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Odbahnění" sheetId="2" r:id="rId2"/>
    <sheet name="SO-02 - Břehová úprava" sheetId="3" r:id="rId3"/>
    <sheet name="SO-03 - Revitalizace zeleně" sheetId="4" r:id="rId4"/>
    <sheet name="SO-04 - Vedlejší rozpočto..." sheetId="5" r:id="rId5"/>
  </sheets>
  <definedNames>
    <definedName name="_xlnm.Print_Area" localSheetId="0">'Rekapitulace stavby'!$D$4:$AO$76,'Rekapitulace stavby'!$C$82:$AQ$99</definedName>
    <definedName name="_xlnm._FilterDatabase" localSheetId="1" hidden="1">'SO-01 - Odbahnění'!$C$117:$K$141</definedName>
    <definedName name="_xlnm.Print_Area" localSheetId="1">'SO-01 - Odbahnění'!$C$4:$J$76,'SO-01 - Odbahnění'!$C$82:$J$99,'SO-01 - Odbahnění'!$C$105:$K$141</definedName>
    <definedName name="_xlnm._FilterDatabase" localSheetId="2" hidden="1">'SO-02 - Břehová úprava'!$C$121:$K$171</definedName>
    <definedName name="_xlnm.Print_Area" localSheetId="2">'SO-02 - Břehová úprava'!$C$4:$J$76,'SO-02 - Břehová úprava'!$C$82:$J$103,'SO-02 - Břehová úprava'!$C$109:$K$171</definedName>
    <definedName name="_xlnm._FilterDatabase" localSheetId="3" hidden="1">'SO-03 - Revitalizace zeleně'!$C$118:$K$147</definedName>
    <definedName name="_xlnm.Print_Area" localSheetId="3">'SO-03 - Revitalizace zeleně'!$C$4:$J$76,'SO-03 - Revitalizace zeleně'!$C$82:$J$100,'SO-03 - Revitalizace zeleně'!$C$106:$K$147</definedName>
    <definedName name="_xlnm._FilterDatabase" localSheetId="4" hidden="1">'SO-04 - Vedlejší rozpočto...'!$C$116:$K$136</definedName>
    <definedName name="_xlnm.Print_Area" localSheetId="4">'SO-04 - Vedlejší rozpočto...'!$C$4:$J$76,'SO-04 - Vedlejší rozpočto...'!$C$82:$J$98,'SO-04 - Vedlejší rozpočto...'!$C$104:$K$136</definedName>
    <definedName name="_xlnm.Print_Titles" localSheetId="0">'Rekapitulace stavby'!$92:$92</definedName>
    <definedName name="_xlnm.Print_Titles" localSheetId="1">'SO-01 - Odbahnění'!$117:$117</definedName>
    <definedName name="_xlnm.Print_Titles" localSheetId="2">'SO-02 - Břehová úprava'!$121:$121</definedName>
    <definedName name="_xlnm.Print_Titles" localSheetId="3">'SO-03 - Revitalizace zeleně'!$118:$118</definedName>
    <definedName name="_xlnm.Print_Titles" localSheetId="4">'SO-04 - Vedlejší rozpočto...'!$116:$116</definedName>
  </definedNames>
  <calcPr fullCalcOnLoad="1"/>
</workbook>
</file>

<file path=xl/sharedStrings.xml><?xml version="1.0" encoding="utf-8"?>
<sst xmlns="http://schemas.openxmlformats.org/spreadsheetml/2006/main" count="1680" uniqueCount="324">
  <si>
    <t>Export Komplet</t>
  </si>
  <si>
    <t/>
  </si>
  <si>
    <t>2.0</t>
  </si>
  <si>
    <t>ZAMOK</t>
  </si>
  <si>
    <t>False</t>
  </si>
  <si>
    <t>{c83b3564-8de6-44ea-a57f-72aa9bc3b702}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</si>
  <si>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</si>
  <si>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</si>
  <si>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</si>
  <si>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</si>
  <si>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</si>
  <si>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</si>
  <si>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</si>
  <si>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</si>
  <si>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</si>
  <si>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</si>
  <si>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</si>
  <si>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vodní plochy na parc. č. 146/3 v k. Radvanov u Josefova</t>
  </si>
  <si>
    <t>KSO:</t>
  </si>
  <si>
    <t>CC-CZ:</t>
  </si>
  <si>
    <t>Místo:</t>
  </si>
  <si>
    <t>parc. č. 146/3 v k.ú. Radvanov u Josefova</t>
  </si>
  <si>
    <t>Datum:</t>
  </si>
  <si>
    <t>23. 10. 2019</t>
  </si>
  <si>
    <t>Zadavatel:</t>
  </si>
  <si>
    <t>IČ:</t>
  </si>
  <si>
    <t>Obec Josefov</t>
  </si>
  <si>
    <t>DIČ:</t>
  </si>
  <si>
    <t>Uchazeč:</t>
  </si>
  <si>
    <t>Vyplň údaj</t>
  </si>
  <si>
    <t>Projektant:</t>
  </si>
  <si>
    <t>Ing. Jaroslav Faiferlík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</si>
  <si>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</si>
  <si>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</si>
  <si>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</si>
  <si>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</si>
  <si>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</si>
  <si>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</si>
  <si>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</si>
  <si>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</si>
  <si>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</si>
  <si>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</si>
  <si>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</si>
  <si>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</si>
  <si>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</si>
  <si>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</si>
  <si>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</si>
  <si>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</si>
  <si>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</si>
  <si>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</si>
  <si>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</si>
  <si>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</si>
  <si>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</si>
  <si>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</si>
  <si>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</si>
  <si>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</si>
  <si>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</si>
  <si>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</si>
  <si>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</si>
  <si>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</si>
  <si>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</si>
  <si>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</si>
  <si>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</si>
  <si>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</si>
  <si>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</si>
  <si>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</si>
  <si>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</si>
  <si>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</si>
  <si>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</si>
  <si>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</si>
  <si>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</si>
  <si>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</si>
  <si>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</si>
  <si>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</si>
  <si>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</si>
  <si>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</si>
  <si>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</si>
  <si>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</si>
  <si>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</si>
  <si>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</si>
  <si>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</si>
  <si>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</si>
  <si>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Odbahnění</t>
  </si>
  <si>
    <t>STA</t>
  </si>
  <si>
    <t>1</t>
  </si>
  <si>
    <t>{e49aa20e-ea39-41ca-a352-5a2c9c16cb83}</t>
  </si>
  <si>
    <t>2</t>
  </si>
  <si>
    <t>SO-02</t>
  </si>
  <si>
    <t>Břehová úprava</t>
  </si>
  <si>
    <t>{35576242-a7fb-4e1b-8d79-eadb9ba7e331}</t>
  </si>
  <si>
    <t>SO-03</t>
  </si>
  <si>
    <t>Revitalizace zeleně</t>
  </si>
  <si>
    <t>{0f705844-3652-4883-b36a-f5953ebe53a0}</t>
  </si>
  <si>
    <t>SO-04</t>
  </si>
  <si>
    <t>Vedlejší rozpočtové náklady</t>
  </si>
  <si>
    <t>{69943c77-8617-4661-a1c1-8bc26d022257}</t>
  </si>
  <si>
    <t>KRYCÍ LIST SOUPISU PRACÍ</t>
  </si>
  <si>
    <t>Objekt:</t>
  </si>
  <si>
    <t>SO-01 - Odbahnění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</si>
  <si>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</si>
  <si>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</si>
  <si>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</si>
  <si>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</si>
  <si>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</si>
  <si>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</si>
  <si>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</si>
  <si>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</si>
  <si>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</si>
  <si>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</si>
  <si>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</si>
  <si>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</si>
  <si>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</si>
  <si>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</si>
  <si>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</si>
  <si>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</si>
  <si>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</si>
  <si>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</si>
  <si>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</si>
  <si>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</si>
  <si>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</si>
  <si>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</si>
  <si>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</si>
  <si>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</si>
  <si>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</si>
  <si>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122703601</t>
  </si>
  <si>
    <t>Odstranění nánosů při únosnosti dna přes 0,15 do 40 kPa</t>
  </si>
  <si>
    <t>m3</t>
  </si>
  <si>
    <t>CS ÚRS 2019 02</t>
  </si>
  <si>
    <t>4</t>
  </si>
  <si>
    <t>-1687908679</t>
  </si>
  <si>
    <t>PP</t>
  </si>
  <si>
    <t>Odstranění nánosů z vypuštěných vodních nádrží nebo rybníků s uložením do hromad na vzdálenost do 20 m ve výkopišti při únosnosti dna přes 15 kPa do 40 kPa</t>
  </si>
  <si>
    <t>VV</t>
  </si>
  <si>
    <t>"PF01" 22,65</t>
  </si>
  <si>
    <t>"PF02" 24,525</t>
  </si>
  <si>
    <t>"PF03" 17,625</t>
  </si>
  <si>
    <t>Součet</t>
  </si>
  <si>
    <t>162253102</t>
  </si>
  <si>
    <t>Vodorovné přemístění nánosu z nádrží do 40 m při únosnost dna do 40 kPa</t>
  </si>
  <si>
    <t>-455476265</t>
  </si>
  <si>
    <t>Vodorovné přemístění nánosu z vodních nádrží nebo rybníků s vyklopením a hrubým urovnáním skládky při únosnosti dna přes 15 do 40 kPa, na vzdálenost přes 20 do 40 m</t>
  </si>
  <si>
    <t>3</t>
  </si>
  <si>
    <t>162253902</t>
  </si>
  <si>
    <t>Příplatek k vodorovnému přemístění nánosu při únosnosti dna do 40 kPa ZKD 10 m přes 40 m</t>
  </si>
  <si>
    <t>145488424</t>
  </si>
  <si>
    <t>Vodorovné přemístění nánosu z vodních nádrží nebo rybníků s vyklopením a hrubým urovnáním skládky Příplatek k ceně -3102 za každých dalších i započatých 10 m přes 40 m</t>
  </si>
  <si>
    <t>64,8*2</t>
  </si>
  <si>
    <t>162701105</t>
  </si>
  <si>
    <t>Vodorovné přemístění do 10000 m výkopku/sypaniny z horniny tř. 1 až 4</t>
  </si>
  <si>
    <t>155861886</t>
  </si>
  <si>
    <t>Vodorovné přemístění výkopku nebo sypaniny po suchu  na obvyklém dopravním prostředku, bez naložení výkopku, avšak se složením bez rozhrnutí z horniny tř. 1 až 4 na vzdálenost přes 9 000 do 10 000 m</t>
  </si>
  <si>
    <t>5</t>
  </si>
  <si>
    <t>162701109</t>
  </si>
  <si>
    <t>Příplatek k vodorovnému přemístění výkopku/sypaniny z horniny tř. 1 až 4 ZKD 1000 m přes 10000 m</t>
  </si>
  <si>
    <t>-1553132327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</si>
  <si>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</si>
  <si>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64,8*5</t>
  </si>
  <si>
    <t>6</t>
  </si>
  <si>
    <t>171201201</t>
  </si>
  <si>
    <t>Uložení sypaniny na skládky</t>
  </si>
  <si>
    <t>1218955855</t>
  </si>
  <si>
    <t>Uložení sypaniny  na skládky</t>
  </si>
  <si>
    <t>7</t>
  </si>
  <si>
    <t>181301113/R</t>
  </si>
  <si>
    <t>Rozprostření nánosu tl vrstvy do 200 mm pl přes 500 m2 v rovině nebo ve svahu do 1:5</t>
  </si>
  <si>
    <t>m2</t>
  </si>
  <si>
    <t>-1381490340</t>
  </si>
  <si>
    <t>Rozprostření a urovnání nánosu v rovině nebo ve svahu sklonu do 1:5 při souvislé ploše přes 500 m2, tl. vrstvy přes 150 do 200 mm</t>
  </si>
  <si>
    <t>64,8/0,2</t>
  </si>
  <si>
    <t>SO-02 - Břehová úprava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</si>
  <si>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</si>
  <si>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</si>
  <si>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</si>
  <si>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</si>
  <si>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122201102</t>
  </si>
  <si>
    <t>Odkopávky a prokopávky nezapažené v hornině tř. 3 objem do 1000 m3</t>
  </si>
  <si>
    <t>1750385528</t>
  </si>
  <si>
    <t>Odkopávky a prokopávky nezapažené  s přehozením výkopku na vzdálenost do 3 m nebo s naložením na dopravní prostředek v hornině tř. 3 přes 100 do 1 000 m3</t>
  </si>
  <si>
    <t>"Břehové opevnění" 0,225*200</t>
  </si>
  <si>
    <t>"Bezpečnostní přeliv LK" 0,35*3,8*4</t>
  </si>
  <si>
    <t>"Bezpečnostní přeliv LK - koryto" 0,3*(0,9+0,6+0,9)*7</t>
  </si>
  <si>
    <t>122201109</t>
  </si>
  <si>
    <t>Příplatek za lepivost u odkopávek v hornině tř. 1 až 3</t>
  </si>
  <si>
    <t>1317185094</t>
  </si>
  <si>
    <t>Odkopávky a prokopávky nezapažené  s přehozením výkopku na vzdálenost do 3 m nebo s naložením na dopravní prostředek v hornině tř. 3 Příplatek k cenám za lepivost horniny tř. 3</t>
  </si>
  <si>
    <t>-1584770854</t>
  </si>
  <si>
    <t>-994278640</t>
  </si>
  <si>
    <t>-522305918</t>
  </si>
  <si>
    <t>171201211</t>
  </si>
  <si>
    <t>Poplatek za uložení odpadu ze sypaniny na skládce (skládkovné)</t>
  </si>
  <si>
    <t>t</t>
  </si>
  <si>
    <t>1199061738</t>
  </si>
  <si>
    <t>Uložení sypaniny poplatek za uložení sypaniny na skládce (skládkovné)</t>
  </si>
  <si>
    <t>55,36*1,7</t>
  </si>
  <si>
    <t>181151332</t>
  </si>
  <si>
    <t>Plošná úprava terénu přes 500 m2 zemina tř 1 až 4 nerovnosti do 200 mm ve svahu do 1:2</t>
  </si>
  <si>
    <t>-687065573</t>
  </si>
  <si>
    <t>Plošná úprava terénu v zemině tř. 1 až 4 s urovnáním povrchu bez doplnění ornice souvislé plochy přes 500 m2 při nerovnostech terénu přes 150 do 200 mm na svahu přes 1:5 do 1:2</t>
  </si>
  <si>
    <t>Vodorovné konstrukce</t>
  </si>
  <si>
    <t>8</t>
  </si>
  <si>
    <t>462512270</t>
  </si>
  <si>
    <t>Zához z lomového kamene s proštěrkováním z terénu hmotnost do 80 kg</t>
  </si>
  <si>
    <t>-1184385021</t>
  </si>
  <si>
    <t>Zához z lomového kamene neupraveného záhozového  s proštěrkováním z terénu, hmotnosti jednotlivých kamenů do 80 kg</t>
  </si>
  <si>
    <t>"Břehová úprava LK 80" 0,55*(20,455*4)</t>
  </si>
  <si>
    <t>"Bezpečnostní přeliv" 0,55*(3,8*4)</t>
  </si>
  <si>
    <t>9</t>
  </si>
  <si>
    <t>462519002</t>
  </si>
  <si>
    <t>Příplatek za urovnání ploch záhozu z lomového kamene hmotnost do 80 kg</t>
  </si>
  <si>
    <t>805405845</t>
  </si>
  <si>
    <t>Zához z lomového kamene neupraveného záhozového  Příplatek k cenám za urovnání viditelných ploch záhozu z kamene, hmotnosti jednotlivých kamenů do 80 kg</t>
  </si>
  <si>
    <t>"Břehová úprava LK 80" 20,455*4</t>
  </si>
  <si>
    <t>"Bezpečnostní přeliv" 3,8*4</t>
  </si>
  <si>
    <t>"Bezpečnostní přeliv LK - koryto" (0,9+0,6+0,9)*7</t>
  </si>
  <si>
    <t>Ostatní konstrukce a práce, bourání</t>
  </si>
  <si>
    <t>10</t>
  </si>
  <si>
    <t>113151111</t>
  </si>
  <si>
    <t>Rozebrání zpevněných ploch ze silničních dílců</t>
  </si>
  <si>
    <t>355287069</t>
  </si>
  <si>
    <t>Rozebírání zpevněných ploch  s přemístěním na skládku na vzdálenost do 20 m nebo s naložením na dopravní prostředek ze silničních panelů</t>
  </si>
  <si>
    <t>40"m3"/(2*1*0,1)</t>
  </si>
  <si>
    <t>997</t>
  </si>
  <si>
    <t>Přesun sutě</t>
  </si>
  <si>
    <t>11</t>
  </si>
  <si>
    <t>997221571</t>
  </si>
  <si>
    <t>Vodorovná doprava vybouraných hmot do 1 km</t>
  </si>
  <si>
    <t>2122355805</t>
  </si>
  <si>
    <t>Vodorovná doprava vybouraných hmot  bez naložení, ale se složením a s hrubým urovnáním na vzdálenost do 1 km</t>
  </si>
  <si>
    <t>12</t>
  </si>
  <si>
    <t>997221579</t>
  </si>
  <si>
    <t>Příplatek ZKD 1 km u vodorovné dopravy vybouraných hmot (+15km)</t>
  </si>
  <si>
    <t>-1482568889</t>
  </si>
  <si>
    <t>Vodorovná doprava vybouraných hmot  bez naložení, ale se složením a s hrubým urovnáním na vzdálenost Příplatek k ceně za každý další i započatý 1 km přes 1 km</t>
  </si>
  <si>
    <t>71*15</t>
  </si>
  <si>
    <t>13</t>
  </si>
  <si>
    <t>997013802</t>
  </si>
  <si>
    <t>Poplatek za uložení železobetonového odpadu na skládce (skládkovné)</t>
  </si>
  <si>
    <t>744725011</t>
  </si>
  <si>
    <t>Poplatek za uložení stavebního odpadu na skládce (skládkovné) železobetonového</t>
  </si>
  <si>
    <t>998</t>
  </si>
  <si>
    <t>Přesun hmot</t>
  </si>
  <si>
    <t>14</t>
  </si>
  <si>
    <t>998321011</t>
  </si>
  <si>
    <t>Přesun hmot pro hráze přehradní zemní a kamenité</t>
  </si>
  <si>
    <t>1592212476</t>
  </si>
  <si>
    <t>Přesun hmot pro objekty hráze přehradní zemní a kamenité  dopravní vzdálenost do 500 m</t>
  </si>
  <si>
    <t>SO-03 - Revitalizace zeleně</t>
  </si>
  <si>
    <t>111151321</t>
  </si>
  <si>
    <t>Pokosení trávníku parkového plochy přes 10000 m2 s odvozem do 20 km v rovině a svahu do 1:5</t>
  </si>
  <si>
    <t>-108048144</t>
  </si>
  <si>
    <t>Pokosení trávníku při souvislé ploše přes 10000 m2 parkového v rovině nebo svahu do 1:5</t>
  </si>
  <si>
    <t>111251221/R</t>
  </si>
  <si>
    <t>Prořezávky listnaté výšky do 5 m</t>
  </si>
  <si>
    <t>1007778873</t>
  </si>
  <si>
    <t>Prořezávka listnatých porostů  výběrem dřevin výšky do 5 m, s ponecháním nehroubí na místě, při hustotě porostu do 2-5 kusů/m2</t>
  </si>
  <si>
    <t>112101101</t>
  </si>
  <si>
    <t>Kácení stromů listnatých D kmene do 300 mm</t>
  </si>
  <si>
    <t>kus</t>
  </si>
  <si>
    <t>1686284352</t>
  </si>
  <si>
    <t>ácení stromů s odřezáním kmene a s odvětvením listnatých, průměru kmene přes 100 do 300 mm</t>
  </si>
  <si>
    <t>112201101</t>
  </si>
  <si>
    <t>Odstranění pařezů D do 300 mm</t>
  </si>
  <si>
    <t>-540924111</t>
  </si>
  <si>
    <t>Odstranění pařezů  s jejich vykopáním, vytrháním nebo odstřelením, s přesekáním kořenů průměru přes 100 do 300 mm</t>
  </si>
  <si>
    <t>183101221</t>
  </si>
  <si>
    <t>Jamky pro výsadbu s výměnou 50 % půdy zeminy tř 1 až 4 objem do 1 m3 v rovině a svahu do 1:5</t>
  </si>
  <si>
    <t>-1300056665</t>
  </si>
  <si>
    <t>Hloubení jamek pro vysazování rostlin v zemině tř.1 až 4 s výměnou půdy z 50% v rovině nebo na svahu do 1:5, objemu přes 0,40 do 1,00 m3</t>
  </si>
  <si>
    <t>M</t>
  </si>
  <si>
    <t>10371500</t>
  </si>
  <si>
    <t>substrát pro trávníky VL</t>
  </si>
  <si>
    <t>-725556835</t>
  </si>
  <si>
    <t>12*0,05</t>
  </si>
  <si>
    <t>184102113</t>
  </si>
  <si>
    <t>Výsadba dřeviny s balem D do 0,4 m do jamky se zalitím v rovině a svahu do 1:5</t>
  </si>
  <si>
    <t>227316657</t>
  </si>
  <si>
    <t>Výsadba dřeviny s balem do předem vyhloubené jamky se zalitím  v rovině nebo na svahu do 1:5, při průměru balu přes 300 do 400 mm</t>
  </si>
  <si>
    <t>02650360/R</t>
  </si>
  <si>
    <t>Dub letní /Quercus robur/ 120-150cm</t>
  </si>
  <si>
    <t>-68143105</t>
  </si>
  <si>
    <t>02650483/R</t>
  </si>
  <si>
    <t>Vrba jíva /Salix caprea/ 200-250cm</t>
  </si>
  <si>
    <t>-1321200425</t>
  </si>
  <si>
    <t>Vrba kroucená /Salix erythroflexuosa/ 120-150cm</t>
  </si>
  <si>
    <t>02650381/R</t>
  </si>
  <si>
    <t>Ptačí zob obecný /Ligustrum vulgare/ 100-120cm</t>
  </si>
  <si>
    <t>-635707264</t>
  </si>
  <si>
    <t>Jeřáb ptačí /Sorbus aucuparia/ 150-200cm</t>
  </si>
  <si>
    <t>02650461/R</t>
  </si>
  <si>
    <t>Brslen evropský /Euonymus europaeus/ 60-100cm</t>
  </si>
  <si>
    <t>1683732860</t>
  </si>
  <si>
    <t>Dub letní /Quercus robur/ 150-200cm</t>
  </si>
  <si>
    <t>543690631</t>
  </si>
  <si>
    <t>SO-04 - Vedlejší rozpočtové náklady</t>
  </si>
  <si>
    <t>VRN - Vedlejší rozpočtové náklady</t>
  </si>
  <si>
    <t>VRN</t>
  </si>
  <si>
    <t>Pol5</t>
  </si>
  <si>
    <t>Zajištění a provedení zkoušek, rozborů a atestů nutných pro řádné provádění a dokončení díla, uvedených v PD vč. předání jejich výsledků objednateli</t>
  </si>
  <si>
    <t>soubor</t>
  </si>
  <si>
    <t>2091809857</t>
  </si>
  <si>
    <t>Pol7</t>
  </si>
  <si>
    <t>Zajištění a zabezpečení staveniště, zřízení a likvidace zařízení a odstranění staveniště, vč. případných přípojek, přístupů, skládek, deponií vč. zřízení provizorních sjezdů</t>
  </si>
  <si>
    <t>2016419127</t>
  </si>
  <si>
    <t>11510120R</t>
  </si>
  <si>
    <t>Převedení a čerpání vody po celou dobu stavby, vč. pohotovostní čerpací soupravy</t>
  </si>
  <si>
    <t>-17090547</t>
  </si>
  <si>
    <t>Pol8</t>
  </si>
  <si>
    <t>Zajištění umístění štítku o povolení stavby a stejnopisu oznámení o zahájení prací oblastnímu inspektorátu práce na viditelném místě u vstupu na staveniště</t>
  </si>
  <si>
    <t>-1882219056</t>
  </si>
  <si>
    <t>Pol11</t>
  </si>
  <si>
    <t>Provedení opatření nezbytných pro ochranu zvláště chráněných částí přírody vč. slovení a záchranného přenosu</t>
  </si>
  <si>
    <t>-1976338353</t>
  </si>
  <si>
    <t>Pol12</t>
  </si>
  <si>
    <t>Zajištění dopravního značení, a to v rozsahu nezbytném pro řádné a bezpečné provádění stavby</t>
  </si>
  <si>
    <t>1232521587</t>
  </si>
  <si>
    <t>Pol14</t>
  </si>
  <si>
    <t>Protokolární předání stavbou dotčených pozemků a komunikací, uvedených do původního stavu, zpět jejich vlastníkům</t>
  </si>
  <si>
    <t>1496340244</t>
  </si>
  <si>
    <t>Pol15</t>
  </si>
  <si>
    <t>Zpracování a předání doplnění dokumentace pro provádění stavby o realizační detaily stavby a technologické postupy zhotovitele</t>
  </si>
  <si>
    <t>1303034693</t>
  </si>
  <si>
    <t>Pol16</t>
  </si>
  <si>
    <t>Zpracování a předání dokumentace skutečného provedení stavby (3 paré + 1 v elektronické podobě) objednateli a zaměření skutečného provedení stavby  - geodetická část dokumentace (3 paré + 1 v el. podobě) v rozsahu odpovídajícím příslušným právním řádům</t>
  </si>
  <si>
    <t>-756665415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</si>
</sst>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00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Revitalizace vodní plochy na parc. č. 146/3 v k. Radvanov u Josefova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parc. č. 146/3 v k.ú. Radvanov u Josefova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23. 10. 2019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Obec Josefov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Jaroslav Faiferlík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'SO-01 - Odbahnění'!J30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'SO-01 - Odbahnění'!P118</f>
        <v>0</v>
      </c>
      <c r="AV95" s="127">
        <f>'SO-01 - Odbahnění'!J33</f>
        <v>0</v>
      </c>
      <c r="AW95" s="127">
        <f>'SO-01 - Odbahnění'!J34</f>
        <v>0</v>
      </c>
      <c r="AX95" s="127">
        <f>'SO-01 - Odbahnění'!J35</f>
        <v>0</v>
      </c>
      <c r="AY95" s="127">
        <f>'SO-01 - Odbahnění'!J36</f>
        <v>0</v>
      </c>
      <c r="AZ95" s="127">
        <f>'SO-01 - Odbahnění'!F33</f>
        <v>0</v>
      </c>
      <c r="BA95" s="127">
        <f>'SO-01 - Odbahnění'!F34</f>
        <v>0</v>
      </c>
      <c r="BB95" s="127">
        <f>'SO-01 - Odbahnění'!F35</f>
        <v>0</v>
      </c>
      <c r="BC95" s="127">
        <f>'SO-01 - Odbahnění'!F36</f>
        <v>0</v>
      </c>
      <c r="BD95" s="129">
        <f>'SO-01 - Odbahnění'!F37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'SO-02 - Břehová úprava'!J30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'SO-02 - Břehová úprava'!P122</f>
        <v>0</v>
      </c>
      <c r="AV96" s="127">
        <f>'SO-02 - Břehová úprava'!J33</f>
        <v>0</v>
      </c>
      <c r="AW96" s="127">
        <f>'SO-02 - Břehová úprava'!J34</f>
        <v>0</v>
      </c>
      <c r="AX96" s="127">
        <f>'SO-02 - Břehová úprava'!J35</f>
        <v>0</v>
      </c>
      <c r="AY96" s="127">
        <f>'SO-02 - Břehová úprava'!J36</f>
        <v>0</v>
      </c>
      <c r="AZ96" s="127">
        <f>'SO-02 - Břehová úprava'!F33</f>
        <v>0</v>
      </c>
      <c r="BA96" s="127">
        <f>'SO-02 - Břehová úprava'!F34</f>
        <v>0</v>
      </c>
      <c r="BB96" s="127">
        <f>'SO-02 - Břehová úprava'!F35</f>
        <v>0</v>
      </c>
      <c r="BC96" s="127">
        <f>'SO-02 - Břehová úprava'!F36</f>
        <v>0</v>
      </c>
      <c r="BD96" s="129">
        <f>'SO-02 - Břehová úprava'!F37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'SO-03 - Revitalizace zeleně'!J30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'SO-03 - Revitalizace zeleně'!P119</f>
        <v>0</v>
      </c>
      <c r="AV97" s="127">
        <f>'SO-03 - Revitalizace zeleně'!J33</f>
        <v>0</v>
      </c>
      <c r="AW97" s="127">
        <f>'SO-03 - Revitalizace zeleně'!J34</f>
        <v>0</v>
      </c>
      <c r="AX97" s="127">
        <f>'SO-03 - Revitalizace zeleně'!J35</f>
        <v>0</v>
      </c>
      <c r="AY97" s="127">
        <f>'SO-03 - Revitalizace zeleně'!J36</f>
        <v>0</v>
      </c>
      <c r="AZ97" s="127">
        <f>'SO-03 - Revitalizace zeleně'!F33</f>
        <v>0</v>
      </c>
      <c r="BA97" s="127">
        <f>'SO-03 - Revitalizace zeleně'!F34</f>
        <v>0</v>
      </c>
      <c r="BB97" s="127">
        <f>'SO-03 - Revitalizace zeleně'!F35</f>
        <v>0</v>
      </c>
      <c r="BC97" s="127">
        <f>'SO-03 - Revitalizace zeleně'!F36</f>
        <v>0</v>
      </c>
      <c r="BD97" s="129">
        <f>'SO-03 - Revitalizace zeleně'!F37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16.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'SO-04 - Vedlejší rozpočto...'!J30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31">
        <v>0</v>
      </c>
      <c r="AT98" s="132">
        <f>ROUND(SUM(AV98:AW98),2)</f>
        <v>0</v>
      </c>
      <c r="AU98" s="133">
        <f>'SO-04 - Vedlejší rozpočto...'!P117</f>
        <v>0</v>
      </c>
      <c r="AV98" s="132">
        <f>'SO-04 - Vedlejší rozpočto...'!J33</f>
        <v>0</v>
      </c>
      <c r="AW98" s="132">
        <f>'SO-04 - Vedlejší rozpočto...'!J34</f>
        <v>0</v>
      </c>
      <c r="AX98" s="132">
        <f>'SO-04 - Vedlejší rozpočto...'!J35</f>
        <v>0</v>
      </c>
      <c r="AY98" s="132">
        <f>'SO-04 - Vedlejší rozpočto...'!J36</f>
        <v>0</v>
      </c>
      <c r="AZ98" s="132">
        <f>'SO-04 - Vedlejší rozpočto...'!F33</f>
        <v>0</v>
      </c>
      <c r="BA98" s="132">
        <f>'SO-04 - Vedlejší rozpočto...'!F34</f>
        <v>0</v>
      </c>
      <c r="BB98" s="132">
        <f>'SO-04 - Vedlejší rozpočto...'!F35</f>
        <v>0</v>
      </c>
      <c r="BC98" s="132">
        <f>'SO-04 - Vedlejší rozpočto...'!F36</f>
        <v>0</v>
      </c>
      <c r="BD98" s="134">
        <f>'SO-04 - Vedlejší rozpočto...'!F37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</mergeCells>
  <hyperlinks>
    <hyperlink ref="A95" location="'SO-01 - Odbahnění'!C2" display="/"/>
    <hyperlink ref="A96" location="'SO-02 - Břehová úprava'!C2" display="/"/>
    <hyperlink ref="A97" location="'SO-03 - Revitalizace zeleně'!C2" display="/"/>
    <hyperlink ref="A98" location="'SO-04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Revitalizace vodní plochy na parc. č. 146/3 v k. Radvanov u Josefova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98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23. 10. 2019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27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ROUND((SUM(BE118:BE141)),2)</f>
        <v>0</v>
      </c>
      <c r="G33" s="37"/>
      <c r="H33" s="37"/>
      <c r="I33" s="161">
        <v>0.21</v>
      </c>
      <c r="J33" s="160">
        <f>ROUND(((SUM(BE118:BE141))*I33),2)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ROUND((SUM(BF118:BF141)),2)</f>
        <v>0</v>
      </c>
      <c r="G34" s="37"/>
      <c r="H34" s="37"/>
      <c r="I34" s="161">
        <v>0.15</v>
      </c>
      <c r="J34" s="160">
        <f>ROUND(((SUM(BF118:BF141))*I34),2)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ROUND((SUM(BG118:BG141)),2)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ROUND((SUM(BH118:BH141)),2)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ROUND((SUM(BI118:BI141)),2)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Revitalizace vodní plochy na parc. č. 146/3 v k. Radvanov u Josefova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SO-01 - Odbahnění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parc. č. 146/3 v k.ú. Radvanov u Josefova</v>
      </c>
      <c r="G89" s="39"/>
      <c r="H89" s="39"/>
      <c r="I89" s="146" t="s">
        <v>22</v>
      </c>
      <c r="J89" s="78" t="str">
        <f>IF(J12="","",J12)</f>
        <v>23. 10. 2019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7.9" customHeight="1">
      <c r="A91" s="37"/>
      <c r="B91" s="38"/>
      <c r="C91" s="31" t="s">
        <v>24</v>
      </c>
      <c r="D91" s="39"/>
      <c r="E91" s="39"/>
      <c r="F91" s="26" t="str">
        <f>E15</f>
        <v>Obec Josefov</v>
      </c>
      <c r="G91" s="39"/>
      <c r="H91" s="39"/>
      <c r="I91" s="146" t="s">
        <v>30</v>
      </c>
      <c r="J91" s="35" t="str">
        <f>E21</f>
        <v>Ing. Jaroslav Faiferlík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104</v>
      </c>
      <c r="E97" s="195"/>
      <c r="F97" s="195"/>
      <c r="G97" s="195"/>
      <c r="H97" s="195"/>
      <c r="I97" s="196"/>
      <c r="J97" s="197">
        <f>J119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105</v>
      </c>
      <c r="E98" s="202"/>
      <c r="F98" s="202"/>
      <c r="G98" s="202"/>
      <c r="H98" s="202"/>
      <c r="I98" s="203"/>
      <c r="J98" s="204">
        <f>J120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143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182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185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106</v>
      </c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86" t="str">
        <f>E7</f>
        <v>Revitalizace vodní plochy na parc. č. 146/3 v k. Radvanov u Josefova</v>
      </c>
      <c r="F108" s="31"/>
      <c r="G108" s="31"/>
      <c r="H108" s="31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97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SO-01 - Odbahnění</v>
      </c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parc. č. 146/3 v k.ú. Radvanov u Josefova</v>
      </c>
      <c r="G112" s="39"/>
      <c r="H112" s="39"/>
      <c r="I112" s="146" t="s">
        <v>22</v>
      </c>
      <c r="J112" s="78" t="str">
        <f>IF(J12="","",J12)</f>
        <v>23. 10. 2019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7.9" customHeight="1">
      <c r="A114" s="37"/>
      <c r="B114" s="38"/>
      <c r="C114" s="31" t="s">
        <v>24</v>
      </c>
      <c r="D114" s="39"/>
      <c r="E114" s="39"/>
      <c r="F114" s="26" t="str">
        <f>E15</f>
        <v>Obec Josefov</v>
      </c>
      <c r="G114" s="39"/>
      <c r="H114" s="39"/>
      <c r="I114" s="146" t="s">
        <v>30</v>
      </c>
      <c r="J114" s="35" t="str">
        <f>E21</f>
        <v>Ing. Jaroslav Faiferlík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28</v>
      </c>
      <c r="D115" s="39"/>
      <c r="E115" s="39"/>
      <c r="F115" s="26" t="str">
        <f>IF(E18="","",E18)</f>
        <v>Vyplň údaj</v>
      </c>
      <c r="G115" s="39"/>
      <c r="H115" s="39"/>
      <c r="I115" s="146" t="s">
        <v>33</v>
      </c>
      <c r="J115" s="35" t="str">
        <f>E24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206"/>
      <c r="B117" s="207"/>
      <c r="C117" s="208" t="s">
        <v>107</v>
      </c>
      <c r="D117" s="209" t="s">
        <v>61</v>
      </c>
      <c r="E117" s="209" t="s">
        <v>57</v>
      </c>
      <c r="F117" s="209" t="s">
        <v>58</v>
      </c>
      <c r="G117" s="209" t="s">
        <v>108</v>
      </c>
      <c r="H117" s="209" t="s">
        <v>109</v>
      </c>
      <c r="I117" s="210" t="s">
        <v>110</v>
      </c>
      <c r="J117" s="209" t="s">
        <v>101</v>
      </c>
      <c r="K117" s="211" t="s">
        <v>111</v>
      </c>
      <c r="L117" s="212"/>
      <c r="M117" s="99" t="s">
        <v>1</v>
      </c>
      <c r="N117" s="100" t="s">
        <v>40</v>
      </c>
      <c r="O117" s="100" t="s">
        <v>112</v>
      </c>
      <c r="P117" s="100" t="s">
        <v>113</v>
      </c>
      <c r="Q117" s="100" t="s">
        <v>114</v>
      </c>
      <c r="R117" s="100" t="s">
        <v>115</v>
      </c>
      <c r="S117" s="100" t="s">
        <v>116</v>
      </c>
      <c r="T117" s="101" t="s">
        <v>117</v>
      </c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</row>
    <row r="118" spans="1:63" s="2" customFormat="1" ht="22.8" customHeight="1">
      <c r="A118" s="37"/>
      <c r="B118" s="38"/>
      <c r="C118" s="106" t="s">
        <v>118</v>
      </c>
      <c r="D118" s="39"/>
      <c r="E118" s="39"/>
      <c r="F118" s="39"/>
      <c r="G118" s="39"/>
      <c r="H118" s="39"/>
      <c r="I118" s="143"/>
      <c r="J118" s="213">
        <f>BK118</f>
        <v>0</v>
      </c>
      <c r="K118" s="39"/>
      <c r="L118" s="43"/>
      <c r="M118" s="102"/>
      <c r="N118" s="214"/>
      <c r="O118" s="103"/>
      <c r="P118" s="215">
        <f>P119</f>
        <v>0</v>
      </c>
      <c r="Q118" s="103"/>
      <c r="R118" s="215">
        <f>R119</f>
        <v>0</v>
      </c>
      <c r="S118" s="103"/>
      <c r="T118" s="216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75</v>
      </c>
      <c r="AU118" s="16" t="s">
        <v>103</v>
      </c>
      <c r="BK118" s="217">
        <f>BK119</f>
        <v>0</v>
      </c>
    </row>
    <row r="119" spans="1:63" s="12" customFormat="1" ht="25.9" customHeight="1">
      <c r="A119" s="12"/>
      <c r="B119" s="218"/>
      <c r="C119" s="219"/>
      <c r="D119" s="220" t="s">
        <v>75</v>
      </c>
      <c r="E119" s="221" t="s">
        <v>119</v>
      </c>
      <c r="F119" s="221" t="s">
        <v>120</v>
      </c>
      <c r="G119" s="219"/>
      <c r="H119" s="219"/>
      <c r="I119" s="222"/>
      <c r="J119" s="223">
        <f>BK119</f>
        <v>0</v>
      </c>
      <c r="K119" s="219"/>
      <c r="L119" s="224"/>
      <c r="M119" s="225"/>
      <c r="N119" s="226"/>
      <c r="O119" s="226"/>
      <c r="P119" s="227">
        <f>P120</f>
        <v>0</v>
      </c>
      <c r="Q119" s="226"/>
      <c r="R119" s="227">
        <f>R120</f>
        <v>0</v>
      </c>
      <c r="S119" s="226"/>
      <c r="T119" s="228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9" t="s">
        <v>84</v>
      </c>
      <c r="AT119" s="230" t="s">
        <v>75</v>
      </c>
      <c r="AU119" s="230" t="s">
        <v>76</v>
      </c>
      <c r="AY119" s="229" t="s">
        <v>121</v>
      </c>
      <c r="BK119" s="231">
        <f>BK120</f>
        <v>0</v>
      </c>
    </row>
    <row r="120" spans="1:63" s="12" customFormat="1" ht="22.8" customHeight="1">
      <c r="A120" s="12"/>
      <c r="B120" s="218"/>
      <c r="C120" s="219"/>
      <c r="D120" s="220" t="s">
        <v>75</v>
      </c>
      <c r="E120" s="232" t="s">
        <v>84</v>
      </c>
      <c r="F120" s="232" t="s">
        <v>122</v>
      </c>
      <c r="G120" s="219"/>
      <c r="H120" s="219"/>
      <c r="I120" s="222"/>
      <c r="J120" s="233">
        <f>BK120</f>
        <v>0</v>
      </c>
      <c r="K120" s="219"/>
      <c r="L120" s="224"/>
      <c r="M120" s="225"/>
      <c r="N120" s="226"/>
      <c r="O120" s="226"/>
      <c r="P120" s="227">
        <f>SUM(P121:P141)</f>
        <v>0</v>
      </c>
      <c r="Q120" s="226"/>
      <c r="R120" s="227">
        <f>SUM(R121:R141)</f>
        <v>0</v>
      </c>
      <c r="S120" s="226"/>
      <c r="T120" s="228">
        <f>SUM(T121:T141)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9" t="s">
        <v>84</v>
      </c>
      <c r="AT120" s="230" t="s">
        <v>75</v>
      </c>
      <c r="AU120" s="230" t="s">
        <v>84</v>
      </c>
      <c r="AY120" s="229" t="s">
        <v>121</v>
      </c>
      <c r="BK120" s="231">
        <f>SUM(BK121:BK141)</f>
        <v>0</v>
      </c>
    </row>
    <row r="121" spans="1:65" s="2" customFormat="1" ht="24" customHeight="1">
      <c r="A121" s="37"/>
      <c r="B121" s="38"/>
      <c r="C121" s="234" t="s">
        <v>84</v>
      </c>
      <c r="D121" s="234" t="s">
        <v>123</v>
      </c>
      <c r="E121" s="235" t="s">
        <v>124</v>
      </c>
      <c r="F121" s="236" t="s">
        <v>125</v>
      </c>
      <c r="G121" s="237" t="s">
        <v>126</v>
      </c>
      <c r="H121" s="238">
        <v>64.8</v>
      </c>
      <c r="I121" s="239"/>
      <c r="J121" s="240">
        <f>ROUND(I121*H121,2)</f>
        <v>0</v>
      </c>
      <c r="K121" s="236" t="s">
        <v>127</v>
      </c>
      <c r="L121" s="43"/>
      <c r="M121" s="241" t="s">
        <v>1</v>
      </c>
      <c r="N121" s="242" t="s">
        <v>41</v>
      </c>
      <c r="O121" s="90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45" t="s">
        <v>128</v>
      </c>
      <c r="AT121" s="245" t="s">
        <v>123</v>
      </c>
      <c r="AU121" s="245" t="s">
        <v>86</v>
      </c>
      <c r="AY121" s="16" t="s">
        <v>121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16" t="s">
        <v>84</v>
      </c>
      <c r="BK121" s="246">
        <f>ROUND(I121*H121,2)</f>
        <v>0</v>
      </c>
      <c r="BL121" s="16" t="s">
        <v>128</v>
      </c>
      <c r="BM121" s="245" t="s">
        <v>129</v>
      </c>
    </row>
    <row r="122" spans="1:47" s="2" customFormat="1" ht="12">
      <c r="A122" s="37"/>
      <c r="B122" s="38"/>
      <c r="C122" s="39"/>
      <c r="D122" s="247" t="s">
        <v>130</v>
      </c>
      <c r="E122" s="39"/>
      <c r="F122" s="248" t="s">
        <v>131</v>
      </c>
      <c r="G122" s="39"/>
      <c r="H122" s="39"/>
      <c r="I122" s="143"/>
      <c r="J122" s="39"/>
      <c r="K122" s="39"/>
      <c r="L122" s="43"/>
      <c r="M122" s="249"/>
      <c r="N122" s="250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130</v>
      </c>
      <c r="AU122" s="16" t="s">
        <v>86</v>
      </c>
    </row>
    <row r="123" spans="1:51" s="13" customFormat="1" ht="12">
      <c r="A123" s="13"/>
      <c r="B123" s="251"/>
      <c r="C123" s="252"/>
      <c r="D123" s="247" t="s">
        <v>132</v>
      </c>
      <c r="E123" s="253" t="s">
        <v>1</v>
      </c>
      <c r="F123" s="254" t="s">
        <v>133</v>
      </c>
      <c r="G123" s="252"/>
      <c r="H123" s="255">
        <v>22.65</v>
      </c>
      <c r="I123" s="256"/>
      <c r="J123" s="252"/>
      <c r="K123" s="252"/>
      <c r="L123" s="257"/>
      <c r="M123" s="258"/>
      <c r="N123" s="259"/>
      <c r="O123" s="259"/>
      <c r="P123" s="259"/>
      <c r="Q123" s="259"/>
      <c r="R123" s="259"/>
      <c r="S123" s="259"/>
      <c r="T123" s="26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61" t="s">
        <v>132</v>
      </c>
      <c r="AU123" s="261" t="s">
        <v>86</v>
      </c>
      <c r="AV123" s="13" t="s">
        <v>86</v>
      </c>
      <c r="AW123" s="13" t="s">
        <v>32</v>
      </c>
      <c r="AX123" s="13" t="s">
        <v>76</v>
      </c>
      <c r="AY123" s="261" t="s">
        <v>121</v>
      </c>
    </row>
    <row r="124" spans="1:51" s="13" customFormat="1" ht="12">
      <c r="A124" s="13"/>
      <c r="B124" s="251"/>
      <c r="C124" s="252"/>
      <c r="D124" s="247" t="s">
        <v>132</v>
      </c>
      <c r="E124" s="253" t="s">
        <v>1</v>
      </c>
      <c r="F124" s="254" t="s">
        <v>134</v>
      </c>
      <c r="G124" s="252"/>
      <c r="H124" s="255">
        <v>24.525</v>
      </c>
      <c r="I124" s="256"/>
      <c r="J124" s="252"/>
      <c r="K124" s="252"/>
      <c r="L124" s="257"/>
      <c r="M124" s="258"/>
      <c r="N124" s="259"/>
      <c r="O124" s="259"/>
      <c r="P124" s="259"/>
      <c r="Q124" s="259"/>
      <c r="R124" s="259"/>
      <c r="S124" s="259"/>
      <c r="T124" s="26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1" t="s">
        <v>132</v>
      </c>
      <c r="AU124" s="261" t="s">
        <v>86</v>
      </c>
      <c r="AV124" s="13" t="s">
        <v>86</v>
      </c>
      <c r="AW124" s="13" t="s">
        <v>32</v>
      </c>
      <c r="AX124" s="13" t="s">
        <v>76</v>
      </c>
      <c r="AY124" s="261" t="s">
        <v>121</v>
      </c>
    </row>
    <row r="125" spans="1:51" s="13" customFormat="1" ht="12">
      <c r="A125" s="13"/>
      <c r="B125" s="251"/>
      <c r="C125" s="252"/>
      <c r="D125" s="247" t="s">
        <v>132</v>
      </c>
      <c r="E125" s="253" t="s">
        <v>1</v>
      </c>
      <c r="F125" s="254" t="s">
        <v>135</v>
      </c>
      <c r="G125" s="252"/>
      <c r="H125" s="255">
        <v>17.625</v>
      </c>
      <c r="I125" s="256"/>
      <c r="J125" s="252"/>
      <c r="K125" s="252"/>
      <c r="L125" s="257"/>
      <c r="M125" s="258"/>
      <c r="N125" s="259"/>
      <c r="O125" s="259"/>
      <c r="P125" s="259"/>
      <c r="Q125" s="259"/>
      <c r="R125" s="259"/>
      <c r="S125" s="259"/>
      <c r="T125" s="26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1" t="s">
        <v>132</v>
      </c>
      <c r="AU125" s="261" t="s">
        <v>86</v>
      </c>
      <c r="AV125" s="13" t="s">
        <v>86</v>
      </c>
      <c r="AW125" s="13" t="s">
        <v>32</v>
      </c>
      <c r="AX125" s="13" t="s">
        <v>76</v>
      </c>
      <c r="AY125" s="261" t="s">
        <v>121</v>
      </c>
    </row>
    <row r="126" spans="1:51" s="14" customFormat="1" ht="12">
      <c r="A126" s="14"/>
      <c r="B126" s="262"/>
      <c r="C126" s="263"/>
      <c r="D126" s="247" t="s">
        <v>132</v>
      </c>
      <c r="E126" s="264" t="s">
        <v>1</v>
      </c>
      <c r="F126" s="265" t="s">
        <v>136</v>
      </c>
      <c r="G126" s="263"/>
      <c r="H126" s="266">
        <v>64.8</v>
      </c>
      <c r="I126" s="267"/>
      <c r="J126" s="263"/>
      <c r="K126" s="263"/>
      <c r="L126" s="268"/>
      <c r="M126" s="269"/>
      <c r="N126" s="270"/>
      <c r="O126" s="270"/>
      <c r="P126" s="270"/>
      <c r="Q126" s="270"/>
      <c r="R126" s="270"/>
      <c r="S126" s="270"/>
      <c r="T126" s="27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72" t="s">
        <v>132</v>
      </c>
      <c r="AU126" s="272" t="s">
        <v>86</v>
      </c>
      <c r="AV126" s="14" t="s">
        <v>128</v>
      </c>
      <c r="AW126" s="14" t="s">
        <v>32</v>
      </c>
      <c r="AX126" s="14" t="s">
        <v>84</v>
      </c>
      <c r="AY126" s="272" t="s">
        <v>121</v>
      </c>
    </row>
    <row r="127" spans="1:65" s="2" customFormat="1" ht="24" customHeight="1">
      <c r="A127" s="37"/>
      <c r="B127" s="38"/>
      <c r="C127" s="234" t="s">
        <v>86</v>
      </c>
      <c r="D127" s="234" t="s">
        <v>123</v>
      </c>
      <c r="E127" s="235" t="s">
        <v>137</v>
      </c>
      <c r="F127" s="236" t="s">
        <v>138</v>
      </c>
      <c r="G127" s="237" t="s">
        <v>126</v>
      </c>
      <c r="H127" s="238">
        <v>64.8</v>
      </c>
      <c r="I127" s="239"/>
      <c r="J127" s="240">
        <f>ROUND(I127*H127,2)</f>
        <v>0</v>
      </c>
      <c r="K127" s="236" t="s">
        <v>127</v>
      </c>
      <c r="L127" s="43"/>
      <c r="M127" s="241" t="s">
        <v>1</v>
      </c>
      <c r="N127" s="242" t="s">
        <v>41</v>
      </c>
      <c r="O127" s="90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5" t="s">
        <v>128</v>
      </c>
      <c r="AT127" s="245" t="s">
        <v>123</v>
      </c>
      <c r="AU127" s="245" t="s">
        <v>86</v>
      </c>
      <c r="AY127" s="16" t="s">
        <v>121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6" t="s">
        <v>84</v>
      </c>
      <c r="BK127" s="246">
        <f>ROUND(I127*H127,2)</f>
        <v>0</v>
      </c>
      <c r="BL127" s="16" t="s">
        <v>128</v>
      </c>
      <c r="BM127" s="245" t="s">
        <v>139</v>
      </c>
    </row>
    <row r="128" spans="1:47" s="2" customFormat="1" ht="12">
      <c r="A128" s="37"/>
      <c r="B128" s="38"/>
      <c r="C128" s="39"/>
      <c r="D128" s="247" t="s">
        <v>130</v>
      </c>
      <c r="E128" s="39"/>
      <c r="F128" s="248" t="s">
        <v>140</v>
      </c>
      <c r="G128" s="39"/>
      <c r="H128" s="39"/>
      <c r="I128" s="143"/>
      <c r="J128" s="39"/>
      <c r="K128" s="39"/>
      <c r="L128" s="43"/>
      <c r="M128" s="249"/>
      <c r="N128" s="250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130</v>
      </c>
      <c r="AU128" s="16" t="s">
        <v>86</v>
      </c>
    </row>
    <row r="129" spans="1:65" s="2" customFormat="1" ht="24" customHeight="1">
      <c r="A129" s="37"/>
      <c r="B129" s="38"/>
      <c r="C129" s="234" t="s">
        <v>141</v>
      </c>
      <c r="D129" s="234" t="s">
        <v>123</v>
      </c>
      <c r="E129" s="235" t="s">
        <v>142</v>
      </c>
      <c r="F129" s="236" t="s">
        <v>143</v>
      </c>
      <c r="G129" s="237" t="s">
        <v>126</v>
      </c>
      <c r="H129" s="238">
        <v>129.6</v>
      </c>
      <c r="I129" s="239"/>
      <c r="J129" s="240">
        <f>ROUND(I129*H129,2)</f>
        <v>0</v>
      </c>
      <c r="K129" s="236" t="s">
        <v>127</v>
      </c>
      <c r="L129" s="43"/>
      <c r="M129" s="241" t="s">
        <v>1</v>
      </c>
      <c r="N129" s="242" t="s">
        <v>41</v>
      </c>
      <c r="O129" s="90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5" t="s">
        <v>128</v>
      </c>
      <c r="AT129" s="245" t="s">
        <v>123</v>
      </c>
      <c r="AU129" s="245" t="s">
        <v>86</v>
      </c>
      <c r="AY129" s="16" t="s">
        <v>121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6" t="s">
        <v>84</v>
      </c>
      <c r="BK129" s="246">
        <f>ROUND(I129*H129,2)</f>
        <v>0</v>
      </c>
      <c r="BL129" s="16" t="s">
        <v>128</v>
      </c>
      <c r="BM129" s="245" t="s">
        <v>144</v>
      </c>
    </row>
    <row r="130" spans="1:47" s="2" customFormat="1" ht="12">
      <c r="A130" s="37"/>
      <c r="B130" s="38"/>
      <c r="C130" s="39"/>
      <c r="D130" s="247" t="s">
        <v>130</v>
      </c>
      <c r="E130" s="39"/>
      <c r="F130" s="248" t="s">
        <v>145</v>
      </c>
      <c r="G130" s="39"/>
      <c r="H130" s="39"/>
      <c r="I130" s="143"/>
      <c r="J130" s="39"/>
      <c r="K130" s="39"/>
      <c r="L130" s="43"/>
      <c r="M130" s="249"/>
      <c r="N130" s="250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130</v>
      </c>
      <c r="AU130" s="16" t="s">
        <v>86</v>
      </c>
    </row>
    <row r="131" spans="1:51" s="13" customFormat="1" ht="12">
      <c r="A131" s="13"/>
      <c r="B131" s="251"/>
      <c r="C131" s="252"/>
      <c r="D131" s="247" t="s">
        <v>132</v>
      </c>
      <c r="E131" s="253" t="s">
        <v>1</v>
      </c>
      <c r="F131" s="254" t="s">
        <v>146</v>
      </c>
      <c r="G131" s="252"/>
      <c r="H131" s="255">
        <v>129.6</v>
      </c>
      <c r="I131" s="256"/>
      <c r="J131" s="252"/>
      <c r="K131" s="252"/>
      <c r="L131" s="257"/>
      <c r="M131" s="258"/>
      <c r="N131" s="259"/>
      <c r="O131" s="259"/>
      <c r="P131" s="259"/>
      <c r="Q131" s="259"/>
      <c r="R131" s="259"/>
      <c r="S131" s="259"/>
      <c r="T131" s="26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1" t="s">
        <v>132</v>
      </c>
      <c r="AU131" s="261" t="s">
        <v>86</v>
      </c>
      <c r="AV131" s="13" t="s">
        <v>86</v>
      </c>
      <c r="AW131" s="13" t="s">
        <v>32</v>
      </c>
      <c r="AX131" s="13" t="s">
        <v>84</v>
      </c>
      <c r="AY131" s="261" t="s">
        <v>121</v>
      </c>
    </row>
    <row r="132" spans="1:65" s="2" customFormat="1" ht="24" customHeight="1">
      <c r="A132" s="37"/>
      <c r="B132" s="38"/>
      <c r="C132" s="234" t="s">
        <v>128</v>
      </c>
      <c r="D132" s="234" t="s">
        <v>123</v>
      </c>
      <c r="E132" s="235" t="s">
        <v>147</v>
      </c>
      <c r="F132" s="236" t="s">
        <v>148</v>
      </c>
      <c r="G132" s="237" t="s">
        <v>126</v>
      </c>
      <c r="H132" s="238">
        <v>64.8</v>
      </c>
      <c r="I132" s="239"/>
      <c r="J132" s="240">
        <f>ROUND(I132*H132,2)</f>
        <v>0</v>
      </c>
      <c r="K132" s="236" t="s">
        <v>127</v>
      </c>
      <c r="L132" s="43"/>
      <c r="M132" s="241" t="s">
        <v>1</v>
      </c>
      <c r="N132" s="242" t="s">
        <v>41</v>
      </c>
      <c r="O132" s="90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5" t="s">
        <v>128</v>
      </c>
      <c r="AT132" s="245" t="s">
        <v>123</v>
      </c>
      <c r="AU132" s="245" t="s">
        <v>86</v>
      </c>
      <c r="AY132" s="16" t="s">
        <v>121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6" t="s">
        <v>84</v>
      </c>
      <c r="BK132" s="246">
        <f>ROUND(I132*H132,2)</f>
        <v>0</v>
      </c>
      <c r="BL132" s="16" t="s">
        <v>128</v>
      </c>
      <c r="BM132" s="245" t="s">
        <v>149</v>
      </c>
    </row>
    <row r="133" spans="1:47" s="2" customFormat="1" ht="12">
      <c r="A133" s="37"/>
      <c r="B133" s="38"/>
      <c r="C133" s="39"/>
      <c r="D133" s="247" t="s">
        <v>130</v>
      </c>
      <c r="E133" s="39"/>
      <c r="F133" s="248" t="s">
        <v>150</v>
      </c>
      <c r="G133" s="39"/>
      <c r="H133" s="39"/>
      <c r="I133" s="143"/>
      <c r="J133" s="39"/>
      <c r="K133" s="39"/>
      <c r="L133" s="43"/>
      <c r="M133" s="249"/>
      <c r="N133" s="250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130</v>
      </c>
      <c r="AU133" s="16" t="s">
        <v>86</v>
      </c>
    </row>
    <row r="134" spans="1:65" s="2" customFormat="1" ht="24" customHeight="1">
      <c r="A134" s="37"/>
      <c r="B134" s="38"/>
      <c r="C134" s="234" t="s">
        <v>151</v>
      </c>
      <c r="D134" s="234" t="s">
        <v>123</v>
      </c>
      <c r="E134" s="235" t="s">
        <v>152</v>
      </c>
      <c r="F134" s="236" t="s">
        <v>153</v>
      </c>
      <c r="G134" s="237" t="s">
        <v>126</v>
      </c>
      <c r="H134" s="238">
        <v>324</v>
      </c>
      <c r="I134" s="239"/>
      <c r="J134" s="240">
        <f>ROUND(I134*H134,2)</f>
        <v>0</v>
      </c>
      <c r="K134" s="236" t="s">
        <v>127</v>
      </c>
      <c r="L134" s="43"/>
      <c r="M134" s="241" t="s">
        <v>1</v>
      </c>
      <c r="N134" s="242" t="s">
        <v>41</v>
      </c>
      <c r="O134" s="90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5" t="s">
        <v>128</v>
      </c>
      <c r="AT134" s="245" t="s">
        <v>123</v>
      </c>
      <c r="AU134" s="245" t="s">
        <v>86</v>
      </c>
      <c r="AY134" s="16" t="s">
        <v>121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6" t="s">
        <v>84</v>
      </c>
      <c r="BK134" s="246">
        <f>ROUND(I134*H134,2)</f>
        <v>0</v>
      </c>
      <c r="BL134" s="16" t="s">
        <v>128</v>
      </c>
      <c r="BM134" s="245" t="s">
        <v>154</v>
      </c>
    </row>
    <row r="135" spans="1:47" s="2" customFormat="1" ht="12">
      <c r="A135" s="37"/>
      <c r="B135" s="38"/>
      <c r="C135" s="39"/>
      <c r="D135" s="247" t="s">
        <v>130</v>
      </c>
      <c r="E135" s="39"/>
      <c r="F135" s="248" t="s">
        <v>155</v>
      </c>
      <c r="G135" s="39"/>
      <c r="H135" s="39"/>
      <c r="I135" s="143"/>
      <c r="J135" s="39"/>
      <c r="K135" s="39"/>
      <c r="L135" s="43"/>
      <c r="M135" s="249"/>
      <c r="N135" s="250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130</v>
      </c>
      <c r="AU135" s="16" t="s">
        <v>86</v>
      </c>
    </row>
    <row r="136" spans="1:51" s="13" customFormat="1" ht="12">
      <c r="A136" s="13"/>
      <c r="B136" s="251"/>
      <c r="C136" s="252"/>
      <c r="D136" s="247" t="s">
        <v>132</v>
      </c>
      <c r="E136" s="253" t="s">
        <v>1</v>
      </c>
      <c r="F136" s="254" t="s">
        <v>156</v>
      </c>
      <c r="G136" s="252"/>
      <c r="H136" s="255">
        <v>324</v>
      </c>
      <c r="I136" s="256"/>
      <c r="J136" s="252"/>
      <c r="K136" s="252"/>
      <c r="L136" s="257"/>
      <c r="M136" s="258"/>
      <c r="N136" s="259"/>
      <c r="O136" s="259"/>
      <c r="P136" s="259"/>
      <c r="Q136" s="259"/>
      <c r="R136" s="259"/>
      <c r="S136" s="259"/>
      <c r="T136" s="26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1" t="s">
        <v>132</v>
      </c>
      <c r="AU136" s="261" t="s">
        <v>86</v>
      </c>
      <c r="AV136" s="13" t="s">
        <v>86</v>
      </c>
      <c r="AW136" s="13" t="s">
        <v>32</v>
      </c>
      <c r="AX136" s="13" t="s">
        <v>84</v>
      </c>
      <c r="AY136" s="261" t="s">
        <v>121</v>
      </c>
    </row>
    <row r="137" spans="1:65" s="2" customFormat="1" ht="16.5" customHeight="1">
      <c r="A137" s="37"/>
      <c r="B137" s="38"/>
      <c r="C137" s="234" t="s">
        <v>157</v>
      </c>
      <c r="D137" s="234" t="s">
        <v>123</v>
      </c>
      <c r="E137" s="235" t="s">
        <v>158</v>
      </c>
      <c r="F137" s="236" t="s">
        <v>159</v>
      </c>
      <c r="G137" s="237" t="s">
        <v>126</v>
      </c>
      <c r="H137" s="238">
        <v>64.8</v>
      </c>
      <c r="I137" s="239"/>
      <c r="J137" s="240">
        <f>ROUND(I137*H137,2)</f>
        <v>0</v>
      </c>
      <c r="K137" s="236" t="s">
        <v>127</v>
      </c>
      <c r="L137" s="43"/>
      <c r="M137" s="241" t="s">
        <v>1</v>
      </c>
      <c r="N137" s="242" t="s">
        <v>41</v>
      </c>
      <c r="O137" s="90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5" t="s">
        <v>128</v>
      </c>
      <c r="AT137" s="245" t="s">
        <v>123</v>
      </c>
      <c r="AU137" s="245" t="s">
        <v>86</v>
      </c>
      <c r="AY137" s="16" t="s">
        <v>121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6" t="s">
        <v>84</v>
      </c>
      <c r="BK137" s="246">
        <f>ROUND(I137*H137,2)</f>
        <v>0</v>
      </c>
      <c r="BL137" s="16" t="s">
        <v>128</v>
      </c>
      <c r="BM137" s="245" t="s">
        <v>160</v>
      </c>
    </row>
    <row r="138" spans="1:47" s="2" customFormat="1" ht="12">
      <c r="A138" s="37"/>
      <c r="B138" s="38"/>
      <c r="C138" s="39"/>
      <c r="D138" s="247" t="s">
        <v>130</v>
      </c>
      <c r="E138" s="39"/>
      <c r="F138" s="248" t="s">
        <v>161</v>
      </c>
      <c r="G138" s="39"/>
      <c r="H138" s="39"/>
      <c r="I138" s="143"/>
      <c r="J138" s="39"/>
      <c r="K138" s="39"/>
      <c r="L138" s="43"/>
      <c r="M138" s="249"/>
      <c r="N138" s="250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130</v>
      </c>
      <c r="AU138" s="16" t="s">
        <v>86</v>
      </c>
    </row>
    <row r="139" spans="1:65" s="2" customFormat="1" ht="24" customHeight="1">
      <c r="A139" s="37"/>
      <c r="B139" s="38"/>
      <c r="C139" s="234" t="s">
        <v>162</v>
      </c>
      <c r="D139" s="234" t="s">
        <v>123</v>
      </c>
      <c r="E139" s="235" t="s">
        <v>163</v>
      </c>
      <c r="F139" s="236" t="s">
        <v>164</v>
      </c>
      <c r="G139" s="237" t="s">
        <v>165</v>
      </c>
      <c r="H139" s="238">
        <v>324</v>
      </c>
      <c r="I139" s="239"/>
      <c r="J139" s="240">
        <f>ROUND(I139*H139,2)</f>
        <v>0</v>
      </c>
      <c r="K139" s="236" t="s">
        <v>1</v>
      </c>
      <c r="L139" s="43"/>
      <c r="M139" s="241" t="s">
        <v>1</v>
      </c>
      <c r="N139" s="242" t="s">
        <v>41</v>
      </c>
      <c r="O139" s="90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5" t="s">
        <v>128</v>
      </c>
      <c r="AT139" s="245" t="s">
        <v>123</v>
      </c>
      <c r="AU139" s="245" t="s">
        <v>86</v>
      </c>
      <c r="AY139" s="16" t="s">
        <v>121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6" t="s">
        <v>84</v>
      </c>
      <c r="BK139" s="246">
        <f>ROUND(I139*H139,2)</f>
        <v>0</v>
      </c>
      <c r="BL139" s="16" t="s">
        <v>128</v>
      </c>
      <c r="BM139" s="245" t="s">
        <v>166</v>
      </c>
    </row>
    <row r="140" spans="1:47" s="2" customFormat="1" ht="12">
      <c r="A140" s="37"/>
      <c r="B140" s="38"/>
      <c r="C140" s="39"/>
      <c r="D140" s="247" t="s">
        <v>130</v>
      </c>
      <c r="E140" s="39"/>
      <c r="F140" s="248" t="s">
        <v>167</v>
      </c>
      <c r="G140" s="39"/>
      <c r="H140" s="39"/>
      <c r="I140" s="143"/>
      <c r="J140" s="39"/>
      <c r="K140" s="39"/>
      <c r="L140" s="43"/>
      <c r="M140" s="249"/>
      <c r="N140" s="250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130</v>
      </c>
      <c r="AU140" s="16" t="s">
        <v>86</v>
      </c>
    </row>
    <row r="141" spans="1:51" s="13" customFormat="1" ht="12">
      <c r="A141" s="13"/>
      <c r="B141" s="251"/>
      <c r="C141" s="252"/>
      <c r="D141" s="247" t="s">
        <v>132</v>
      </c>
      <c r="E141" s="253" t="s">
        <v>1</v>
      </c>
      <c r="F141" s="254" t="s">
        <v>168</v>
      </c>
      <c r="G141" s="252"/>
      <c r="H141" s="255">
        <v>324</v>
      </c>
      <c r="I141" s="256"/>
      <c r="J141" s="252"/>
      <c r="K141" s="252"/>
      <c r="L141" s="257"/>
      <c r="M141" s="273"/>
      <c r="N141" s="274"/>
      <c r="O141" s="274"/>
      <c r="P141" s="274"/>
      <c r="Q141" s="274"/>
      <c r="R141" s="274"/>
      <c r="S141" s="274"/>
      <c r="T141" s="27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132</v>
      </c>
      <c r="AU141" s="261" t="s">
        <v>86</v>
      </c>
      <c r="AV141" s="13" t="s">
        <v>86</v>
      </c>
      <c r="AW141" s="13" t="s">
        <v>32</v>
      </c>
      <c r="AX141" s="13" t="s">
        <v>84</v>
      </c>
      <c r="AY141" s="261" t="s">
        <v>121</v>
      </c>
    </row>
    <row r="142" spans="1:31" s="2" customFormat="1" ht="6.95" customHeight="1">
      <c r="A142" s="37"/>
      <c r="B142" s="65"/>
      <c r="C142" s="66"/>
      <c r="D142" s="66"/>
      <c r="E142" s="66"/>
      <c r="F142" s="66"/>
      <c r="G142" s="66"/>
      <c r="H142" s="66"/>
      <c r="I142" s="182"/>
      <c r="J142" s="66"/>
      <c r="K142" s="66"/>
      <c r="L142" s="43"/>
      <c r="M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</sheetData>
  <sheetProtection password="CC35" sheet="1" objects="1" scenarios="1" formatColumns="0" formatRows="0" autoFilter="0"/>
  <autoFilter ref="C117:K14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Revitalizace vodní plochy na parc. č. 146/3 v k. Radvanov u Josefova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169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23. 10. 2019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27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ROUND((SUM(BE122:BE171)),2)</f>
        <v>0</v>
      </c>
      <c r="G33" s="37"/>
      <c r="H33" s="37"/>
      <c r="I33" s="161">
        <v>0.21</v>
      </c>
      <c r="J33" s="160">
        <f>ROUND(((SUM(BE122:BE171))*I33),2)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ROUND((SUM(BF122:BF171)),2)</f>
        <v>0</v>
      </c>
      <c r="G34" s="37"/>
      <c r="H34" s="37"/>
      <c r="I34" s="161">
        <v>0.15</v>
      </c>
      <c r="J34" s="160">
        <f>ROUND(((SUM(BF122:BF171))*I34),2)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ROUND((SUM(BG122:BG171)),2)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ROUND((SUM(BH122:BH171)),2)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ROUND((SUM(BI122:BI171)),2)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Revitalizace vodní plochy na parc. č. 146/3 v k. Radvanov u Josefova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SO-02 - Břehová úprava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parc. č. 146/3 v k.ú. Radvanov u Josefova</v>
      </c>
      <c r="G89" s="39"/>
      <c r="H89" s="39"/>
      <c r="I89" s="146" t="s">
        <v>22</v>
      </c>
      <c r="J89" s="78" t="str">
        <f>IF(J12="","",J12)</f>
        <v>23. 10. 2019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7.9" customHeight="1">
      <c r="A91" s="37"/>
      <c r="B91" s="38"/>
      <c r="C91" s="31" t="s">
        <v>24</v>
      </c>
      <c r="D91" s="39"/>
      <c r="E91" s="39"/>
      <c r="F91" s="26" t="str">
        <f>E15</f>
        <v>Obec Josefov</v>
      </c>
      <c r="G91" s="39"/>
      <c r="H91" s="39"/>
      <c r="I91" s="146" t="s">
        <v>30</v>
      </c>
      <c r="J91" s="35" t="str">
        <f>E21</f>
        <v>Ing. Jaroslav Faiferlík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104</v>
      </c>
      <c r="E97" s="195"/>
      <c r="F97" s="195"/>
      <c r="G97" s="195"/>
      <c r="H97" s="195"/>
      <c r="I97" s="196"/>
      <c r="J97" s="197">
        <f>J123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105</v>
      </c>
      <c r="E98" s="202"/>
      <c r="F98" s="202"/>
      <c r="G98" s="202"/>
      <c r="H98" s="202"/>
      <c r="I98" s="203"/>
      <c r="J98" s="204">
        <f>J124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170</v>
      </c>
      <c r="E99" s="202"/>
      <c r="F99" s="202"/>
      <c r="G99" s="202"/>
      <c r="H99" s="202"/>
      <c r="I99" s="203"/>
      <c r="J99" s="204">
        <f>J144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171</v>
      </c>
      <c r="E100" s="202"/>
      <c r="F100" s="202"/>
      <c r="G100" s="202"/>
      <c r="H100" s="202"/>
      <c r="I100" s="203"/>
      <c r="J100" s="204">
        <f>J157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172</v>
      </c>
      <c r="E101" s="202"/>
      <c r="F101" s="202"/>
      <c r="G101" s="202"/>
      <c r="H101" s="202"/>
      <c r="I101" s="203"/>
      <c r="J101" s="204">
        <f>J161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173</v>
      </c>
      <c r="E102" s="202"/>
      <c r="F102" s="202"/>
      <c r="G102" s="202"/>
      <c r="H102" s="202"/>
      <c r="I102" s="203"/>
      <c r="J102" s="204">
        <f>J169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4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8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8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106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86" t="str">
        <f>E7</f>
        <v>Revitalizace vodní plochy na parc. č. 146/3 v k. Radvanov u Josefova</v>
      </c>
      <c r="F112" s="31"/>
      <c r="G112" s="31"/>
      <c r="H112" s="31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97</v>
      </c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SO-02 - Břehová úprava</v>
      </c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parc. č. 146/3 v k.ú. Radvanov u Josefova</v>
      </c>
      <c r="G116" s="39"/>
      <c r="H116" s="39"/>
      <c r="I116" s="146" t="s">
        <v>22</v>
      </c>
      <c r="J116" s="78" t="str">
        <f>IF(J12="","",J12)</f>
        <v>23. 10. 2019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27.9" customHeight="1">
      <c r="A118" s="37"/>
      <c r="B118" s="38"/>
      <c r="C118" s="31" t="s">
        <v>24</v>
      </c>
      <c r="D118" s="39"/>
      <c r="E118" s="39"/>
      <c r="F118" s="26" t="str">
        <f>E15</f>
        <v>Obec Josefov</v>
      </c>
      <c r="G118" s="39"/>
      <c r="H118" s="39"/>
      <c r="I118" s="146" t="s">
        <v>30</v>
      </c>
      <c r="J118" s="35" t="str">
        <f>E21</f>
        <v>Ing. Jaroslav Faiferlík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146" t="s">
        <v>33</v>
      </c>
      <c r="J119" s="35" t="str">
        <f>E24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206"/>
      <c r="B121" s="207"/>
      <c r="C121" s="208" t="s">
        <v>107</v>
      </c>
      <c r="D121" s="209" t="s">
        <v>61</v>
      </c>
      <c r="E121" s="209" t="s">
        <v>57</v>
      </c>
      <c r="F121" s="209" t="s">
        <v>58</v>
      </c>
      <c r="G121" s="209" t="s">
        <v>108</v>
      </c>
      <c r="H121" s="209" t="s">
        <v>109</v>
      </c>
      <c r="I121" s="210" t="s">
        <v>110</v>
      </c>
      <c r="J121" s="209" t="s">
        <v>101</v>
      </c>
      <c r="K121" s="211" t="s">
        <v>111</v>
      </c>
      <c r="L121" s="212"/>
      <c r="M121" s="99" t="s">
        <v>1</v>
      </c>
      <c r="N121" s="100" t="s">
        <v>40</v>
      </c>
      <c r="O121" s="100" t="s">
        <v>112</v>
      </c>
      <c r="P121" s="100" t="s">
        <v>113</v>
      </c>
      <c r="Q121" s="100" t="s">
        <v>114</v>
      </c>
      <c r="R121" s="100" t="s">
        <v>115</v>
      </c>
      <c r="S121" s="100" t="s">
        <v>116</v>
      </c>
      <c r="T121" s="101" t="s">
        <v>117</v>
      </c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</row>
    <row r="122" spans="1:63" s="2" customFormat="1" ht="22.8" customHeight="1">
      <c r="A122" s="37"/>
      <c r="B122" s="38"/>
      <c r="C122" s="106" t="s">
        <v>118</v>
      </c>
      <c r="D122" s="39"/>
      <c r="E122" s="39"/>
      <c r="F122" s="39"/>
      <c r="G122" s="39"/>
      <c r="H122" s="39"/>
      <c r="I122" s="143"/>
      <c r="J122" s="213">
        <f>BK122</f>
        <v>0</v>
      </c>
      <c r="K122" s="39"/>
      <c r="L122" s="43"/>
      <c r="M122" s="102"/>
      <c r="N122" s="214"/>
      <c r="O122" s="103"/>
      <c r="P122" s="215">
        <f>P123</f>
        <v>0</v>
      </c>
      <c r="Q122" s="103"/>
      <c r="R122" s="215">
        <f>R123</f>
        <v>142.15270608</v>
      </c>
      <c r="S122" s="103"/>
      <c r="T122" s="216">
        <f>T123</f>
        <v>71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103</v>
      </c>
      <c r="BK122" s="217">
        <f>BK123</f>
        <v>0</v>
      </c>
    </row>
    <row r="123" spans="1:63" s="12" customFormat="1" ht="25.9" customHeight="1">
      <c r="A123" s="12"/>
      <c r="B123" s="218"/>
      <c r="C123" s="219"/>
      <c r="D123" s="220" t="s">
        <v>75</v>
      </c>
      <c r="E123" s="221" t="s">
        <v>119</v>
      </c>
      <c r="F123" s="221" t="s">
        <v>120</v>
      </c>
      <c r="G123" s="219"/>
      <c r="H123" s="219"/>
      <c r="I123" s="222"/>
      <c r="J123" s="223">
        <f>BK123</f>
        <v>0</v>
      </c>
      <c r="K123" s="219"/>
      <c r="L123" s="224"/>
      <c r="M123" s="225"/>
      <c r="N123" s="226"/>
      <c r="O123" s="226"/>
      <c r="P123" s="227">
        <f>P124+P144+P157+P161+P169</f>
        <v>0</v>
      </c>
      <c r="Q123" s="226"/>
      <c r="R123" s="227">
        <f>R124+R144+R157+R161+R169</f>
        <v>142.15270608</v>
      </c>
      <c r="S123" s="226"/>
      <c r="T123" s="228">
        <f>T124+T144+T157+T161+T169</f>
        <v>71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9" t="s">
        <v>84</v>
      </c>
      <c r="AT123" s="230" t="s">
        <v>75</v>
      </c>
      <c r="AU123" s="230" t="s">
        <v>76</v>
      </c>
      <c r="AY123" s="229" t="s">
        <v>121</v>
      </c>
      <c r="BK123" s="231">
        <f>BK124+BK144+BK157+BK161+BK169</f>
        <v>0</v>
      </c>
    </row>
    <row r="124" spans="1:63" s="12" customFormat="1" ht="22.8" customHeight="1">
      <c r="A124" s="12"/>
      <c r="B124" s="218"/>
      <c r="C124" s="219"/>
      <c r="D124" s="220" t="s">
        <v>75</v>
      </c>
      <c r="E124" s="232" t="s">
        <v>84</v>
      </c>
      <c r="F124" s="232" t="s">
        <v>122</v>
      </c>
      <c r="G124" s="219"/>
      <c r="H124" s="219"/>
      <c r="I124" s="222"/>
      <c r="J124" s="233">
        <f>BK124</f>
        <v>0</v>
      </c>
      <c r="K124" s="219"/>
      <c r="L124" s="224"/>
      <c r="M124" s="225"/>
      <c r="N124" s="226"/>
      <c r="O124" s="226"/>
      <c r="P124" s="227">
        <f>SUM(P125:P143)</f>
        <v>0</v>
      </c>
      <c r="Q124" s="226"/>
      <c r="R124" s="227">
        <f>SUM(R125:R143)</f>
        <v>0</v>
      </c>
      <c r="S124" s="226"/>
      <c r="T124" s="228">
        <f>SUM(T125:T143)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9" t="s">
        <v>84</v>
      </c>
      <c r="AT124" s="230" t="s">
        <v>75</v>
      </c>
      <c r="AU124" s="230" t="s">
        <v>84</v>
      </c>
      <c r="AY124" s="229" t="s">
        <v>121</v>
      </c>
      <c r="BK124" s="231">
        <f>SUM(BK125:BK143)</f>
        <v>0</v>
      </c>
    </row>
    <row r="125" spans="1:65" s="2" customFormat="1" ht="24" customHeight="1">
      <c r="A125" s="37"/>
      <c r="B125" s="38"/>
      <c r="C125" s="234" t="s">
        <v>84</v>
      </c>
      <c r="D125" s="234" t="s">
        <v>123</v>
      </c>
      <c r="E125" s="235" t="s">
        <v>174</v>
      </c>
      <c r="F125" s="236" t="s">
        <v>175</v>
      </c>
      <c r="G125" s="237" t="s">
        <v>126</v>
      </c>
      <c r="H125" s="238">
        <v>55.36</v>
      </c>
      <c r="I125" s="239"/>
      <c r="J125" s="240">
        <f>ROUND(I125*H125,2)</f>
        <v>0</v>
      </c>
      <c r="K125" s="236" t="s">
        <v>127</v>
      </c>
      <c r="L125" s="43"/>
      <c r="M125" s="241" t="s">
        <v>1</v>
      </c>
      <c r="N125" s="242" t="s">
        <v>41</v>
      </c>
      <c r="O125" s="90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5" t="s">
        <v>128</v>
      </c>
      <c r="AT125" s="245" t="s">
        <v>123</v>
      </c>
      <c r="AU125" s="245" t="s">
        <v>86</v>
      </c>
      <c r="AY125" s="16" t="s">
        <v>121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6" t="s">
        <v>84</v>
      </c>
      <c r="BK125" s="246">
        <f>ROUND(I125*H125,2)</f>
        <v>0</v>
      </c>
      <c r="BL125" s="16" t="s">
        <v>128</v>
      </c>
      <c r="BM125" s="245" t="s">
        <v>176</v>
      </c>
    </row>
    <row r="126" spans="1:47" s="2" customFormat="1" ht="12">
      <c r="A126" s="37"/>
      <c r="B126" s="38"/>
      <c r="C126" s="39"/>
      <c r="D126" s="247" t="s">
        <v>130</v>
      </c>
      <c r="E126" s="39"/>
      <c r="F126" s="248" t="s">
        <v>177</v>
      </c>
      <c r="G126" s="39"/>
      <c r="H126" s="39"/>
      <c r="I126" s="143"/>
      <c r="J126" s="39"/>
      <c r="K126" s="39"/>
      <c r="L126" s="43"/>
      <c r="M126" s="249"/>
      <c r="N126" s="250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130</v>
      </c>
      <c r="AU126" s="16" t="s">
        <v>86</v>
      </c>
    </row>
    <row r="127" spans="1:51" s="13" customFormat="1" ht="12">
      <c r="A127" s="13"/>
      <c r="B127" s="251"/>
      <c r="C127" s="252"/>
      <c r="D127" s="247" t="s">
        <v>132</v>
      </c>
      <c r="E127" s="253" t="s">
        <v>1</v>
      </c>
      <c r="F127" s="254" t="s">
        <v>178</v>
      </c>
      <c r="G127" s="252"/>
      <c r="H127" s="255">
        <v>45</v>
      </c>
      <c r="I127" s="256"/>
      <c r="J127" s="252"/>
      <c r="K127" s="252"/>
      <c r="L127" s="257"/>
      <c r="M127" s="258"/>
      <c r="N127" s="259"/>
      <c r="O127" s="259"/>
      <c r="P127" s="259"/>
      <c r="Q127" s="259"/>
      <c r="R127" s="259"/>
      <c r="S127" s="259"/>
      <c r="T127" s="26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1" t="s">
        <v>132</v>
      </c>
      <c r="AU127" s="261" t="s">
        <v>86</v>
      </c>
      <c r="AV127" s="13" t="s">
        <v>86</v>
      </c>
      <c r="AW127" s="13" t="s">
        <v>32</v>
      </c>
      <c r="AX127" s="13" t="s">
        <v>76</v>
      </c>
      <c r="AY127" s="261" t="s">
        <v>121</v>
      </c>
    </row>
    <row r="128" spans="1:51" s="13" customFormat="1" ht="12">
      <c r="A128" s="13"/>
      <c r="B128" s="251"/>
      <c r="C128" s="252"/>
      <c r="D128" s="247" t="s">
        <v>132</v>
      </c>
      <c r="E128" s="253" t="s">
        <v>1</v>
      </c>
      <c r="F128" s="254" t="s">
        <v>179</v>
      </c>
      <c r="G128" s="252"/>
      <c r="H128" s="255">
        <v>5.32</v>
      </c>
      <c r="I128" s="256"/>
      <c r="J128" s="252"/>
      <c r="K128" s="252"/>
      <c r="L128" s="257"/>
      <c r="M128" s="258"/>
      <c r="N128" s="259"/>
      <c r="O128" s="259"/>
      <c r="P128" s="259"/>
      <c r="Q128" s="259"/>
      <c r="R128" s="259"/>
      <c r="S128" s="259"/>
      <c r="T128" s="26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1" t="s">
        <v>132</v>
      </c>
      <c r="AU128" s="261" t="s">
        <v>86</v>
      </c>
      <c r="AV128" s="13" t="s">
        <v>86</v>
      </c>
      <c r="AW128" s="13" t="s">
        <v>32</v>
      </c>
      <c r="AX128" s="13" t="s">
        <v>76</v>
      </c>
      <c r="AY128" s="261" t="s">
        <v>121</v>
      </c>
    </row>
    <row r="129" spans="1:51" s="13" customFormat="1" ht="12">
      <c r="A129" s="13"/>
      <c r="B129" s="251"/>
      <c r="C129" s="252"/>
      <c r="D129" s="247" t="s">
        <v>132</v>
      </c>
      <c r="E129" s="253" t="s">
        <v>1</v>
      </c>
      <c r="F129" s="254" t="s">
        <v>180</v>
      </c>
      <c r="G129" s="252"/>
      <c r="H129" s="255">
        <v>5.04</v>
      </c>
      <c r="I129" s="256"/>
      <c r="J129" s="252"/>
      <c r="K129" s="252"/>
      <c r="L129" s="257"/>
      <c r="M129" s="258"/>
      <c r="N129" s="259"/>
      <c r="O129" s="259"/>
      <c r="P129" s="259"/>
      <c r="Q129" s="259"/>
      <c r="R129" s="259"/>
      <c r="S129" s="259"/>
      <c r="T129" s="26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1" t="s">
        <v>132</v>
      </c>
      <c r="AU129" s="261" t="s">
        <v>86</v>
      </c>
      <c r="AV129" s="13" t="s">
        <v>86</v>
      </c>
      <c r="AW129" s="13" t="s">
        <v>32</v>
      </c>
      <c r="AX129" s="13" t="s">
        <v>76</v>
      </c>
      <c r="AY129" s="261" t="s">
        <v>121</v>
      </c>
    </row>
    <row r="130" spans="1:51" s="14" customFormat="1" ht="12">
      <c r="A130" s="14"/>
      <c r="B130" s="262"/>
      <c r="C130" s="263"/>
      <c r="D130" s="247" t="s">
        <v>132</v>
      </c>
      <c r="E130" s="264" t="s">
        <v>1</v>
      </c>
      <c r="F130" s="265" t="s">
        <v>136</v>
      </c>
      <c r="G130" s="263"/>
      <c r="H130" s="266">
        <v>55.36</v>
      </c>
      <c r="I130" s="267"/>
      <c r="J130" s="263"/>
      <c r="K130" s="263"/>
      <c r="L130" s="268"/>
      <c r="M130" s="269"/>
      <c r="N130" s="270"/>
      <c r="O130" s="270"/>
      <c r="P130" s="270"/>
      <c r="Q130" s="270"/>
      <c r="R130" s="270"/>
      <c r="S130" s="270"/>
      <c r="T130" s="27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2" t="s">
        <v>132</v>
      </c>
      <c r="AU130" s="272" t="s">
        <v>86</v>
      </c>
      <c r="AV130" s="14" t="s">
        <v>128</v>
      </c>
      <c r="AW130" s="14" t="s">
        <v>32</v>
      </c>
      <c r="AX130" s="14" t="s">
        <v>84</v>
      </c>
      <c r="AY130" s="272" t="s">
        <v>121</v>
      </c>
    </row>
    <row r="131" spans="1:65" s="2" customFormat="1" ht="16.5" customHeight="1">
      <c r="A131" s="37"/>
      <c r="B131" s="38"/>
      <c r="C131" s="234" t="s">
        <v>86</v>
      </c>
      <c r="D131" s="234" t="s">
        <v>123</v>
      </c>
      <c r="E131" s="235" t="s">
        <v>181</v>
      </c>
      <c r="F131" s="236" t="s">
        <v>182</v>
      </c>
      <c r="G131" s="237" t="s">
        <v>126</v>
      </c>
      <c r="H131" s="238">
        <v>55.36</v>
      </c>
      <c r="I131" s="239"/>
      <c r="J131" s="240">
        <f>ROUND(I131*H131,2)</f>
        <v>0</v>
      </c>
      <c r="K131" s="236" t="s">
        <v>127</v>
      </c>
      <c r="L131" s="43"/>
      <c r="M131" s="241" t="s">
        <v>1</v>
      </c>
      <c r="N131" s="242" t="s">
        <v>41</v>
      </c>
      <c r="O131" s="90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5" t="s">
        <v>128</v>
      </c>
      <c r="AT131" s="245" t="s">
        <v>123</v>
      </c>
      <c r="AU131" s="245" t="s">
        <v>86</v>
      </c>
      <c r="AY131" s="16" t="s">
        <v>121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6" t="s">
        <v>84</v>
      </c>
      <c r="BK131" s="246">
        <f>ROUND(I131*H131,2)</f>
        <v>0</v>
      </c>
      <c r="BL131" s="16" t="s">
        <v>128</v>
      </c>
      <c r="BM131" s="245" t="s">
        <v>183</v>
      </c>
    </row>
    <row r="132" spans="1:47" s="2" customFormat="1" ht="12">
      <c r="A132" s="37"/>
      <c r="B132" s="38"/>
      <c r="C132" s="39"/>
      <c r="D132" s="247" t="s">
        <v>130</v>
      </c>
      <c r="E132" s="39"/>
      <c r="F132" s="248" t="s">
        <v>184</v>
      </c>
      <c r="G132" s="39"/>
      <c r="H132" s="39"/>
      <c r="I132" s="143"/>
      <c r="J132" s="39"/>
      <c r="K132" s="39"/>
      <c r="L132" s="43"/>
      <c r="M132" s="249"/>
      <c r="N132" s="250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130</v>
      </c>
      <c r="AU132" s="16" t="s">
        <v>86</v>
      </c>
    </row>
    <row r="133" spans="1:65" s="2" customFormat="1" ht="24" customHeight="1">
      <c r="A133" s="37"/>
      <c r="B133" s="38"/>
      <c r="C133" s="234" t="s">
        <v>141</v>
      </c>
      <c r="D133" s="234" t="s">
        <v>123</v>
      </c>
      <c r="E133" s="235" t="s">
        <v>147</v>
      </c>
      <c r="F133" s="236" t="s">
        <v>148</v>
      </c>
      <c r="G133" s="237" t="s">
        <v>126</v>
      </c>
      <c r="H133" s="238">
        <v>55.36</v>
      </c>
      <c r="I133" s="239"/>
      <c r="J133" s="240">
        <f>ROUND(I133*H133,2)</f>
        <v>0</v>
      </c>
      <c r="K133" s="236" t="s">
        <v>127</v>
      </c>
      <c r="L133" s="43"/>
      <c r="M133" s="241" t="s">
        <v>1</v>
      </c>
      <c r="N133" s="242" t="s">
        <v>41</v>
      </c>
      <c r="O133" s="90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5" t="s">
        <v>128</v>
      </c>
      <c r="AT133" s="245" t="s">
        <v>123</v>
      </c>
      <c r="AU133" s="245" t="s">
        <v>86</v>
      </c>
      <c r="AY133" s="16" t="s">
        <v>121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6" t="s">
        <v>84</v>
      </c>
      <c r="BK133" s="246">
        <f>ROUND(I133*H133,2)</f>
        <v>0</v>
      </c>
      <c r="BL133" s="16" t="s">
        <v>128</v>
      </c>
      <c r="BM133" s="245" t="s">
        <v>185</v>
      </c>
    </row>
    <row r="134" spans="1:47" s="2" customFormat="1" ht="12">
      <c r="A134" s="37"/>
      <c r="B134" s="38"/>
      <c r="C134" s="39"/>
      <c r="D134" s="247" t="s">
        <v>130</v>
      </c>
      <c r="E134" s="39"/>
      <c r="F134" s="248" t="s">
        <v>150</v>
      </c>
      <c r="G134" s="39"/>
      <c r="H134" s="39"/>
      <c r="I134" s="143"/>
      <c r="J134" s="39"/>
      <c r="K134" s="39"/>
      <c r="L134" s="43"/>
      <c r="M134" s="249"/>
      <c r="N134" s="250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130</v>
      </c>
      <c r="AU134" s="16" t="s">
        <v>86</v>
      </c>
    </row>
    <row r="135" spans="1:65" s="2" customFormat="1" ht="24" customHeight="1">
      <c r="A135" s="37"/>
      <c r="B135" s="38"/>
      <c r="C135" s="234" t="s">
        <v>128</v>
      </c>
      <c r="D135" s="234" t="s">
        <v>123</v>
      </c>
      <c r="E135" s="235" t="s">
        <v>152</v>
      </c>
      <c r="F135" s="236" t="s">
        <v>153</v>
      </c>
      <c r="G135" s="237" t="s">
        <v>126</v>
      </c>
      <c r="H135" s="238">
        <v>55.36</v>
      </c>
      <c r="I135" s="239"/>
      <c r="J135" s="240">
        <f>ROUND(I135*H135,2)</f>
        <v>0</v>
      </c>
      <c r="K135" s="236" t="s">
        <v>127</v>
      </c>
      <c r="L135" s="43"/>
      <c r="M135" s="241" t="s">
        <v>1</v>
      </c>
      <c r="N135" s="242" t="s">
        <v>41</v>
      </c>
      <c r="O135" s="90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5" t="s">
        <v>128</v>
      </c>
      <c r="AT135" s="245" t="s">
        <v>123</v>
      </c>
      <c r="AU135" s="245" t="s">
        <v>86</v>
      </c>
      <c r="AY135" s="16" t="s">
        <v>121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6" t="s">
        <v>84</v>
      </c>
      <c r="BK135" s="246">
        <f>ROUND(I135*H135,2)</f>
        <v>0</v>
      </c>
      <c r="BL135" s="16" t="s">
        <v>128</v>
      </c>
      <c r="BM135" s="245" t="s">
        <v>186</v>
      </c>
    </row>
    <row r="136" spans="1:47" s="2" customFormat="1" ht="12">
      <c r="A136" s="37"/>
      <c r="B136" s="38"/>
      <c r="C136" s="39"/>
      <c r="D136" s="247" t="s">
        <v>130</v>
      </c>
      <c r="E136" s="39"/>
      <c r="F136" s="248" t="s">
        <v>155</v>
      </c>
      <c r="G136" s="39"/>
      <c r="H136" s="39"/>
      <c r="I136" s="143"/>
      <c r="J136" s="39"/>
      <c r="K136" s="39"/>
      <c r="L136" s="43"/>
      <c r="M136" s="249"/>
      <c r="N136" s="250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130</v>
      </c>
      <c r="AU136" s="16" t="s">
        <v>86</v>
      </c>
    </row>
    <row r="137" spans="1:65" s="2" customFormat="1" ht="16.5" customHeight="1">
      <c r="A137" s="37"/>
      <c r="B137" s="38"/>
      <c r="C137" s="234" t="s">
        <v>151</v>
      </c>
      <c r="D137" s="234" t="s">
        <v>123</v>
      </c>
      <c r="E137" s="235" t="s">
        <v>158</v>
      </c>
      <c r="F137" s="236" t="s">
        <v>159</v>
      </c>
      <c r="G137" s="237" t="s">
        <v>126</v>
      </c>
      <c r="H137" s="238">
        <v>55.36</v>
      </c>
      <c r="I137" s="239"/>
      <c r="J137" s="240">
        <f>ROUND(I137*H137,2)</f>
        <v>0</v>
      </c>
      <c r="K137" s="236" t="s">
        <v>127</v>
      </c>
      <c r="L137" s="43"/>
      <c r="M137" s="241" t="s">
        <v>1</v>
      </c>
      <c r="N137" s="242" t="s">
        <v>41</v>
      </c>
      <c r="O137" s="90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5" t="s">
        <v>128</v>
      </c>
      <c r="AT137" s="245" t="s">
        <v>123</v>
      </c>
      <c r="AU137" s="245" t="s">
        <v>86</v>
      </c>
      <c r="AY137" s="16" t="s">
        <v>121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6" t="s">
        <v>84</v>
      </c>
      <c r="BK137" s="246">
        <f>ROUND(I137*H137,2)</f>
        <v>0</v>
      </c>
      <c r="BL137" s="16" t="s">
        <v>128</v>
      </c>
      <c r="BM137" s="245" t="s">
        <v>187</v>
      </c>
    </row>
    <row r="138" spans="1:47" s="2" customFormat="1" ht="12">
      <c r="A138" s="37"/>
      <c r="B138" s="38"/>
      <c r="C138" s="39"/>
      <c r="D138" s="247" t="s">
        <v>130</v>
      </c>
      <c r="E138" s="39"/>
      <c r="F138" s="248" t="s">
        <v>161</v>
      </c>
      <c r="G138" s="39"/>
      <c r="H138" s="39"/>
      <c r="I138" s="143"/>
      <c r="J138" s="39"/>
      <c r="K138" s="39"/>
      <c r="L138" s="43"/>
      <c r="M138" s="249"/>
      <c r="N138" s="250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130</v>
      </c>
      <c r="AU138" s="16" t="s">
        <v>86</v>
      </c>
    </row>
    <row r="139" spans="1:65" s="2" customFormat="1" ht="24" customHeight="1">
      <c r="A139" s="37"/>
      <c r="B139" s="38"/>
      <c r="C139" s="234" t="s">
        <v>157</v>
      </c>
      <c r="D139" s="234" t="s">
        <v>123</v>
      </c>
      <c r="E139" s="235" t="s">
        <v>188</v>
      </c>
      <c r="F139" s="236" t="s">
        <v>189</v>
      </c>
      <c r="G139" s="237" t="s">
        <v>190</v>
      </c>
      <c r="H139" s="238">
        <v>94.112</v>
      </c>
      <c r="I139" s="239"/>
      <c r="J139" s="240">
        <f>ROUND(I139*H139,2)</f>
        <v>0</v>
      </c>
      <c r="K139" s="236" t="s">
        <v>127</v>
      </c>
      <c r="L139" s="43"/>
      <c r="M139" s="241" t="s">
        <v>1</v>
      </c>
      <c r="N139" s="242" t="s">
        <v>41</v>
      </c>
      <c r="O139" s="90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5" t="s">
        <v>128</v>
      </c>
      <c r="AT139" s="245" t="s">
        <v>123</v>
      </c>
      <c r="AU139" s="245" t="s">
        <v>86</v>
      </c>
      <c r="AY139" s="16" t="s">
        <v>121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6" t="s">
        <v>84</v>
      </c>
      <c r="BK139" s="246">
        <f>ROUND(I139*H139,2)</f>
        <v>0</v>
      </c>
      <c r="BL139" s="16" t="s">
        <v>128</v>
      </c>
      <c r="BM139" s="245" t="s">
        <v>191</v>
      </c>
    </row>
    <row r="140" spans="1:47" s="2" customFormat="1" ht="12">
      <c r="A140" s="37"/>
      <c r="B140" s="38"/>
      <c r="C140" s="39"/>
      <c r="D140" s="247" t="s">
        <v>130</v>
      </c>
      <c r="E140" s="39"/>
      <c r="F140" s="248" t="s">
        <v>192</v>
      </c>
      <c r="G140" s="39"/>
      <c r="H140" s="39"/>
      <c r="I140" s="143"/>
      <c r="J140" s="39"/>
      <c r="K140" s="39"/>
      <c r="L140" s="43"/>
      <c r="M140" s="249"/>
      <c r="N140" s="250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130</v>
      </c>
      <c r="AU140" s="16" t="s">
        <v>86</v>
      </c>
    </row>
    <row r="141" spans="1:51" s="13" customFormat="1" ht="12">
      <c r="A141" s="13"/>
      <c r="B141" s="251"/>
      <c r="C141" s="252"/>
      <c r="D141" s="247" t="s">
        <v>132</v>
      </c>
      <c r="E141" s="253" t="s">
        <v>1</v>
      </c>
      <c r="F141" s="254" t="s">
        <v>193</v>
      </c>
      <c r="G141" s="252"/>
      <c r="H141" s="255">
        <v>94.112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1" t="s">
        <v>132</v>
      </c>
      <c r="AU141" s="261" t="s">
        <v>86</v>
      </c>
      <c r="AV141" s="13" t="s">
        <v>86</v>
      </c>
      <c r="AW141" s="13" t="s">
        <v>32</v>
      </c>
      <c r="AX141" s="13" t="s">
        <v>84</v>
      </c>
      <c r="AY141" s="261" t="s">
        <v>121</v>
      </c>
    </row>
    <row r="142" spans="1:65" s="2" customFormat="1" ht="24" customHeight="1">
      <c r="A142" s="37"/>
      <c r="B142" s="38"/>
      <c r="C142" s="234" t="s">
        <v>162</v>
      </c>
      <c r="D142" s="234" t="s">
        <v>123</v>
      </c>
      <c r="E142" s="235" t="s">
        <v>194</v>
      </c>
      <c r="F142" s="236" t="s">
        <v>195</v>
      </c>
      <c r="G142" s="237" t="s">
        <v>165</v>
      </c>
      <c r="H142" s="238">
        <v>200</v>
      </c>
      <c r="I142" s="239"/>
      <c r="J142" s="240">
        <f>ROUND(I142*H142,2)</f>
        <v>0</v>
      </c>
      <c r="K142" s="236" t="s">
        <v>127</v>
      </c>
      <c r="L142" s="43"/>
      <c r="M142" s="241" t="s">
        <v>1</v>
      </c>
      <c r="N142" s="242" t="s">
        <v>41</v>
      </c>
      <c r="O142" s="90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5" t="s">
        <v>128</v>
      </c>
      <c r="AT142" s="245" t="s">
        <v>123</v>
      </c>
      <c r="AU142" s="245" t="s">
        <v>86</v>
      </c>
      <c r="AY142" s="16" t="s">
        <v>121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6" t="s">
        <v>84</v>
      </c>
      <c r="BK142" s="246">
        <f>ROUND(I142*H142,2)</f>
        <v>0</v>
      </c>
      <c r="BL142" s="16" t="s">
        <v>128</v>
      </c>
      <c r="BM142" s="245" t="s">
        <v>196</v>
      </c>
    </row>
    <row r="143" spans="1:47" s="2" customFormat="1" ht="12">
      <c r="A143" s="37"/>
      <c r="B143" s="38"/>
      <c r="C143" s="39"/>
      <c r="D143" s="247" t="s">
        <v>130</v>
      </c>
      <c r="E143" s="39"/>
      <c r="F143" s="248" t="s">
        <v>197</v>
      </c>
      <c r="G143" s="39"/>
      <c r="H143" s="39"/>
      <c r="I143" s="143"/>
      <c r="J143" s="39"/>
      <c r="K143" s="39"/>
      <c r="L143" s="43"/>
      <c r="M143" s="249"/>
      <c r="N143" s="250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130</v>
      </c>
      <c r="AU143" s="16" t="s">
        <v>86</v>
      </c>
    </row>
    <row r="144" spans="1:63" s="12" customFormat="1" ht="22.8" customHeight="1">
      <c r="A144" s="12"/>
      <c r="B144" s="218"/>
      <c r="C144" s="219"/>
      <c r="D144" s="220" t="s">
        <v>75</v>
      </c>
      <c r="E144" s="232" t="s">
        <v>128</v>
      </c>
      <c r="F144" s="232" t="s">
        <v>198</v>
      </c>
      <c r="G144" s="219"/>
      <c r="H144" s="219"/>
      <c r="I144" s="222"/>
      <c r="J144" s="233">
        <f>BK144</f>
        <v>0</v>
      </c>
      <c r="K144" s="219"/>
      <c r="L144" s="224"/>
      <c r="M144" s="225"/>
      <c r="N144" s="226"/>
      <c r="O144" s="226"/>
      <c r="P144" s="227">
        <f>SUM(P145:P156)</f>
        <v>0</v>
      </c>
      <c r="Q144" s="226"/>
      <c r="R144" s="227">
        <f>SUM(R145:R156)</f>
        <v>142.15270608</v>
      </c>
      <c r="S144" s="226"/>
      <c r="T144" s="228">
        <f>SUM(T145:T156)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9" t="s">
        <v>84</v>
      </c>
      <c r="AT144" s="230" t="s">
        <v>75</v>
      </c>
      <c r="AU144" s="230" t="s">
        <v>84</v>
      </c>
      <c r="AY144" s="229" t="s">
        <v>121</v>
      </c>
      <c r="BK144" s="231">
        <f>SUM(BK145:BK156)</f>
        <v>0</v>
      </c>
    </row>
    <row r="145" spans="1:65" s="2" customFormat="1" ht="24" customHeight="1">
      <c r="A145" s="37"/>
      <c r="B145" s="38"/>
      <c r="C145" s="234" t="s">
        <v>199</v>
      </c>
      <c r="D145" s="234" t="s">
        <v>123</v>
      </c>
      <c r="E145" s="235" t="s">
        <v>200</v>
      </c>
      <c r="F145" s="236" t="s">
        <v>201</v>
      </c>
      <c r="G145" s="237" t="s">
        <v>126</v>
      </c>
      <c r="H145" s="238">
        <v>58.401</v>
      </c>
      <c r="I145" s="239"/>
      <c r="J145" s="240">
        <f>ROUND(I145*H145,2)</f>
        <v>0</v>
      </c>
      <c r="K145" s="236" t="s">
        <v>127</v>
      </c>
      <c r="L145" s="43"/>
      <c r="M145" s="241" t="s">
        <v>1</v>
      </c>
      <c r="N145" s="242" t="s">
        <v>41</v>
      </c>
      <c r="O145" s="90"/>
      <c r="P145" s="243">
        <f>O145*H145</f>
        <v>0</v>
      </c>
      <c r="Q145" s="243">
        <v>2.43408</v>
      </c>
      <c r="R145" s="243">
        <f>Q145*H145</f>
        <v>142.15270608</v>
      </c>
      <c r="S145" s="243">
        <v>0</v>
      </c>
      <c r="T145" s="24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5" t="s">
        <v>128</v>
      </c>
      <c r="AT145" s="245" t="s">
        <v>123</v>
      </c>
      <c r="AU145" s="245" t="s">
        <v>86</v>
      </c>
      <c r="AY145" s="16" t="s">
        <v>121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6" t="s">
        <v>84</v>
      </c>
      <c r="BK145" s="246">
        <f>ROUND(I145*H145,2)</f>
        <v>0</v>
      </c>
      <c r="BL145" s="16" t="s">
        <v>128</v>
      </c>
      <c r="BM145" s="245" t="s">
        <v>202</v>
      </c>
    </row>
    <row r="146" spans="1:47" s="2" customFormat="1" ht="12">
      <c r="A146" s="37"/>
      <c r="B146" s="38"/>
      <c r="C146" s="39"/>
      <c r="D146" s="247" t="s">
        <v>130</v>
      </c>
      <c r="E146" s="39"/>
      <c r="F146" s="248" t="s">
        <v>203</v>
      </c>
      <c r="G146" s="39"/>
      <c r="H146" s="39"/>
      <c r="I146" s="143"/>
      <c r="J146" s="39"/>
      <c r="K146" s="39"/>
      <c r="L146" s="43"/>
      <c r="M146" s="249"/>
      <c r="N146" s="250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130</v>
      </c>
      <c r="AU146" s="16" t="s">
        <v>86</v>
      </c>
    </row>
    <row r="147" spans="1:51" s="13" customFormat="1" ht="12">
      <c r="A147" s="13"/>
      <c r="B147" s="251"/>
      <c r="C147" s="252"/>
      <c r="D147" s="247" t="s">
        <v>132</v>
      </c>
      <c r="E147" s="253" t="s">
        <v>1</v>
      </c>
      <c r="F147" s="254" t="s">
        <v>204</v>
      </c>
      <c r="G147" s="252"/>
      <c r="H147" s="255">
        <v>45.001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1" t="s">
        <v>132</v>
      </c>
      <c r="AU147" s="261" t="s">
        <v>86</v>
      </c>
      <c r="AV147" s="13" t="s">
        <v>86</v>
      </c>
      <c r="AW147" s="13" t="s">
        <v>32</v>
      </c>
      <c r="AX147" s="13" t="s">
        <v>76</v>
      </c>
      <c r="AY147" s="261" t="s">
        <v>121</v>
      </c>
    </row>
    <row r="148" spans="1:51" s="13" customFormat="1" ht="12">
      <c r="A148" s="13"/>
      <c r="B148" s="251"/>
      <c r="C148" s="252"/>
      <c r="D148" s="247" t="s">
        <v>132</v>
      </c>
      <c r="E148" s="253" t="s">
        <v>1</v>
      </c>
      <c r="F148" s="254" t="s">
        <v>205</v>
      </c>
      <c r="G148" s="252"/>
      <c r="H148" s="255">
        <v>8.36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132</v>
      </c>
      <c r="AU148" s="261" t="s">
        <v>86</v>
      </c>
      <c r="AV148" s="13" t="s">
        <v>86</v>
      </c>
      <c r="AW148" s="13" t="s">
        <v>32</v>
      </c>
      <c r="AX148" s="13" t="s">
        <v>76</v>
      </c>
      <c r="AY148" s="261" t="s">
        <v>121</v>
      </c>
    </row>
    <row r="149" spans="1:51" s="13" customFormat="1" ht="12">
      <c r="A149" s="13"/>
      <c r="B149" s="251"/>
      <c r="C149" s="252"/>
      <c r="D149" s="247" t="s">
        <v>132</v>
      </c>
      <c r="E149" s="253" t="s">
        <v>1</v>
      </c>
      <c r="F149" s="254" t="s">
        <v>180</v>
      </c>
      <c r="G149" s="252"/>
      <c r="H149" s="255">
        <v>5.04</v>
      </c>
      <c r="I149" s="256"/>
      <c r="J149" s="252"/>
      <c r="K149" s="252"/>
      <c r="L149" s="257"/>
      <c r="M149" s="258"/>
      <c r="N149" s="259"/>
      <c r="O149" s="259"/>
      <c r="P149" s="259"/>
      <c r="Q149" s="259"/>
      <c r="R149" s="259"/>
      <c r="S149" s="259"/>
      <c r="T149" s="26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1" t="s">
        <v>132</v>
      </c>
      <c r="AU149" s="261" t="s">
        <v>86</v>
      </c>
      <c r="AV149" s="13" t="s">
        <v>86</v>
      </c>
      <c r="AW149" s="13" t="s">
        <v>32</v>
      </c>
      <c r="AX149" s="13" t="s">
        <v>76</v>
      </c>
      <c r="AY149" s="261" t="s">
        <v>121</v>
      </c>
    </row>
    <row r="150" spans="1:51" s="14" customFormat="1" ht="12">
      <c r="A150" s="14"/>
      <c r="B150" s="262"/>
      <c r="C150" s="263"/>
      <c r="D150" s="247" t="s">
        <v>132</v>
      </c>
      <c r="E150" s="264" t="s">
        <v>1</v>
      </c>
      <c r="F150" s="265" t="s">
        <v>136</v>
      </c>
      <c r="G150" s="263"/>
      <c r="H150" s="266">
        <v>58.400999999999996</v>
      </c>
      <c r="I150" s="267"/>
      <c r="J150" s="263"/>
      <c r="K150" s="263"/>
      <c r="L150" s="268"/>
      <c r="M150" s="269"/>
      <c r="N150" s="270"/>
      <c r="O150" s="270"/>
      <c r="P150" s="270"/>
      <c r="Q150" s="270"/>
      <c r="R150" s="270"/>
      <c r="S150" s="270"/>
      <c r="T150" s="27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2" t="s">
        <v>132</v>
      </c>
      <c r="AU150" s="272" t="s">
        <v>86</v>
      </c>
      <c r="AV150" s="14" t="s">
        <v>128</v>
      </c>
      <c r="AW150" s="14" t="s">
        <v>32</v>
      </c>
      <c r="AX150" s="14" t="s">
        <v>84</v>
      </c>
      <c r="AY150" s="272" t="s">
        <v>121</v>
      </c>
    </row>
    <row r="151" spans="1:65" s="2" customFormat="1" ht="24" customHeight="1">
      <c r="A151" s="37"/>
      <c r="B151" s="38"/>
      <c r="C151" s="234" t="s">
        <v>206</v>
      </c>
      <c r="D151" s="234" t="s">
        <v>123</v>
      </c>
      <c r="E151" s="235" t="s">
        <v>207</v>
      </c>
      <c r="F151" s="236" t="s">
        <v>208</v>
      </c>
      <c r="G151" s="237" t="s">
        <v>165</v>
      </c>
      <c r="H151" s="238">
        <v>113.82</v>
      </c>
      <c r="I151" s="239"/>
      <c r="J151" s="240">
        <f>ROUND(I151*H151,2)</f>
        <v>0</v>
      </c>
      <c r="K151" s="236" t="s">
        <v>127</v>
      </c>
      <c r="L151" s="43"/>
      <c r="M151" s="241" t="s">
        <v>1</v>
      </c>
      <c r="N151" s="242" t="s">
        <v>41</v>
      </c>
      <c r="O151" s="90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45" t="s">
        <v>128</v>
      </c>
      <c r="AT151" s="245" t="s">
        <v>123</v>
      </c>
      <c r="AU151" s="245" t="s">
        <v>86</v>
      </c>
      <c r="AY151" s="16" t="s">
        <v>121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6" t="s">
        <v>84</v>
      </c>
      <c r="BK151" s="246">
        <f>ROUND(I151*H151,2)</f>
        <v>0</v>
      </c>
      <c r="BL151" s="16" t="s">
        <v>128</v>
      </c>
      <c r="BM151" s="245" t="s">
        <v>209</v>
      </c>
    </row>
    <row r="152" spans="1:47" s="2" customFormat="1" ht="12">
      <c r="A152" s="37"/>
      <c r="B152" s="38"/>
      <c r="C152" s="39"/>
      <c r="D152" s="247" t="s">
        <v>130</v>
      </c>
      <c r="E152" s="39"/>
      <c r="F152" s="248" t="s">
        <v>210</v>
      </c>
      <c r="G152" s="39"/>
      <c r="H152" s="39"/>
      <c r="I152" s="143"/>
      <c r="J152" s="39"/>
      <c r="K152" s="39"/>
      <c r="L152" s="43"/>
      <c r="M152" s="249"/>
      <c r="N152" s="250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130</v>
      </c>
      <c r="AU152" s="16" t="s">
        <v>86</v>
      </c>
    </row>
    <row r="153" spans="1:51" s="13" customFormat="1" ht="12">
      <c r="A153" s="13"/>
      <c r="B153" s="251"/>
      <c r="C153" s="252"/>
      <c r="D153" s="247" t="s">
        <v>132</v>
      </c>
      <c r="E153" s="253" t="s">
        <v>1</v>
      </c>
      <c r="F153" s="254" t="s">
        <v>211</v>
      </c>
      <c r="G153" s="252"/>
      <c r="H153" s="255">
        <v>81.82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1" t="s">
        <v>132</v>
      </c>
      <c r="AU153" s="261" t="s">
        <v>86</v>
      </c>
      <c r="AV153" s="13" t="s">
        <v>86</v>
      </c>
      <c r="AW153" s="13" t="s">
        <v>32</v>
      </c>
      <c r="AX153" s="13" t="s">
        <v>76</v>
      </c>
      <c r="AY153" s="261" t="s">
        <v>121</v>
      </c>
    </row>
    <row r="154" spans="1:51" s="13" customFormat="1" ht="12">
      <c r="A154" s="13"/>
      <c r="B154" s="251"/>
      <c r="C154" s="252"/>
      <c r="D154" s="247" t="s">
        <v>132</v>
      </c>
      <c r="E154" s="253" t="s">
        <v>1</v>
      </c>
      <c r="F154" s="254" t="s">
        <v>212</v>
      </c>
      <c r="G154" s="252"/>
      <c r="H154" s="255">
        <v>15.2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1" t="s">
        <v>132</v>
      </c>
      <c r="AU154" s="261" t="s">
        <v>86</v>
      </c>
      <c r="AV154" s="13" t="s">
        <v>86</v>
      </c>
      <c r="AW154" s="13" t="s">
        <v>32</v>
      </c>
      <c r="AX154" s="13" t="s">
        <v>76</v>
      </c>
      <c r="AY154" s="261" t="s">
        <v>121</v>
      </c>
    </row>
    <row r="155" spans="1:51" s="13" customFormat="1" ht="12">
      <c r="A155" s="13"/>
      <c r="B155" s="251"/>
      <c r="C155" s="252"/>
      <c r="D155" s="247" t="s">
        <v>132</v>
      </c>
      <c r="E155" s="253" t="s">
        <v>1</v>
      </c>
      <c r="F155" s="254" t="s">
        <v>213</v>
      </c>
      <c r="G155" s="252"/>
      <c r="H155" s="255">
        <v>16.8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132</v>
      </c>
      <c r="AU155" s="261" t="s">
        <v>86</v>
      </c>
      <c r="AV155" s="13" t="s">
        <v>86</v>
      </c>
      <c r="AW155" s="13" t="s">
        <v>32</v>
      </c>
      <c r="AX155" s="13" t="s">
        <v>76</v>
      </c>
      <c r="AY155" s="261" t="s">
        <v>121</v>
      </c>
    </row>
    <row r="156" spans="1:51" s="14" customFormat="1" ht="12">
      <c r="A156" s="14"/>
      <c r="B156" s="262"/>
      <c r="C156" s="263"/>
      <c r="D156" s="247" t="s">
        <v>132</v>
      </c>
      <c r="E156" s="264" t="s">
        <v>1</v>
      </c>
      <c r="F156" s="265" t="s">
        <v>136</v>
      </c>
      <c r="G156" s="263"/>
      <c r="H156" s="266">
        <v>113.82</v>
      </c>
      <c r="I156" s="267"/>
      <c r="J156" s="263"/>
      <c r="K156" s="263"/>
      <c r="L156" s="268"/>
      <c r="M156" s="269"/>
      <c r="N156" s="270"/>
      <c r="O156" s="270"/>
      <c r="P156" s="270"/>
      <c r="Q156" s="270"/>
      <c r="R156" s="270"/>
      <c r="S156" s="270"/>
      <c r="T156" s="27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2" t="s">
        <v>132</v>
      </c>
      <c r="AU156" s="272" t="s">
        <v>86</v>
      </c>
      <c r="AV156" s="14" t="s">
        <v>128</v>
      </c>
      <c r="AW156" s="14" t="s">
        <v>32</v>
      </c>
      <c r="AX156" s="14" t="s">
        <v>84</v>
      </c>
      <c r="AY156" s="272" t="s">
        <v>121</v>
      </c>
    </row>
    <row r="157" spans="1:63" s="12" customFormat="1" ht="22.8" customHeight="1">
      <c r="A157" s="12"/>
      <c r="B157" s="218"/>
      <c r="C157" s="219"/>
      <c r="D157" s="220" t="s">
        <v>75</v>
      </c>
      <c r="E157" s="232" t="s">
        <v>206</v>
      </c>
      <c r="F157" s="232" t="s">
        <v>214</v>
      </c>
      <c r="G157" s="219"/>
      <c r="H157" s="219"/>
      <c r="I157" s="222"/>
      <c r="J157" s="233">
        <f>BK157</f>
        <v>0</v>
      </c>
      <c r="K157" s="219"/>
      <c r="L157" s="224"/>
      <c r="M157" s="225"/>
      <c r="N157" s="226"/>
      <c r="O157" s="226"/>
      <c r="P157" s="227">
        <f>SUM(P158:P160)</f>
        <v>0</v>
      </c>
      <c r="Q157" s="226"/>
      <c r="R157" s="227">
        <f>SUM(R158:R160)</f>
        <v>0</v>
      </c>
      <c r="S157" s="226"/>
      <c r="T157" s="228">
        <f>SUM(T158:T160)</f>
        <v>71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9" t="s">
        <v>84</v>
      </c>
      <c r="AT157" s="230" t="s">
        <v>75</v>
      </c>
      <c r="AU157" s="230" t="s">
        <v>84</v>
      </c>
      <c r="AY157" s="229" t="s">
        <v>121</v>
      </c>
      <c r="BK157" s="231">
        <f>SUM(BK158:BK160)</f>
        <v>0</v>
      </c>
    </row>
    <row r="158" spans="1:65" s="2" customFormat="1" ht="16.5" customHeight="1">
      <c r="A158" s="37"/>
      <c r="B158" s="38"/>
      <c r="C158" s="234" t="s">
        <v>215</v>
      </c>
      <c r="D158" s="234" t="s">
        <v>123</v>
      </c>
      <c r="E158" s="235" t="s">
        <v>216</v>
      </c>
      <c r="F158" s="236" t="s">
        <v>217</v>
      </c>
      <c r="G158" s="237" t="s">
        <v>165</v>
      </c>
      <c r="H158" s="238">
        <v>200</v>
      </c>
      <c r="I158" s="239"/>
      <c r="J158" s="240">
        <f>ROUND(I158*H158,2)</f>
        <v>0</v>
      </c>
      <c r="K158" s="236" t="s">
        <v>127</v>
      </c>
      <c r="L158" s="43"/>
      <c r="M158" s="241" t="s">
        <v>1</v>
      </c>
      <c r="N158" s="242" t="s">
        <v>41</v>
      </c>
      <c r="O158" s="90"/>
      <c r="P158" s="243">
        <f>O158*H158</f>
        <v>0</v>
      </c>
      <c r="Q158" s="243">
        <v>0</v>
      </c>
      <c r="R158" s="243">
        <f>Q158*H158</f>
        <v>0</v>
      </c>
      <c r="S158" s="243">
        <v>0.355</v>
      </c>
      <c r="T158" s="244">
        <f>S158*H158</f>
        <v>71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5" t="s">
        <v>128</v>
      </c>
      <c r="AT158" s="245" t="s">
        <v>123</v>
      </c>
      <c r="AU158" s="245" t="s">
        <v>86</v>
      </c>
      <c r="AY158" s="16" t="s">
        <v>121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6" t="s">
        <v>84</v>
      </c>
      <c r="BK158" s="246">
        <f>ROUND(I158*H158,2)</f>
        <v>0</v>
      </c>
      <c r="BL158" s="16" t="s">
        <v>128</v>
      </c>
      <c r="BM158" s="245" t="s">
        <v>218</v>
      </c>
    </row>
    <row r="159" spans="1:47" s="2" customFormat="1" ht="12">
      <c r="A159" s="37"/>
      <c r="B159" s="38"/>
      <c r="C159" s="39"/>
      <c r="D159" s="247" t="s">
        <v>130</v>
      </c>
      <c r="E159" s="39"/>
      <c r="F159" s="248" t="s">
        <v>219</v>
      </c>
      <c r="G159" s="39"/>
      <c r="H159" s="39"/>
      <c r="I159" s="143"/>
      <c r="J159" s="39"/>
      <c r="K159" s="39"/>
      <c r="L159" s="43"/>
      <c r="M159" s="249"/>
      <c r="N159" s="250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130</v>
      </c>
      <c r="AU159" s="16" t="s">
        <v>86</v>
      </c>
    </row>
    <row r="160" spans="1:51" s="13" customFormat="1" ht="12">
      <c r="A160" s="13"/>
      <c r="B160" s="251"/>
      <c r="C160" s="252"/>
      <c r="D160" s="247" t="s">
        <v>132</v>
      </c>
      <c r="E160" s="253" t="s">
        <v>1</v>
      </c>
      <c r="F160" s="254" t="s">
        <v>220</v>
      </c>
      <c r="G160" s="252"/>
      <c r="H160" s="255">
        <v>200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1" t="s">
        <v>132</v>
      </c>
      <c r="AU160" s="261" t="s">
        <v>86</v>
      </c>
      <c r="AV160" s="13" t="s">
        <v>86</v>
      </c>
      <c r="AW160" s="13" t="s">
        <v>32</v>
      </c>
      <c r="AX160" s="13" t="s">
        <v>84</v>
      </c>
      <c r="AY160" s="261" t="s">
        <v>121</v>
      </c>
    </row>
    <row r="161" spans="1:63" s="12" customFormat="1" ht="22.8" customHeight="1">
      <c r="A161" s="12"/>
      <c r="B161" s="218"/>
      <c r="C161" s="219"/>
      <c r="D161" s="220" t="s">
        <v>75</v>
      </c>
      <c r="E161" s="232" t="s">
        <v>221</v>
      </c>
      <c r="F161" s="232" t="s">
        <v>222</v>
      </c>
      <c r="G161" s="219"/>
      <c r="H161" s="219"/>
      <c r="I161" s="222"/>
      <c r="J161" s="233">
        <f>BK161</f>
        <v>0</v>
      </c>
      <c r="K161" s="219"/>
      <c r="L161" s="224"/>
      <c r="M161" s="225"/>
      <c r="N161" s="226"/>
      <c r="O161" s="226"/>
      <c r="P161" s="227">
        <f>SUM(P162:P168)</f>
        <v>0</v>
      </c>
      <c r="Q161" s="226"/>
      <c r="R161" s="227">
        <f>SUM(R162:R168)</f>
        <v>0</v>
      </c>
      <c r="S161" s="226"/>
      <c r="T161" s="228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9" t="s">
        <v>84</v>
      </c>
      <c r="AT161" s="230" t="s">
        <v>75</v>
      </c>
      <c r="AU161" s="230" t="s">
        <v>84</v>
      </c>
      <c r="AY161" s="229" t="s">
        <v>121</v>
      </c>
      <c r="BK161" s="231">
        <f>SUM(BK162:BK168)</f>
        <v>0</v>
      </c>
    </row>
    <row r="162" spans="1:65" s="2" customFormat="1" ht="16.5" customHeight="1">
      <c r="A162" s="37"/>
      <c r="B162" s="38"/>
      <c r="C162" s="234" t="s">
        <v>223</v>
      </c>
      <c r="D162" s="234" t="s">
        <v>123</v>
      </c>
      <c r="E162" s="235" t="s">
        <v>224</v>
      </c>
      <c r="F162" s="236" t="s">
        <v>225</v>
      </c>
      <c r="G162" s="237" t="s">
        <v>190</v>
      </c>
      <c r="H162" s="238">
        <v>71</v>
      </c>
      <c r="I162" s="239"/>
      <c r="J162" s="240">
        <f>ROUND(I162*H162,2)</f>
        <v>0</v>
      </c>
      <c r="K162" s="236" t="s">
        <v>127</v>
      </c>
      <c r="L162" s="43"/>
      <c r="M162" s="241" t="s">
        <v>1</v>
      </c>
      <c r="N162" s="242" t="s">
        <v>41</v>
      </c>
      <c r="O162" s="90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5" t="s">
        <v>128</v>
      </c>
      <c r="AT162" s="245" t="s">
        <v>123</v>
      </c>
      <c r="AU162" s="245" t="s">
        <v>86</v>
      </c>
      <c r="AY162" s="16" t="s">
        <v>121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6" t="s">
        <v>84</v>
      </c>
      <c r="BK162" s="246">
        <f>ROUND(I162*H162,2)</f>
        <v>0</v>
      </c>
      <c r="BL162" s="16" t="s">
        <v>128</v>
      </c>
      <c r="BM162" s="245" t="s">
        <v>226</v>
      </c>
    </row>
    <row r="163" spans="1:47" s="2" customFormat="1" ht="12">
      <c r="A163" s="37"/>
      <c r="B163" s="38"/>
      <c r="C163" s="39"/>
      <c r="D163" s="247" t="s">
        <v>130</v>
      </c>
      <c r="E163" s="39"/>
      <c r="F163" s="248" t="s">
        <v>227</v>
      </c>
      <c r="G163" s="39"/>
      <c r="H163" s="39"/>
      <c r="I163" s="143"/>
      <c r="J163" s="39"/>
      <c r="K163" s="39"/>
      <c r="L163" s="43"/>
      <c r="M163" s="249"/>
      <c r="N163" s="250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130</v>
      </c>
      <c r="AU163" s="16" t="s">
        <v>86</v>
      </c>
    </row>
    <row r="164" spans="1:65" s="2" customFormat="1" ht="24" customHeight="1">
      <c r="A164" s="37"/>
      <c r="B164" s="38"/>
      <c r="C164" s="234" t="s">
        <v>228</v>
      </c>
      <c r="D164" s="234" t="s">
        <v>123</v>
      </c>
      <c r="E164" s="235" t="s">
        <v>229</v>
      </c>
      <c r="F164" s="236" t="s">
        <v>230</v>
      </c>
      <c r="G164" s="237" t="s">
        <v>190</v>
      </c>
      <c r="H164" s="238">
        <v>1065</v>
      </c>
      <c r="I164" s="239"/>
      <c r="J164" s="240">
        <f>ROUND(I164*H164,2)</f>
        <v>0</v>
      </c>
      <c r="K164" s="236" t="s">
        <v>127</v>
      </c>
      <c r="L164" s="43"/>
      <c r="M164" s="241" t="s">
        <v>1</v>
      </c>
      <c r="N164" s="242" t="s">
        <v>41</v>
      </c>
      <c r="O164" s="90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5" t="s">
        <v>128</v>
      </c>
      <c r="AT164" s="245" t="s">
        <v>123</v>
      </c>
      <c r="AU164" s="245" t="s">
        <v>86</v>
      </c>
      <c r="AY164" s="16" t="s">
        <v>121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6" t="s">
        <v>84</v>
      </c>
      <c r="BK164" s="246">
        <f>ROUND(I164*H164,2)</f>
        <v>0</v>
      </c>
      <c r="BL164" s="16" t="s">
        <v>128</v>
      </c>
      <c r="BM164" s="245" t="s">
        <v>231</v>
      </c>
    </row>
    <row r="165" spans="1:47" s="2" customFormat="1" ht="12">
      <c r="A165" s="37"/>
      <c r="B165" s="38"/>
      <c r="C165" s="39"/>
      <c r="D165" s="247" t="s">
        <v>130</v>
      </c>
      <c r="E165" s="39"/>
      <c r="F165" s="248" t="s">
        <v>232</v>
      </c>
      <c r="G165" s="39"/>
      <c r="H165" s="39"/>
      <c r="I165" s="143"/>
      <c r="J165" s="39"/>
      <c r="K165" s="39"/>
      <c r="L165" s="43"/>
      <c r="M165" s="249"/>
      <c r="N165" s="250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130</v>
      </c>
      <c r="AU165" s="16" t="s">
        <v>86</v>
      </c>
    </row>
    <row r="166" spans="1:51" s="13" customFormat="1" ht="12">
      <c r="A166" s="13"/>
      <c r="B166" s="251"/>
      <c r="C166" s="252"/>
      <c r="D166" s="247" t="s">
        <v>132</v>
      </c>
      <c r="E166" s="253" t="s">
        <v>1</v>
      </c>
      <c r="F166" s="254" t="s">
        <v>233</v>
      </c>
      <c r="G166" s="252"/>
      <c r="H166" s="255">
        <v>1065</v>
      </c>
      <c r="I166" s="256"/>
      <c r="J166" s="252"/>
      <c r="K166" s="252"/>
      <c r="L166" s="257"/>
      <c r="M166" s="258"/>
      <c r="N166" s="259"/>
      <c r="O166" s="259"/>
      <c r="P166" s="259"/>
      <c r="Q166" s="259"/>
      <c r="R166" s="259"/>
      <c r="S166" s="259"/>
      <c r="T166" s="26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1" t="s">
        <v>132</v>
      </c>
      <c r="AU166" s="261" t="s">
        <v>86</v>
      </c>
      <c r="AV166" s="13" t="s">
        <v>86</v>
      </c>
      <c r="AW166" s="13" t="s">
        <v>32</v>
      </c>
      <c r="AX166" s="13" t="s">
        <v>84</v>
      </c>
      <c r="AY166" s="261" t="s">
        <v>121</v>
      </c>
    </row>
    <row r="167" spans="1:65" s="2" customFormat="1" ht="24" customHeight="1">
      <c r="A167" s="37"/>
      <c r="B167" s="38"/>
      <c r="C167" s="234" t="s">
        <v>234</v>
      </c>
      <c r="D167" s="234" t="s">
        <v>123</v>
      </c>
      <c r="E167" s="235" t="s">
        <v>235</v>
      </c>
      <c r="F167" s="236" t="s">
        <v>236</v>
      </c>
      <c r="G167" s="237" t="s">
        <v>190</v>
      </c>
      <c r="H167" s="238">
        <v>71</v>
      </c>
      <c r="I167" s="239"/>
      <c r="J167" s="240">
        <f>ROUND(I167*H167,2)</f>
        <v>0</v>
      </c>
      <c r="K167" s="236" t="s">
        <v>127</v>
      </c>
      <c r="L167" s="43"/>
      <c r="M167" s="241" t="s">
        <v>1</v>
      </c>
      <c r="N167" s="242" t="s">
        <v>41</v>
      </c>
      <c r="O167" s="90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45" t="s">
        <v>128</v>
      </c>
      <c r="AT167" s="245" t="s">
        <v>123</v>
      </c>
      <c r="AU167" s="245" t="s">
        <v>86</v>
      </c>
      <c r="AY167" s="16" t="s">
        <v>121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6" t="s">
        <v>84</v>
      </c>
      <c r="BK167" s="246">
        <f>ROUND(I167*H167,2)</f>
        <v>0</v>
      </c>
      <c r="BL167" s="16" t="s">
        <v>128</v>
      </c>
      <c r="BM167" s="245" t="s">
        <v>237</v>
      </c>
    </row>
    <row r="168" spans="1:47" s="2" customFormat="1" ht="12">
      <c r="A168" s="37"/>
      <c r="B168" s="38"/>
      <c r="C168" s="39"/>
      <c r="D168" s="247" t="s">
        <v>130</v>
      </c>
      <c r="E168" s="39"/>
      <c r="F168" s="248" t="s">
        <v>238</v>
      </c>
      <c r="G168" s="39"/>
      <c r="H168" s="39"/>
      <c r="I168" s="143"/>
      <c r="J168" s="39"/>
      <c r="K168" s="39"/>
      <c r="L168" s="43"/>
      <c r="M168" s="249"/>
      <c r="N168" s="250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130</v>
      </c>
      <c r="AU168" s="16" t="s">
        <v>86</v>
      </c>
    </row>
    <row r="169" spans="1:63" s="12" customFormat="1" ht="22.8" customHeight="1">
      <c r="A169" s="12"/>
      <c r="B169" s="218"/>
      <c r="C169" s="219"/>
      <c r="D169" s="220" t="s">
        <v>75</v>
      </c>
      <c r="E169" s="232" t="s">
        <v>239</v>
      </c>
      <c r="F169" s="232" t="s">
        <v>240</v>
      </c>
      <c r="G169" s="219"/>
      <c r="H169" s="219"/>
      <c r="I169" s="222"/>
      <c r="J169" s="233">
        <f>BK169</f>
        <v>0</v>
      </c>
      <c r="K169" s="219"/>
      <c r="L169" s="224"/>
      <c r="M169" s="225"/>
      <c r="N169" s="226"/>
      <c r="O169" s="226"/>
      <c r="P169" s="227">
        <f>SUM(P170:P171)</f>
        <v>0</v>
      </c>
      <c r="Q169" s="226"/>
      <c r="R169" s="227">
        <f>SUM(R170:R171)</f>
        <v>0</v>
      </c>
      <c r="S169" s="226"/>
      <c r="T169" s="228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9" t="s">
        <v>84</v>
      </c>
      <c r="AT169" s="230" t="s">
        <v>75</v>
      </c>
      <c r="AU169" s="230" t="s">
        <v>84</v>
      </c>
      <c r="AY169" s="229" t="s">
        <v>121</v>
      </c>
      <c r="BK169" s="231">
        <f>SUM(BK170:BK171)</f>
        <v>0</v>
      </c>
    </row>
    <row r="170" spans="1:65" s="2" customFormat="1" ht="16.5" customHeight="1">
      <c r="A170" s="37"/>
      <c r="B170" s="38"/>
      <c r="C170" s="234" t="s">
        <v>241</v>
      </c>
      <c r="D170" s="234" t="s">
        <v>123</v>
      </c>
      <c r="E170" s="235" t="s">
        <v>242</v>
      </c>
      <c r="F170" s="236" t="s">
        <v>243</v>
      </c>
      <c r="G170" s="237" t="s">
        <v>190</v>
      </c>
      <c r="H170" s="238">
        <v>142.153</v>
      </c>
      <c r="I170" s="239"/>
      <c r="J170" s="240">
        <f>ROUND(I170*H170,2)</f>
        <v>0</v>
      </c>
      <c r="K170" s="236" t="s">
        <v>127</v>
      </c>
      <c r="L170" s="43"/>
      <c r="M170" s="241" t="s">
        <v>1</v>
      </c>
      <c r="N170" s="242" t="s">
        <v>41</v>
      </c>
      <c r="O170" s="90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5" t="s">
        <v>128</v>
      </c>
      <c r="AT170" s="245" t="s">
        <v>123</v>
      </c>
      <c r="AU170" s="245" t="s">
        <v>86</v>
      </c>
      <c r="AY170" s="16" t="s">
        <v>121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6" t="s">
        <v>84</v>
      </c>
      <c r="BK170" s="246">
        <f>ROUND(I170*H170,2)</f>
        <v>0</v>
      </c>
      <c r="BL170" s="16" t="s">
        <v>128</v>
      </c>
      <c r="BM170" s="245" t="s">
        <v>244</v>
      </c>
    </row>
    <row r="171" spans="1:47" s="2" customFormat="1" ht="12">
      <c r="A171" s="37"/>
      <c r="B171" s="38"/>
      <c r="C171" s="39"/>
      <c r="D171" s="247" t="s">
        <v>130</v>
      </c>
      <c r="E171" s="39"/>
      <c r="F171" s="248" t="s">
        <v>245</v>
      </c>
      <c r="G171" s="39"/>
      <c r="H171" s="39"/>
      <c r="I171" s="143"/>
      <c r="J171" s="39"/>
      <c r="K171" s="39"/>
      <c r="L171" s="43"/>
      <c r="M171" s="276"/>
      <c r="N171" s="277"/>
      <c r="O171" s="278"/>
      <c r="P171" s="278"/>
      <c r="Q171" s="278"/>
      <c r="R171" s="278"/>
      <c r="S171" s="278"/>
      <c r="T171" s="279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130</v>
      </c>
      <c r="AU171" s="16" t="s">
        <v>86</v>
      </c>
    </row>
    <row r="172" spans="1:31" s="2" customFormat="1" ht="6.95" customHeight="1">
      <c r="A172" s="37"/>
      <c r="B172" s="65"/>
      <c r="C172" s="66"/>
      <c r="D172" s="66"/>
      <c r="E172" s="66"/>
      <c r="F172" s="66"/>
      <c r="G172" s="66"/>
      <c r="H172" s="66"/>
      <c r="I172" s="182"/>
      <c r="J172" s="66"/>
      <c r="K172" s="66"/>
      <c r="L172" s="43"/>
      <c r="M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</sheetData>
  <sheetProtection password="CC35" sheet="1" objects="1" scenarios="1" formatColumns="0" formatRows="0" autoFilter="0"/>
  <autoFilter ref="C121:K17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Revitalizace vodní plochy na parc. č. 146/3 v k. Radvanov u Josefova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246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23. 10. 2019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27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ROUND((SUM(BE119:BE147)),2)</f>
        <v>0</v>
      </c>
      <c r="G33" s="37"/>
      <c r="H33" s="37"/>
      <c r="I33" s="161">
        <v>0.21</v>
      </c>
      <c r="J33" s="160">
        <f>ROUND(((SUM(BE119:BE147))*I33),2)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ROUND((SUM(BF119:BF147)),2)</f>
        <v>0</v>
      </c>
      <c r="G34" s="37"/>
      <c r="H34" s="37"/>
      <c r="I34" s="161">
        <v>0.15</v>
      </c>
      <c r="J34" s="160">
        <f>ROUND(((SUM(BF119:BF147))*I34),2)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ROUND((SUM(BG119:BG147)),2)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ROUND((SUM(BH119:BH147)),2)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ROUND((SUM(BI119:BI147)),2)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Revitalizace vodní plochy na parc. č. 146/3 v k. Radvanov u Josefova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SO-03 - Revitalizace zeleně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parc. č. 146/3 v k.ú. Radvanov u Josefova</v>
      </c>
      <c r="G89" s="39"/>
      <c r="H89" s="39"/>
      <c r="I89" s="146" t="s">
        <v>22</v>
      </c>
      <c r="J89" s="78" t="str">
        <f>IF(J12="","",J12)</f>
        <v>23. 10. 2019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7.9" customHeight="1">
      <c r="A91" s="37"/>
      <c r="B91" s="38"/>
      <c r="C91" s="31" t="s">
        <v>24</v>
      </c>
      <c r="D91" s="39"/>
      <c r="E91" s="39"/>
      <c r="F91" s="26" t="str">
        <f>E15</f>
        <v>Obec Josefov</v>
      </c>
      <c r="G91" s="39"/>
      <c r="H91" s="39"/>
      <c r="I91" s="146" t="s">
        <v>30</v>
      </c>
      <c r="J91" s="35" t="str">
        <f>E21</f>
        <v>Ing. Jaroslav Faiferlík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104</v>
      </c>
      <c r="E97" s="195"/>
      <c r="F97" s="195"/>
      <c r="G97" s="195"/>
      <c r="H97" s="195"/>
      <c r="I97" s="196"/>
      <c r="J97" s="197">
        <f>J120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105</v>
      </c>
      <c r="E98" s="202"/>
      <c r="F98" s="202"/>
      <c r="G98" s="202"/>
      <c r="H98" s="202"/>
      <c r="I98" s="203"/>
      <c r="J98" s="204">
        <f>J121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173</v>
      </c>
      <c r="E99" s="202"/>
      <c r="F99" s="202"/>
      <c r="G99" s="202"/>
      <c r="H99" s="202"/>
      <c r="I99" s="203"/>
      <c r="J99" s="204">
        <f>J145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143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182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185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106</v>
      </c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86" t="str">
        <f>E7</f>
        <v>Revitalizace vodní plochy na parc. č. 146/3 v k. Radvanov u Josefova</v>
      </c>
      <c r="F109" s="31"/>
      <c r="G109" s="31"/>
      <c r="H109" s="31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97</v>
      </c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SO-03 - Revitalizace zeleně</v>
      </c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parc. č. 146/3 v k.ú. Radvanov u Josefova</v>
      </c>
      <c r="G113" s="39"/>
      <c r="H113" s="39"/>
      <c r="I113" s="146" t="s">
        <v>22</v>
      </c>
      <c r="J113" s="78" t="str">
        <f>IF(J12="","",J12)</f>
        <v>23. 10. 2019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7.9" customHeight="1">
      <c r="A115" s="37"/>
      <c r="B115" s="38"/>
      <c r="C115" s="31" t="s">
        <v>24</v>
      </c>
      <c r="D115" s="39"/>
      <c r="E115" s="39"/>
      <c r="F115" s="26" t="str">
        <f>E15</f>
        <v>Obec Josefov</v>
      </c>
      <c r="G115" s="39"/>
      <c r="H115" s="39"/>
      <c r="I115" s="146" t="s">
        <v>30</v>
      </c>
      <c r="J115" s="35" t="str">
        <f>E21</f>
        <v>Ing. Jaroslav Faiferlík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146" t="s">
        <v>33</v>
      </c>
      <c r="J116" s="35" t="str">
        <f>E24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206"/>
      <c r="B118" s="207"/>
      <c r="C118" s="208" t="s">
        <v>107</v>
      </c>
      <c r="D118" s="209" t="s">
        <v>61</v>
      </c>
      <c r="E118" s="209" t="s">
        <v>57</v>
      </c>
      <c r="F118" s="209" t="s">
        <v>58</v>
      </c>
      <c r="G118" s="209" t="s">
        <v>108</v>
      </c>
      <c r="H118" s="209" t="s">
        <v>109</v>
      </c>
      <c r="I118" s="210" t="s">
        <v>110</v>
      </c>
      <c r="J118" s="209" t="s">
        <v>101</v>
      </c>
      <c r="K118" s="211" t="s">
        <v>111</v>
      </c>
      <c r="L118" s="212"/>
      <c r="M118" s="99" t="s">
        <v>1</v>
      </c>
      <c r="N118" s="100" t="s">
        <v>40</v>
      </c>
      <c r="O118" s="100" t="s">
        <v>112</v>
      </c>
      <c r="P118" s="100" t="s">
        <v>113</v>
      </c>
      <c r="Q118" s="100" t="s">
        <v>114</v>
      </c>
      <c r="R118" s="100" t="s">
        <v>115</v>
      </c>
      <c r="S118" s="100" t="s">
        <v>116</v>
      </c>
      <c r="T118" s="101" t="s">
        <v>117</v>
      </c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</row>
    <row r="119" spans="1:63" s="2" customFormat="1" ht="22.8" customHeight="1">
      <c r="A119" s="37"/>
      <c r="B119" s="38"/>
      <c r="C119" s="106" t="s">
        <v>118</v>
      </c>
      <c r="D119" s="39"/>
      <c r="E119" s="39"/>
      <c r="F119" s="39"/>
      <c r="G119" s="39"/>
      <c r="H119" s="39"/>
      <c r="I119" s="143"/>
      <c r="J119" s="213">
        <f>BK119</f>
        <v>0</v>
      </c>
      <c r="K119" s="39"/>
      <c r="L119" s="43"/>
      <c r="M119" s="102"/>
      <c r="N119" s="214"/>
      <c r="O119" s="103"/>
      <c r="P119" s="215">
        <f>P120</f>
        <v>0</v>
      </c>
      <c r="Q119" s="103"/>
      <c r="R119" s="215">
        <f>R120</f>
        <v>0.3242</v>
      </c>
      <c r="S119" s="103"/>
      <c r="T119" s="216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75</v>
      </c>
      <c r="AU119" s="16" t="s">
        <v>103</v>
      </c>
      <c r="BK119" s="217">
        <f>BK120</f>
        <v>0</v>
      </c>
    </row>
    <row r="120" spans="1:63" s="12" customFormat="1" ht="25.9" customHeight="1">
      <c r="A120" s="12"/>
      <c r="B120" s="218"/>
      <c r="C120" s="219"/>
      <c r="D120" s="220" t="s">
        <v>75</v>
      </c>
      <c r="E120" s="221" t="s">
        <v>119</v>
      </c>
      <c r="F120" s="221" t="s">
        <v>120</v>
      </c>
      <c r="G120" s="219"/>
      <c r="H120" s="219"/>
      <c r="I120" s="222"/>
      <c r="J120" s="223">
        <f>BK120</f>
        <v>0</v>
      </c>
      <c r="K120" s="219"/>
      <c r="L120" s="224"/>
      <c r="M120" s="225"/>
      <c r="N120" s="226"/>
      <c r="O120" s="226"/>
      <c r="P120" s="227">
        <f>P121+P145</f>
        <v>0</v>
      </c>
      <c r="Q120" s="226"/>
      <c r="R120" s="227">
        <f>R121+R145</f>
        <v>0.3242</v>
      </c>
      <c r="S120" s="226"/>
      <c r="T120" s="228">
        <f>T121+T145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9" t="s">
        <v>84</v>
      </c>
      <c r="AT120" s="230" t="s">
        <v>75</v>
      </c>
      <c r="AU120" s="230" t="s">
        <v>76</v>
      </c>
      <c r="AY120" s="229" t="s">
        <v>121</v>
      </c>
      <c r="BK120" s="231">
        <f>BK121+BK145</f>
        <v>0</v>
      </c>
    </row>
    <row r="121" spans="1:63" s="12" customFormat="1" ht="22.8" customHeight="1">
      <c r="A121" s="12"/>
      <c r="B121" s="218"/>
      <c r="C121" s="219"/>
      <c r="D121" s="220" t="s">
        <v>75</v>
      </c>
      <c r="E121" s="232" t="s">
        <v>84</v>
      </c>
      <c r="F121" s="232" t="s">
        <v>122</v>
      </c>
      <c r="G121" s="219"/>
      <c r="H121" s="219"/>
      <c r="I121" s="222"/>
      <c r="J121" s="233">
        <f>BK121</f>
        <v>0</v>
      </c>
      <c r="K121" s="219"/>
      <c r="L121" s="224"/>
      <c r="M121" s="225"/>
      <c r="N121" s="226"/>
      <c r="O121" s="226"/>
      <c r="P121" s="227">
        <f>SUM(P122:P144)</f>
        <v>0</v>
      </c>
      <c r="Q121" s="226"/>
      <c r="R121" s="227">
        <f>SUM(R122:R144)</f>
        <v>0.3242</v>
      </c>
      <c r="S121" s="226"/>
      <c r="T121" s="228">
        <f>SUM(T122:T144)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9" t="s">
        <v>84</v>
      </c>
      <c r="AT121" s="230" t="s">
        <v>75</v>
      </c>
      <c r="AU121" s="230" t="s">
        <v>84</v>
      </c>
      <c r="AY121" s="229" t="s">
        <v>121</v>
      </c>
      <c r="BK121" s="231">
        <f>SUM(BK122:BK144)</f>
        <v>0</v>
      </c>
    </row>
    <row r="122" spans="1:65" s="2" customFormat="1" ht="24" customHeight="1">
      <c r="A122" s="37"/>
      <c r="B122" s="38"/>
      <c r="C122" s="234" t="s">
        <v>84</v>
      </c>
      <c r="D122" s="234" t="s">
        <v>123</v>
      </c>
      <c r="E122" s="235" t="s">
        <v>247</v>
      </c>
      <c r="F122" s="236" t="s">
        <v>248</v>
      </c>
      <c r="G122" s="237" t="s">
        <v>165</v>
      </c>
      <c r="H122" s="238">
        <v>400</v>
      </c>
      <c r="I122" s="239"/>
      <c r="J122" s="240">
        <f>ROUND(I122*H122,2)</f>
        <v>0</v>
      </c>
      <c r="K122" s="236" t="s">
        <v>127</v>
      </c>
      <c r="L122" s="43"/>
      <c r="M122" s="241" t="s">
        <v>1</v>
      </c>
      <c r="N122" s="242" t="s">
        <v>41</v>
      </c>
      <c r="O122" s="90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45" t="s">
        <v>128</v>
      </c>
      <c r="AT122" s="245" t="s">
        <v>123</v>
      </c>
      <c r="AU122" s="245" t="s">
        <v>86</v>
      </c>
      <c r="AY122" s="16" t="s">
        <v>121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16" t="s">
        <v>84</v>
      </c>
      <c r="BK122" s="246">
        <f>ROUND(I122*H122,2)</f>
        <v>0</v>
      </c>
      <c r="BL122" s="16" t="s">
        <v>128</v>
      </c>
      <c r="BM122" s="245" t="s">
        <v>249</v>
      </c>
    </row>
    <row r="123" spans="1:47" s="2" customFormat="1" ht="12">
      <c r="A123" s="37"/>
      <c r="B123" s="38"/>
      <c r="C123" s="39"/>
      <c r="D123" s="247" t="s">
        <v>130</v>
      </c>
      <c r="E123" s="39"/>
      <c r="F123" s="248" t="s">
        <v>250</v>
      </c>
      <c r="G123" s="39"/>
      <c r="H123" s="39"/>
      <c r="I123" s="143"/>
      <c r="J123" s="39"/>
      <c r="K123" s="39"/>
      <c r="L123" s="43"/>
      <c r="M123" s="249"/>
      <c r="N123" s="250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130</v>
      </c>
      <c r="AU123" s="16" t="s">
        <v>86</v>
      </c>
    </row>
    <row r="124" spans="1:65" s="2" customFormat="1" ht="16.5" customHeight="1">
      <c r="A124" s="37"/>
      <c r="B124" s="38"/>
      <c r="C124" s="234" t="s">
        <v>86</v>
      </c>
      <c r="D124" s="234" t="s">
        <v>123</v>
      </c>
      <c r="E124" s="235" t="s">
        <v>251</v>
      </c>
      <c r="F124" s="236" t="s">
        <v>252</v>
      </c>
      <c r="G124" s="237" t="s">
        <v>165</v>
      </c>
      <c r="H124" s="238">
        <v>80</v>
      </c>
      <c r="I124" s="239"/>
      <c r="J124" s="240">
        <f>ROUND(I124*H124,2)</f>
        <v>0</v>
      </c>
      <c r="K124" s="236" t="s">
        <v>127</v>
      </c>
      <c r="L124" s="43"/>
      <c r="M124" s="241" t="s">
        <v>1</v>
      </c>
      <c r="N124" s="242" t="s">
        <v>41</v>
      </c>
      <c r="O124" s="90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45" t="s">
        <v>128</v>
      </c>
      <c r="AT124" s="245" t="s">
        <v>123</v>
      </c>
      <c r="AU124" s="245" t="s">
        <v>86</v>
      </c>
      <c r="AY124" s="16" t="s">
        <v>121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6" t="s">
        <v>84</v>
      </c>
      <c r="BK124" s="246">
        <f>ROUND(I124*H124,2)</f>
        <v>0</v>
      </c>
      <c r="BL124" s="16" t="s">
        <v>128</v>
      </c>
      <c r="BM124" s="245" t="s">
        <v>253</v>
      </c>
    </row>
    <row r="125" spans="1:47" s="2" customFormat="1" ht="12">
      <c r="A125" s="37"/>
      <c r="B125" s="38"/>
      <c r="C125" s="39"/>
      <c r="D125" s="247" t="s">
        <v>130</v>
      </c>
      <c r="E125" s="39"/>
      <c r="F125" s="248" t="s">
        <v>254</v>
      </c>
      <c r="G125" s="39"/>
      <c r="H125" s="39"/>
      <c r="I125" s="143"/>
      <c r="J125" s="39"/>
      <c r="K125" s="39"/>
      <c r="L125" s="43"/>
      <c r="M125" s="249"/>
      <c r="N125" s="250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130</v>
      </c>
      <c r="AU125" s="16" t="s">
        <v>86</v>
      </c>
    </row>
    <row r="126" spans="1:65" s="2" customFormat="1" ht="16.5" customHeight="1">
      <c r="A126" s="37"/>
      <c r="B126" s="38"/>
      <c r="C126" s="234" t="s">
        <v>141</v>
      </c>
      <c r="D126" s="234" t="s">
        <v>123</v>
      </c>
      <c r="E126" s="235" t="s">
        <v>255</v>
      </c>
      <c r="F126" s="236" t="s">
        <v>256</v>
      </c>
      <c r="G126" s="237" t="s">
        <v>257</v>
      </c>
      <c r="H126" s="238">
        <v>4</v>
      </c>
      <c r="I126" s="239"/>
      <c r="J126" s="240">
        <f>ROUND(I126*H126,2)</f>
        <v>0</v>
      </c>
      <c r="K126" s="236" t="s">
        <v>127</v>
      </c>
      <c r="L126" s="43"/>
      <c r="M126" s="241" t="s">
        <v>1</v>
      </c>
      <c r="N126" s="242" t="s">
        <v>41</v>
      </c>
      <c r="O126" s="90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5" t="s">
        <v>128</v>
      </c>
      <c r="AT126" s="245" t="s">
        <v>123</v>
      </c>
      <c r="AU126" s="245" t="s">
        <v>86</v>
      </c>
      <c r="AY126" s="16" t="s">
        <v>121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6" t="s">
        <v>84</v>
      </c>
      <c r="BK126" s="246">
        <f>ROUND(I126*H126,2)</f>
        <v>0</v>
      </c>
      <c r="BL126" s="16" t="s">
        <v>128</v>
      </c>
      <c r="BM126" s="245" t="s">
        <v>258</v>
      </c>
    </row>
    <row r="127" spans="1:47" s="2" customFormat="1" ht="12">
      <c r="A127" s="37"/>
      <c r="B127" s="38"/>
      <c r="C127" s="39"/>
      <c r="D127" s="247" t="s">
        <v>130</v>
      </c>
      <c r="E127" s="39"/>
      <c r="F127" s="248" t="s">
        <v>259</v>
      </c>
      <c r="G127" s="39"/>
      <c r="H127" s="39"/>
      <c r="I127" s="143"/>
      <c r="J127" s="39"/>
      <c r="K127" s="39"/>
      <c r="L127" s="43"/>
      <c r="M127" s="249"/>
      <c r="N127" s="250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130</v>
      </c>
      <c r="AU127" s="16" t="s">
        <v>86</v>
      </c>
    </row>
    <row r="128" spans="1:65" s="2" customFormat="1" ht="16.5" customHeight="1">
      <c r="A128" s="37"/>
      <c r="B128" s="38"/>
      <c r="C128" s="234" t="s">
        <v>128</v>
      </c>
      <c r="D128" s="234" t="s">
        <v>123</v>
      </c>
      <c r="E128" s="235" t="s">
        <v>260</v>
      </c>
      <c r="F128" s="236" t="s">
        <v>261</v>
      </c>
      <c r="G128" s="237" t="s">
        <v>257</v>
      </c>
      <c r="H128" s="238">
        <v>4</v>
      </c>
      <c r="I128" s="239"/>
      <c r="J128" s="240">
        <f>ROUND(I128*H128,2)</f>
        <v>0</v>
      </c>
      <c r="K128" s="236" t="s">
        <v>127</v>
      </c>
      <c r="L128" s="43"/>
      <c r="M128" s="241" t="s">
        <v>1</v>
      </c>
      <c r="N128" s="242" t="s">
        <v>41</v>
      </c>
      <c r="O128" s="90"/>
      <c r="P128" s="243">
        <f>O128*H128</f>
        <v>0</v>
      </c>
      <c r="Q128" s="243">
        <v>5E-05</v>
      </c>
      <c r="R128" s="243">
        <f>Q128*H128</f>
        <v>0.0002</v>
      </c>
      <c r="S128" s="243">
        <v>0</v>
      </c>
      <c r="T128" s="24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5" t="s">
        <v>128</v>
      </c>
      <c r="AT128" s="245" t="s">
        <v>123</v>
      </c>
      <c r="AU128" s="245" t="s">
        <v>86</v>
      </c>
      <c r="AY128" s="16" t="s">
        <v>121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6" t="s">
        <v>84</v>
      </c>
      <c r="BK128" s="246">
        <f>ROUND(I128*H128,2)</f>
        <v>0</v>
      </c>
      <c r="BL128" s="16" t="s">
        <v>128</v>
      </c>
      <c r="BM128" s="245" t="s">
        <v>262</v>
      </c>
    </row>
    <row r="129" spans="1:47" s="2" customFormat="1" ht="12">
      <c r="A129" s="37"/>
      <c r="B129" s="38"/>
      <c r="C129" s="39"/>
      <c r="D129" s="247" t="s">
        <v>130</v>
      </c>
      <c r="E129" s="39"/>
      <c r="F129" s="248" t="s">
        <v>263</v>
      </c>
      <c r="G129" s="39"/>
      <c r="H129" s="39"/>
      <c r="I129" s="143"/>
      <c r="J129" s="39"/>
      <c r="K129" s="39"/>
      <c r="L129" s="43"/>
      <c r="M129" s="249"/>
      <c r="N129" s="250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130</v>
      </c>
      <c r="AU129" s="16" t="s">
        <v>86</v>
      </c>
    </row>
    <row r="130" spans="1:65" s="2" customFormat="1" ht="24" customHeight="1">
      <c r="A130" s="37"/>
      <c r="B130" s="38"/>
      <c r="C130" s="234" t="s">
        <v>151</v>
      </c>
      <c r="D130" s="234" t="s">
        <v>123</v>
      </c>
      <c r="E130" s="235" t="s">
        <v>264</v>
      </c>
      <c r="F130" s="236" t="s">
        <v>265</v>
      </c>
      <c r="G130" s="237" t="s">
        <v>257</v>
      </c>
      <c r="H130" s="238">
        <v>12</v>
      </c>
      <c r="I130" s="239"/>
      <c r="J130" s="240">
        <f>ROUND(I130*H130,2)</f>
        <v>0</v>
      </c>
      <c r="K130" s="236" t="s">
        <v>127</v>
      </c>
      <c r="L130" s="43"/>
      <c r="M130" s="241" t="s">
        <v>1</v>
      </c>
      <c r="N130" s="242" t="s">
        <v>41</v>
      </c>
      <c r="O130" s="90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45" t="s">
        <v>128</v>
      </c>
      <c r="AT130" s="245" t="s">
        <v>123</v>
      </c>
      <c r="AU130" s="245" t="s">
        <v>86</v>
      </c>
      <c r="AY130" s="16" t="s">
        <v>121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6" t="s">
        <v>84</v>
      </c>
      <c r="BK130" s="246">
        <f>ROUND(I130*H130,2)</f>
        <v>0</v>
      </c>
      <c r="BL130" s="16" t="s">
        <v>128</v>
      </c>
      <c r="BM130" s="245" t="s">
        <v>266</v>
      </c>
    </row>
    <row r="131" spans="1:47" s="2" customFormat="1" ht="12">
      <c r="A131" s="37"/>
      <c r="B131" s="38"/>
      <c r="C131" s="39"/>
      <c r="D131" s="247" t="s">
        <v>130</v>
      </c>
      <c r="E131" s="39"/>
      <c r="F131" s="248" t="s">
        <v>267</v>
      </c>
      <c r="G131" s="39"/>
      <c r="H131" s="39"/>
      <c r="I131" s="143"/>
      <c r="J131" s="39"/>
      <c r="K131" s="39"/>
      <c r="L131" s="43"/>
      <c r="M131" s="249"/>
      <c r="N131" s="250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130</v>
      </c>
      <c r="AU131" s="16" t="s">
        <v>86</v>
      </c>
    </row>
    <row r="132" spans="1:65" s="2" customFormat="1" ht="16.5" customHeight="1">
      <c r="A132" s="37"/>
      <c r="B132" s="38"/>
      <c r="C132" s="280" t="s">
        <v>157</v>
      </c>
      <c r="D132" s="280" t="s">
        <v>268</v>
      </c>
      <c r="E132" s="281" t="s">
        <v>269</v>
      </c>
      <c r="F132" s="282" t="s">
        <v>270</v>
      </c>
      <c r="G132" s="283" t="s">
        <v>126</v>
      </c>
      <c r="H132" s="284">
        <v>0.6</v>
      </c>
      <c r="I132" s="285"/>
      <c r="J132" s="286">
        <f>ROUND(I132*H132,2)</f>
        <v>0</v>
      </c>
      <c r="K132" s="282" t="s">
        <v>127</v>
      </c>
      <c r="L132" s="287"/>
      <c r="M132" s="288" t="s">
        <v>1</v>
      </c>
      <c r="N132" s="289" t="s">
        <v>41</v>
      </c>
      <c r="O132" s="90"/>
      <c r="P132" s="243">
        <f>O132*H132</f>
        <v>0</v>
      </c>
      <c r="Q132" s="243">
        <v>0.21</v>
      </c>
      <c r="R132" s="243">
        <f>Q132*H132</f>
        <v>0.126</v>
      </c>
      <c r="S132" s="243">
        <v>0</v>
      </c>
      <c r="T132" s="24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5" t="s">
        <v>199</v>
      </c>
      <c r="AT132" s="245" t="s">
        <v>268</v>
      </c>
      <c r="AU132" s="245" t="s">
        <v>86</v>
      </c>
      <c r="AY132" s="16" t="s">
        <v>121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6" t="s">
        <v>84</v>
      </c>
      <c r="BK132" s="246">
        <f>ROUND(I132*H132,2)</f>
        <v>0</v>
      </c>
      <c r="BL132" s="16" t="s">
        <v>128</v>
      </c>
      <c r="BM132" s="245" t="s">
        <v>271</v>
      </c>
    </row>
    <row r="133" spans="1:47" s="2" customFormat="1" ht="12">
      <c r="A133" s="37"/>
      <c r="B133" s="38"/>
      <c r="C133" s="39"/>
      <c r="D133" s="247" t="s">
        <v>130</v>
      </c>
      <c r="E133" s="39"/>
      <c r="F133" s="248" t="s">
        <v>270</v>
      </c>
      <c r="G133" s="39"/>
      <c r="H133" s="39"/>
      <c r="I133" s="143"/>
      <c r="J133" s="39"/>
      <c r="K133" s="39"/>
      <c r="L133" s="43"/>
      <c r="M133" s="249"/>
      <c r="N133" s="250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130</v>
      </c>
      <c r="AU133" s="16" t="s">
        <v>86</v>
      </c>
    </row>
    <row r="134" spans="1:51" s="13" customFormat="1" ht="12">
      <c r="A134" s="13"/>
      <c r="B134" s="251"/>
      <c r="C134" s="252"/>
      <c r="D134" s="247" t="s">
        <v>132</v>
      </c>
      <c r="E134" s="253" t="s">
        <v>1</v>
      </c>
      <c r="F134" s="254" t="s">
        <v>272</v>
      </c>
      <c r="G134" s="252"/>
      <c r="H134" s="255">
        <v>0.6</v>
      </c>
      <c r="I134" s="256"/>
      <c r="J134" s="252"/>
      <c r="K134" s="252"/>
      <c r="L134" s="257"/>
      <c r="M134" s="258"/>
      <c r="N134" s="259"/>
      <c r="O134" s="259"/>
      <c r="P134" s="259"/>
      <c r="Q134" s="259"/>
      <c r="R134" s="259"/>
      <c r="S134" s="259"/>
      <c r="T134" s="26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1" t="s">
        <v>132</v>
      </c>
      <c r="AU134" s="261" t="s">
        <v>86</v>
      </c>
      <c r="AV134" s="13" t="s">
        <v>86</v>
      </c>
      <c r="AW134" s="13" t="s">
        <v>32</v>
      </c>
      <c r="AX134" s="13" t="s">
        <v>84</v>
      </c>
      <c r="AY134" s="261" t="s">
        <v>121</v>
      </c>
    </row>
    <row r="135" spans="1:65" s="2" customFormat="1" ht="24" customHeight="1">
      <c r="A135" s="37"/>
      <c r="B135" s="38"/>
      <c r="C135" s="234" t="s">
        <v>162</v>
      </c>
      <c r="D135" s="234" t="s">
        <v>123</v>
      </c>
      <c r="E135" s="235" t="s">
        <v>273</v>
      </c>
      <c r="F135" s="236" t="s">
        <v>274</v>
      </c>
      <c r="G135" s="237" t="s">
        <v>257</v>
      </c>
      <c r="H135" s="238">
        <v>12</v>
      </c>
      <c r="I135" s="239"/>
      <c r="J135" s="240">
        <f>ROUND(I135*H135,2)</f>
        <v>0</v>
      </c>
      <c r="K135" s="236" t="s">
        <v>127</v>
      </c>
      <c r="L135" s="43"/>
      <c r="M135" s="241" t="s">
        <v>1</v>
      </c>
      <c r="N135" s="242" t="s">
        <v>41</v>
      </c>
      <c r="O135" s="90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5" t="s">
        <v>128</v>
      </c>
      <c r="AT135" s="245" t="s">
        <v>123</v>
      </c>
      <c r="AU135" s="245" t="s">
        <v>86</v>
      </c>
      <c r="AY135" s="16" t="s">
        <v>121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6" t="s">
        <v>84</v>
      </c>
      <c r="BK135" s="246">
        <f>ROUND(I135*H135,2)</f>
        <v>0</v>
      </c>
      <c r="BL135" s="16" t="s">
        <v>128</v>
      </c>
      <c r="BM135" s="245" t="s">
        <v>275</v>
      </c>
    </row>
    <row r="136" spans="1:47" s="2" customFormat="1" ht="12">
      <c r="A136" s="37"/>
      <c r="B136" s="38"/>
      <c r="C136" s="39"/>
      <c r="D136" s="247" t="s">
        <v>130</v>
      </c>
      <c r="E136" s="39"/>
      <c r="F136" s="248" t="s">
        <v>276</v>
      </c>
      <c r="G136" s="39"/>
      <c r="H136" s="39"/>
      <c r="I136" s="143"/>
      <c r="J136" s="39"/>
      <c r="K136" s="39"/>
      <c r="L136" s="43"/>
      <c r="M136" s="249"/>
      <c r="N136" s="250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130</v>
      </c>
      <c r="AU136" s="16" t="s">
        <v>86</v>
      </c>
    </row>
    <row r="137" spans="1:65" s="2" customFormat="1" ht="16.5" customHeight="1">
      <c r="A137" s="37"/>
      <c r="B137" s="38"/>
      <c r="C137" s="280" t="s">
        <v>199</v>
      </c>
      <c r="D137" s="280" t="s">
        <v>268</v>
      </c>
      <c r="E137" s="281" t="s">
        <v>277</v>
      </c>
      <c r="F137" s="282" t="s">
        <v>278</v>
      </c>
      <c r="G137" s="283" t="s">
        <v>257</v>
      </c>
      <c r="H137" s="284">
        <v>2</v>
      </c>
      <c r="I137" s="285"/>
      <c r="J137" s="286">
        <f>ROUND(I137*H137,2)</f>
        <v>0</v>
      </c>
      <c r="K137" s="282" t="s">
        <v>1</v>
      </c>
      <c r="L137" s="287"/>
      <c r="M137" s="288" t="s">
        <v>1</v>
      </c>
      <c r="N137" s="289" t="s">
        <v>41</v>
      </c>
      <c r="O137" s="90"/>
      <c r="P137" s="243">
        <f>O137*H137</f>
        <v>0</v>
      </c>
      <c r="Q137" s="243">
        <v>0.027</v>
      </c>
      <c r="R137" s="243">
        <f>Q137*H137</f>
        <v>0.054</v>
      </c>
      <c r="S137" s="243">
        <v>0</v>
      </c>
      <c r="T137" s="24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5" t="s">
        <v>199</v>
      </c>
      <c r="AT137" s="245" t="s">
        <v>268</v>
      </c>
      <c r="AU137" s="245" t="s">
        <v>86</v>
      </c>
      <c r="AY137" s="16" t="s">
        <v>121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6" t="s">
        <v>84</v>
      </c>
      <c r="BK137" s="246">
        <f>ROUND(I137*H137,2)</f>
        <v>0</v>
      </c>
      <c r="BL137" s="16" t="s">
        <v>128</v>
      </c>
      <c r="BM137" s="245" t="s">
        <v>279</v>
      </c>
    </row>
    <row r="138" spans="1:47" s="2" customFormat="1" ht="12">
      <c r="A138" s="37"/>
      <c r="B138" s="38"/>
      <c r="C138" s="39"/>
      <c r="D138" s="247" t="s">
        <v>130</v>
      </c>
      <c r="E138" s="39"/>
      <c r="F138" s="248" t="s">
        <v>278</v>
      </c>
      <c r="G138" s="39"/>
      <c r="H138" s="39"/>
      <c r="I138" s="143"/>
      <c r="J138" s="39"/>
      <c r="K138" s="39"/>
      <c r="L138" s="43"/>
      <c r="M138" s="249"/>
      <c r="N138" s="250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130</v>
      </c>
      <c r="AU138" s="16" t="s">
        <v>86</v>
      </c>
    </row>
    <row r="139" spans="1:65" s="2" customFormat="1" ht="16.5" customHeight="1">
      <c r="A139" s="37"/>
      <c r="B139" s="38"/>
      <c r="C139" s="280" t="s">
        <v>206</v>
      </c>
      <c r="D139" s="280" t="s">
        <v>268</v>
      </c>
      <c r="E139" s="281" t="s">
        <v>280</v>
      </c>
      <c r="F139" s="282" t="s">
        <v>281</v>
      </c>
      <c r="G139" s="283" t="s">
        <v>257</v>
      </c>
      <c r="H139" s="284">
        <v>5</v>
      </c>
      <c r="I139" s="285"/>
      <c r="J139" s="286">
        <f>ROUND(I139*H139,2)</f>
        <v>0</v>
      </c>
      <c r="K139" s="282" t="s">
        <v>1</v>
      </c>
      <c r="L139" s="287"/>
      <c r="M139" s="288" t="s">
        <v>1</v>
      </c>
      <c r="N139" s="289" t="s">
        <v>41</v>
      </c>
      <c r="O139" s="90"/>
      <c r="P139" s="243">
        <f>O139*H139</f>
        <v>0</v>
      </c>
      <c r="Q139" s="243">
        <v>0.015</v>
      </c>
      <c r="R139" s="243">
        <f>Q139*H139</f>
        <v>0.075</v>
      </c>
      <c r="S139" s="243">
        <v>0</v>
      </c>
      <c r="T139" s="24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5" t="s">
        <v>199</v>
      </c>
      <c r="AT139" s="245" t="s">
        <v>268</v>
      </c>
      <c r="AU139" s="245" t="s">
        <v>86</v>
      </c>
      <c r="AY139" s="16" t="s">
        <v>121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6" t="s">
        <v>84</v>
      </c>
      <c r="BK139" s="246">
        <f>ROUND(I139*H139,2)</f>
        <v>0</v>
      </c>
      <c r="BL139" s="16" t="s">
        <v>128</v>
      </c>
      <c r="BM139" s="245" t="s">
        <v>282</v>
      </c>
    </row>
    <row r="140" spans="1:47" s="2" customFormat="1" ht="12">
      <c r="A140" s="37"/>
      <c r="B140" s="38"/>
      <c r="C140" s="39"/>
      <c r="D140" s="247" t="s">
        <v>130</v>
      </c>
      <c r="E140" s="39"/>
      <c r="F140" s="248" t="s">
        <v>283</v>
      </c>
      <c r="G140" s="39"/>
      <c r="H140" s="39"/>
      <c r="I140" s="143"/>
      <c r="J140" s="39"/>
      <c r="K140" s="39"/>
      <c r="L140" s="43"/>
      <c r="M140" s="249"/>
      <c r="N140" s="250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130</v>
      </c>
      <c r="AU140" s="16" t="s">
        <v>86</v>
      </c>
    </row>
    <row r="141" spans="1:65" s="2" customFormat="1" ht="16.5" customHeight="1">
      <c r="A141" s="37"/>
      <c r="B141" s="38"/>
      <c r="C141" s="280" t="s">
        <v>215</v>
      </c>
      <c r="D141" s="280" t="s">
        <v>268</v>
      </c>
      <c r="E141" s="281" t="s">
        <v>284</v>
      </c>
      <c r="F141" s="282" t="s">
        <v>285</v>
      </c>
      <c r="G141" s="283" t="s">
        <v>257</v>
      </c>
      <c r="H141" s="284">
        <v>3</v>
      </c>
      <c r="I141" s="285"/>
      <c r="J141" s="286">
        <f>ROUND(I141*H141,2)</f>
        <v>0</v>
      </c>
      <c r="K141" s="282" t="s">
        <v>1</v>
      </c>
      <c r="L141" s="287"/>
      <c r="M141" s="288" t="s">
        <v>1</v>
      </c>
      <c r="N141" s="289" t="s">
        <v>41</v>
      </c>
      <c r="O141" s="90"/>
      <c r="P141" s="243">
        <f>O141*H141</f>
        <v>0</v>
      </c>
      <c r="Q141" s="243">
        <v>0.005</v>
      </c>
      <c r="R141" s="243">
        <f>Q141*H141</f>
        <v>0.015</v>
      </c>
      <c r="S141" s="243">
        <v>0</v>
      </c>
      <c r="T141" s="24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5" t="s">
        <v>199</v>
      </c>
      <c r="AT141" s="245" t="s">
        <v>268</v>
      </c>
      <c r="AU141" s="245" t="s">
        <v>86</v>
      </c>
      <c r="AY141" s="16" t="s">
        <v>121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6" t="s">
        <v>84</v>
      </c>
      <c r="BK141" s="246">
        <f>ROUND(I141*H141,2)</f>
        <v>0</v>
      </c>
      <c r="BL141" s="16" t="s">
        <v>128</v>
      </c>
      <c r="BM141" s="245" t="s">
        <v>286</v>
      </c>
    </row>
    <row r="142" spans="1:47" s="2" customFormat="1" ht="12">
      <c r="A142" s="37"/>
      <c r="B142" s="38"/>
      <c r="C142" s="39"/>
      <c r="D142" s="247" t="s">
        <v>130</v>
      </c>
      <c r="E142" s="39"/>
      <c r="F142" s="248" t="s">
        <v>287</v>
      </c>
      <c r="G142" s="39"/>
      <c r="H142" s="39"/>
      <c r="I142" s="143"/>
      <c r="J142" s="39"/>
      <c r="K142" s="39"/>
      <c r="L142" s="43"/>
      <c r="M142" s="249"/>
      <c r="N142" s="250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130</v>
      </c>
      <c r="AU142" s="16" t="s">
        <v>86</v>
      </c>
    </row>
    <row r="143" spans="1:65" s="2" customFormat="1" ht="16.5" customHeight="1">
      <c r="A143" s="37"/>
      <c r="B143" s="38"/>
      <c r="C143" s="280" t="s">
        <v>223</v>
      </c>
      <c r="D143" s="280" t="s">
        <v>268</v>
      </c>
      <c r="E143" s="281" t="s">
        <v>288</v>
      </c>
      <c r="F143" s="282" t="s">
        <v>289</v>
      </c>
      <c r="G143" s="283" t="s">
        <v>257</v>
      </c>
      <c r="H143" s="284">
        <v>2</v>
      </c>
      <c r="I143" s="285"/>
      <c r="J143" s="286">
        <f>ROUND(I143*H143,2)</f>
        <v>0</v>
      </c>
      <c r="K143" s="282" t="s">
        <v>1</v>
      </c>
      <c r="L143" s="287"/>
      <c r="M143" s="288" t="s">
        <v>1</v>
      </c>
      <c r="N143" s="289" t="s">
        <v>41</v>
      </c>
      <c r="O143" s="90"/>
      <c r="P143" s="243">
        <f>O143*H143</f>
        <v>0</v>
      </c>
      <c r="Q143" s="243">
        <v>0.027</v>
      </c>
      <c r="R143" s="243">
        <f>Q143*H143</f>
        <v>0.054</v>
      </c>
      <c r="S143" s="243">
        <v>0</v>
      </c>
      <c r="T143" s="24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5" t="s">
        <v>199</v>
      </c>
      <c r="AT143" s="245" t="s">
        <v>268</v>
      </c>
      <c r="AU143" s="245" t="s">
        <v>86</v>
      </c>
      <c r="AY143" s="16" t="s">
        <v>121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6" t="s">
        <v>84</v>
      </c>
      <c r="BK143" s="246">
        <f>ROUND(I143*H143,2)</f>
        <v>0</v>
      </c>
      <c r="BL143" s="16" t="s">
        <v>128</v>
      </c>
      <c r="BM143" s="245" t="s">
        <v>290</v>
      </c>
    </row>
    <row r="144" spans="1:47" s="2" customFormat="1" ht="12">
      <c r="A144" s="37"/>
      <c r="B144" s="38"/>
      <c r="C144" s="39"/>
      <c r="D144" s="247" t="s">
        <v>130</v>
      </c>
      <c r="E144" s="39"/>
      <c r="F144" s="248" t="s">
        <v>291</v>
      </c>
      <c r="G144" s="39"/>
      <c r="H144" s="39"/>
      <c r="I144" s="143"/>
      <c r="J144" s="39"/>
      <c r="K144" s="39"/>
      <c r="L144" s="43"/>
      <c r="M144" s="249"/>
      <c r="N144" s="250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130</v>
      </c>
      <c r="AU144" s="16" t="s">
        <v>86</v>
      </c>
    </row>
    <row r="145" spans="1:63" s="12" customFormat="1" ht="22.8" customHeight="1">
      <c r="A145" s="12"/>
      <c r="B145" s="218"/>
      <c r="C145" s="219"/>
      <c r="D145" s="220" t="s">
        <v>75</v>
      </c>
      <c r="E145" s="232" t="s">
        <v>239</v>
      </c>
      <c r="F145" s="232" t="s">
        <v>240</v>
      </c>
      <c r="G145" s="219"/>
      <c r="H145" s="219"/>
      <c r="I145" s="222"/>
      <c r="J145" s="233">
        <f>BK145</f>
        <v>0</v>
      </c>
      <c r="K145" s="219"/>
      <c r="L145" s="224"/>
      <c r="M145" s="225"/>
      <c r="N145" s="226"/>
      <c r="O145" s="226"/>
      <c r="P145" s="227">
        <f>SUM(P146:P147)</f>
        <v>0</v>
      </c>
      <c r="Q145" s="226"/>
      <c r="R145" s="227">
        <f>SUM(R146:R147)</f>
        <v>0</v>
      </c>
      <c r="S145" s="226"/>
      <c r="T145" s="228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9" t="s">
        <v>84</v>
      </c>
      <c r="AT145" s="230" t="s">
        <v>75</v>
      </c>
      <c r="AU145" s="230" t="s">
        <v>84</v>
      </c>
      <c r="AY145" s="229" t="s">
        <v>121</v>
      </c>
      <c r="BK145" s="231">
        <f>SUM(BK146:BK147)</f>
        <v>0</v>
      </c>
    </row>
    <row r="146" spans="1:65" s="2" customFormat="1" ht="16.5" customHeight="1">
      <c r="A146" s="37"/>
      <c r="B146" s="38"/>
      <c r="C146" s="234" t="s">
        <v>228</v>
      </c>
      <c r="D146" s="234" t="s">
        <v>123</v>
      </c>
      <c r="E146" s="235" t="s">
        <v>242</v>
      </c>
      <c r="F146" s="236" t="s">
        <v>243</v>
      </c>
      <c r="G146" s="237" t="s">
        <v>190</v>
      </c>
      <c r="H146" s="238">
        <v>0.403</v>
      </c>
      <c r="I146" s="239"/>
      <c r="J146" s="240">
        <f>ROUND(I146*H146,2)</f>
        <v>0</v>
      </c>
      <c r="K146" s="236" t="s">
        <v>127</v>
      </c>
      <c r="L146" s="43"/>
      <c r="M146" s="241" t="s">
        <v>1</v>
      </c>
      <c r="N146" s="242" t="s">
        <v>41</v>
      </c>
      <c r="O146" s="90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5" t="s">
        <v>128</v>
      </c>
      <c r="AT146" s="245" t="s">
        <v>123</v>
      </c>
      <c r="AU146" s="245" t="s">
        <v>86</v>
      </c>
      <c r="AY146" s="16" t="s">
        <v>121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6" t="s">
        <v>84</v>
      </c>
      <c r="BK146" s="246">
        <f>ROUND(I146*H146,2)</f>
        <v>0</v>
      </c>
      <c r="BL146" s="16" t="s">
        <v>128</v>
      </c>
      <c r="BM146" s="245" t="s">
        <v>292</v>
      </c>
    </row>
    <row r="147" spans="1:47" s="2" customFormat="1" ht="12">
      <c r="A147" s="37"/>
      <c r="B147" s="38"/>
      <c r="C147" s="39"/>
      <c r="D147" s="247" t="s">
        <v>130</v>
      </c>
      <c r="E147" s="39"/>
      <c r="F147" s="248" t="s">
        <v>245</v>
      </c>
      <c r="G147" s="39"/>
      <c r="H147" s="39"/>
      <c r="I147" s="143"/>
      <c r="J147" s="39"/>
      <c r="K147" s="39"/>
      <c r="L147" s="43"/>
      <c r="M147" s="276"/>
      <c r="N147" s="277"/>
      <c r="O147" s="278"/>
      <c r="P147" s="278"/>
      <c r="Q147" s="278"/>
      <c r="R147" s="278"/>
      <c r="S147" s="278"/>
      <c r="T147" s="279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130</v>
      </c>
      <c r="AU147" s="16" t="s">
        <v>86</v>
      </c>
    </row>
    <row r="148" spans="1:31" s="2" customFormat="1" ht="6.95" customHeight="1">
      <c r="A148" s="37"/>
      <c r="B148" s="65"/>
      <c r="C148" s="66"/>
      <c r="D148" s="66"/>
      <c r="E148" s="66"/>
      <c r="F148" s="66"/>
      <c r="G148" s="66"/>
      <c r="H148" s="66"/>
      <c r="I148" s="182"/>
      <c r="J148" s="66"/>
      <c r="K148" s="66"/>
      <c r="L148" s="43"/>
      <c r="M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</sheetData>
  <sheetProtection password="CC35" sheet="1" objects="1" scenarios="1" formatColumns="0" formatRows="0" autoFilter="0"/>
  <autoFilter ref="C118:K14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6.5" customHeight="1">
      <c r="B7" s="19"/>
      <c r="E7" s="142" t="str">
        <f>'Rekapitulace stavby'!K6</f>
        <v>Revitalizace vodní plochy na parc. č. 146/3 v k. Radvanov u Josefova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4" t="s">
        <v>293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23. 10. 2019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27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ROUND(J117,2)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ROUND((SUM(BE117:BE136)),2)</f>
        <v>0</v>
      </c>
      <c r="G33" s="37"/>
      <c r="H33" s="37"/>
      <c r="I33" s="161">
        <v>0.21</v>
      </c>
      <c r="J33" s="160">
        <f>ROUND(((SUM(BE117:BE136))*I33),2)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ROUND((SUM(BF117:BF136)),2)</f>
        <v>0</v>
      </c>
      <c r="G34" s="37"/>
      <c r="H34" s="37"/>
      <c r="I34" s="161">
        <v>0.15</v>
      </c>
      <c r="J34" s="160">
        <f>ROUND(((SUM(BF117:BF136))*I34),2)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ROUND((SUM(BG117:BG136)),2)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ROUND((SUM(BH117:BH136)),2)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ROUND((SUM(BI117:BI136)),2)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86" t="str">
        <f>E7</f>
        <v>Revitalizace vodní plochy na parc. č. 146/3 v k. Radvanov u Josefova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SO-04 - Vedlejší rozpočtové náklady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parc. č. 146/3 v k.ú. Radvanov u Josefova</v>
      </c>
      <c r="G89" s="39"/>
      <c r="H89" s="39"/>
      <c r="I89" s="146" t="s">
        <v>22</v>
      </c>
      <c r="J89" s="78" t="str">
        <f>IF(J12="","",J12)</f>
        <v>23. 10. 2019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7.9" customHeight="1">
      <c r="A91" s="37"/>
      <c r="B91" s="38"/>
      <c r="C91" s="31" t="s">
        <v>24</v>
      </c>
      <c r="D91" s="39"/>
      <c r="E91" s="39"/>
      <c r="F91" s="26" t="str">
        <f>E15</f>
        <v>Obec Josefov</v>
      </c>
      <c r="G91" s="39"/>
      <c r="H91" s="39"/>
      <c r="I91" s="146" t="s">
        <v>30</v>
      </c>
      <c r="J91" s="35" t="str">
        <f>E21</f>
        <v>Ing. Jaroslav Faiferlík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J117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294</v>
      </c>
      <c r="E97" s="195"/>
      <c r="F97" s="195"/>
      <c r="G97" s="195"/>
      <c r="H97" s="195"/>
      <c r="I97" s="196"/>
      <c r="J97" s="197">
        <f>J118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7"/>
      <c r="B98" s="38"/>
      <c r="C98" s="39"/>
      <c r="D98" s="39"/>
      <c r="E98" s="39"/>
      <c r="F98" s="39"/>
      <c r="G98" s="39"/>
      <c r="H98" s="39"/>
      <c r="I98" s="143"/>
      <c r="J98" s="39"/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65"/>
      <c r="C99" s="66"/>
      <c r="D99" s="66"/>
      <c r="E99" s="66"/>
      <c r="F99" s="66"/>
      <c r="G99" s="66"/>
      <c r="H99" s="66"/>
      <c r="I99" s="182"/>
      <c r="J99" s="66"/>
      <c r="K99" s="66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185"/>
      <c r="J103" s="68"/>
      <c r="K103" s="68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106</v>
      </c>
      <c r="D104" s="39"/>
      <c r="E104" s="39"/>
      <c r="F104" s="39"/>
      <c r="G104" s="39"/>
      <c r="H104" s="39"/>
      <c r="I104" s="143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16</v>
      </c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9"/>
      <c r="D107" s="39"/>
      <c r="E107" s="186" t="str">
        <f>E7</f>
        <v>Revitalizace vodní plochy na parc. č. 146/3 v k. Radvanov u Josefova</v>
      </c>
      <c r="F107" s="31"/>
      <c r="G107" s="31"/>
      <c r="H107" s="31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97</v>
      </c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75" t="str">
        <f>E9</f>
        <v>SO-04 - Vedlejší rozpočtové náklady</v>
      </c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20</v>
      </c>
      <c r="D111" s="39"/>
      <c r="E111" s="39"/>
      <c r="F111" s="26" t="str">
        <f>F12</f>
        <v>parc. č. 146/3 v k.ú. Radvanov u Josefova</v>
      </c>
      <c r="G111" s="39"/>
      <c r="H111" s="39"/>
      <c r="I111" s="146" t="s">
        <v>22</v>
      </c>
      <c r="J111" s="78" t="str">
        <f>IF(J12="","",J12)</f>
        <v>23. 10. 2019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7.9" customHeight="1">
      <c r="A113" s="37"/>
      <c r="B113" s="38"/>
      <c r="C113" s="31" t="s">
        <v>24</v>
      </c>
      <c r="D113" s="39"/>
      <c r="E113" s="39"/>
      <c r="F113" s="26" t="str">
        <f>E15</f>
        <v>Obec Josefov</v>
      </c>
      <c r="G113" s="39"/>
      <c r="H113" s="39"/>
      <c r="I113" s="146" t="s">
        <v>30</v>
      </c>
      <c r="J113" s="35" t="str">
        <f>E21</f>
        <v>Ing. Jaroslav Faiferlík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28</v>
      </c>
      <c r="D114" s="39"/>
      <c r="E114" s="39"/>
      <c r="F114" s="26" t="str">
        <f>IF(E18="","",E18)</f>
        <v>Vyplň údaj</v>
      </c>
      <c r="G114" s="39"/>
      <c r="H114" s="39"/>
      <c r="I114" s="146" t="s">
        <v>33</v>
      </c>
      <c r="J114" s="35" t="str">
        <f>E24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1" customFormat="1" ht="29.25" customHeight="1">
      <c r="A116" s="206"/>
      <c r="B116" s="207"/>
      <c r="C116" s="208" t="s">
        <v>107</v>
      </c>
      <c r="D116" s="209" t="s">
        <v>61</v>
      </c>
      <c r="E116" s="209" t="s">
        <v>57</v>
      </c>
      <c r="F116" s="209" t="s">
        <v>58</v>
      </c>
      <c r="G116" s="209" t="s">
        <v>108</v>
      </c>
      <c r="H116" s="209" t="s">
        <v>109</v>
      </c>
      <c r="I116" s="210" t="s">
        <v>110</v>
      </c>
      <c r="J116" s="209" t="s">
        <v>101</v>
      </c>
      <c r="K116" s="211" t="s">
        <v>111</v>
      </c>
      <c r="L116" s="212"/>
      <c r="M116" s="99" t="s">
        <v>1</v>
      </c>
      <c r="N116" s="100" t="s">
        <v>40</v>
      </c>
      <c r="O116" s="100" t="s">
        <v>112</v>
      </c>
      <c r="P116" s="100" t="s">
        <v>113</v>
      </c>
      <c r="Q116" s="100" t="s">
        <v>114</v>
      </c>
      <c r="R116" s="100" t="s">
        <v>115</v>
      </c>
      <c r="S116" s="100" t="s">
        <v>116</v>
      </c>
      <c r="T116" s="101" t="s">
        <v>117</v>
      </c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</row>
    <row r="117" spans="1:63" s="2" customFormat="1" ht="22.8" customHeight="1">
      <c r="A117" s="37"/>
      <c r="B117" s="38"/>
      <c r="C117" s="106" t="s">
        <v>118</v>
      </c>
      <c r="D117" s="39"/>
      <c r="E117" s="39"/>
      <c r="F117" s="39"/>
      <c r="G117" s="39"/>
      <c r="H117" s="39"/>
      <c r="I117" s="143"/>
      <c r="J117" s="213">
        <f>BK117</f>
        <v>0</v>
      </c>
      <c r="K117" s="39"/>
      <c r="L117" s="43"/>
      <c r="M117" s="102"/>
      <c r="N117" s="214"/>
      <c r="O117" s="103"/>
      <c r="P117" s="215">
        <f>P118</f>
        <v>0</v>
      </c>
      <c r="Q117" s="103"/>
      <c r="R117" s="215">
        <f>R118</f>
        <v>0</v>
      </c>
      <c r="S117" s="103"/>
      <c r="T117" s="216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75</v>
      </c>
      <c r="AU117" s="16" t="s">
        <v>103</v>
      </c>
      <c r="BK117" s="217">
        <f>BK118</f>
        <v>0</v>
      </c>
    </row>
    <row r="118" spans="1:63" s="12" customFormat="1" ht="25.9" customHeight="1">
      <c r="A118" s="12"/>
      <c r="B118" s="218"/>
      <c r="C118" s="219"/>
      <c r="D118" s="220" t="s">
        <v>75</v>
      </c>
      <c r="E118" s="221" t="s">
        <v>295</v>
      </c>
      <c r="F118" s="221" t="s">
        <v>94</v>
      </c>
      <c r="G118" s="219"/>
      <c r="H118" s="219"/>
      <c r="I118" s="222"/>
      <c r="J118" s="223">
        <f>BK118</f>
        <v>0</v>
      </c>
      <c r="K118" s="219"/>
      <c r="L118" s="224"/>
      <c r="M118" s="225"/>
      <c r="N118" s="226"/>
      <c r="O118" s="226"/>
      <c r="P118" s="227">
        <f>SUM(P119:P136)</f>
        <v>0</v>
      </c>
      <c r="Q118" s="226"/>
      <c r="R118" s="227">
        <f>SUM(R119:R136)</f>
        <v>0</v>
      </c>
      <c r="S118" s="226"/>
      <c r="T118" s="228">
        <f>SUM(T119:T136)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9" t="s">
        <v>151</v>
      </c>
      <c r="AT118" s="230" t="s">
        <v>75</v>
      </c>
      <c r="AU118" s="230" t="s">
        <v>76</v>
      </c>
      <c r="AY118" s="229" t="s">
        <v>121</v>
      </c>
      <c r="BK118" s="231">
        <f>SUM(BK119:BK136)</f>
        <v>0</v>
      </c>
    </row>
    <row r="119" spans="1:65" s="2" customFormat="1" ht="36" customHeight="1">
      <c r="A119" s="37"/>
      <c r="B119" s="38"/>
      <c r="C119" s="234" t="s">
        <v>84</v>
      </c>
      <c r="D119" s="234" t="s">
        <v>123</v>
      </c>
      <c r="E119" s="235" t="s">
        <v>296</v>
      </c>
      <c r="F119" s="236" t="s">
        <v>297</v>
      </c>
      <c r="G119" s="237" t="s">
        <v>298</v>
      </c>
      <c r="H119" s="238">
        <v>1</v>
      </c>
      <c r="I119" s="239"/>
      <c r="J119" s="240">
        <f>ROUND(I119*H119,2)</f>
        <v>0</v>
      </c>
      <c r="K119" s="236" t="s">
        <v>1</v>
      </c>
      <c r="L119" s="43"/>
      <c r="M119" s="241" t="s">
        <v>1</v>
      </c>
      <c r="N119" s="242" t="s">
        <v>41</v>
      </c>
      <c r="O119" s="90"/>
      <c r="P119" s="243">
        <f>O119*H119</f>
        <v>0</v>
      </c>
      <c r="Q119" s="243">
        <v>0</v>
      </c>
      <c r="R119" s="243">
        <f>Q119*H119</f>
        <v>0</v>
      </c>
      <c r="S119" s="243">
        <v>0</v>
      </c>
      <c r="T119" s="244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45" t="s">
        <v>128</v>
      </c>
      <c r="AT119" s="245" t="s">
        <v>123</v>
      </c>
      <c r="AU119" s="245" t="s">
        <v>84</v>
      </c>
      <c r="AY119" s="16" t="s">
        <v>121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16" t="s">
        <v>84</v>
      </c>
      <c r="BK119" s="246">
        <f>ROUND(I119*H119,2)</f>
        <v>0</v>
      </c>
      <c r="BL119" s="16" t="s">
        <v>128</v>
      </c>
      <c r="BM119" s="245" t="s">
        <v>299</v>
      </c>
    </row>
    <row r="120" spans="1:47" s="2" customFormat="1" ht="12">
      <c r="A120" s="37"/>
      <c r="B120" s="38"/>
      <c r="C120" s="39"/>
      <c r="D120" s="247" t="s">
        <v>130</v>
      </c>
      <c r="E120" s="39"/>
      <c r="F120" s="248" t="s">
        <v>297</v>
      </c>
      <c r="G120" s="39"/>
      <c r="H120" s="39"/>
      <c r="I120" s="143"/>
      <c r="J120" s="39"/>
      <c r="K120" s="39"/>
      <c r="L120" s="43"/>
      <c r="M120" s="249"/>
      <c r="N120" s="250"/>
      <c r="O120" s="90"/>
      <c r="P120" s="90"/>
      <c r="Q120" s="90"/>
      <c r="R120" s="90"/>
      <c r="S120" s="90"/>
      <c r="T120" s="91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130</v>
      </c>
      <c r="AU120" s="16" t="s">
        <v>84</v>
      </c>
    </row>
    <row r="121" spans="1:65" s="2" customFormat="1" ht="48" customHeight="1">
      <c r="A121" s="37"/>
      <c r="B121" s="38"/>
      <c r="C121" s="234" t="s">
        <v>141</v>
      </c>
      <c r="D121" s="234" t="s">
        <v>123</v>
      </c>
      <c r="E121" s="235" t="s">
        <v>300</v>
      </c>
      <c r="F121" s="236" t="s">
        <v>301</v>
      </c>
      <c r="G121" s="237" t="s">
        <v>298</v>
      </c>
      <c r="H121" s="238">
        <v>1</v>
      </c>
      <c r="I121" s="239"/>
      <c r="J121" s="240">
        <f>ROUND(I121*H121,2)</f>
        <v>0</v>
      </c>
      <c r="K121" s="236" t="s">
        <v>1</v>
      </c>
      <c r="L121" s="43"/>
      <c r="M121" s="241" t="s">
        <v>1</v>
      </c>
      <c r="N121" s="242" t="s">
        <v>41</v>
      </c>
      <c r="O121" s="90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45" t="s">
        <v>128</v>
      </c>
      <c r="AT121" s="245" t="s">
        <v>123</v>
      </c>
      <c r="AU121" s="245" t="s">
        <v>84</v>
      </c>
      <c r="AY121" s="16" t="s">
        <v>121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16" t="s">
        <v>84</v>
      </c>
      <c r="BK121" s="246">
        <f>ROUND(I121*H121,2)</f>
        <v>0</v>
      </c>
      <c r="BL121" s="16" t="s">
        <v>128</v>
      </c>
      <c r="BM121" s="245" t="s">
        <v>302</v>
      </c>
    </row>
    <row r="122" spans="1:47" s="2" customFormat="1" ht="12">
      <c r="A122" s="37"/>
      <c r="B122" s="38"/>
      <c r="C122" s="39"/>
      <c r="D122" s="247" t="s">
        <v>130</v>
      </c>
      <c r="E122" s="39"/>
      <c r="F122" s="248" t="s">
        <v>301</v>
      </c>
      <c r="G122" s="39"/>
      <c r="H122" s="39"/>
      <c r="I122" s="143"/>
      <c r="J122" s="39"/>
      <c r="K122" s="39"/>
      <c r="L122" s="43"/>
      <c r="M122" s="249"/>
      <c r="N122" s="250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130</v>
      </c>
      <c r="AU122" s="16" t="s">
        <v>84</v>
      </c>
    </row>
    <row r="123" spans="1:65" s="2" customFormat="1" ht="24" customHeight="1">
      <c r="A123" s="37"/>
      <c r="B123" s="38"/>
      <c r="C123" s="234" t="s">
        <v>128</v>
      </c>
      <c r="D123" s="234" t="s">
        <v>123</v>
      </c>
      <c r="E123" s="235" t="s">
        <v>303</v>
      </c>
      <c r="F123" s="236" t="s">
        <v>304</v>
      </c>
      <c r="G123" s="237" t="s">
        <v>298</v>
      </c>
      <c r="H123" s="238">
        <v>1</v>
      </c>
      <c r="I123" s="239"/>
      <c r="J123" s="240">
        <f>ROUND(I123*H123,2)</f>
        <v>0</v>
      </c>
      <c r="K123" s="236" t="s">
        <v>1</v>
      </c>
      <c r="L123" s="43"/>
      <c r="M123" s="241" t="s">
        <v>1</v>
      </c>
      <c r="N123" s="242" t="s">
        <v>41</v>
      </c>
      <c r="O123" s="90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45" t="s">
        <v>128</v>
      </c>
      <c r="AT123" s="245" t="s">
        <v>123</v>
      </c>
      <c r="AU123" s="245" t="s">
        <v>84</v>
      </c>
      <c r="AY123" s="16" t="s">
        <v>121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6" t="s">
        <v>84</v>
      </c>
      <c r="BK123" s="246">
        <f>ROUND(I123*H123,2)</f>
        <v>0</v>
      </c>
      <c r="BL123" s="16" t="s">
        <v>128</v>
      </c>
      <c r="BM123" s="245" t="s">
        <v>305</v>
      </c>
    </row>
    <row r="124" spans="1:47" s="2" customFormat="1" ht="12">
      <c r="A124" s="37"/>
      <c r="B124" s="38"/>
      <c r="C124" s="39"/>
      <c r="D124" s="247" t="s">
        <v>130</v>
      </c>
      <c r="E124" s="39"/>
      <c r="F124" s="248" t="s">
        <v>304</v>
      </c>
      <c r="G124" s="39"/>
      <c r="H124" s="39"/>
      <c r="I124" s="143"/>
      <c r="J124" s="39"/>
      <c r="K124" s="39"/>
      <c r="L124" s="43"/>
      <c r="M124" s="249"/>
      <c r="N124" s="250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130</v>
      </c>
      <c r="AU124" s="16" t="s">
        <v>84</v>
      </c>
    </row>
    <row r="125" spans="1:65" s="2" customFormat="1" ht="36" customHeight="1">
      <c r="A125" s="37"/>
      <c r="B125" s="38"/>
      <c r="C125" s="234" t="s">
        <v>151</v>
      </c>
      <c r="D125" s="234" t="s">
        <v>123</v>
      </c>
      <c r="E125" s="235" t="s">
        <v>306</v>
      </c>
      <c r="F125" s="236" t="s">
        <v>307</v>
      </c>
      <c r="G125" s="237" t="s">
        <v>298</v>
      </c>
      <c r="H125" s="238">
        <v>1</v>
      </c>
      <c r="I125" s="239"/>
      <c r="J125" s="240">
        <f>ROUND(I125*H125,2)</f>
        <v>0</v>
      </c>
      <c r="K125" s="236" t="s">
        <v>1</v>
      </c>
      <c r="L125" s="43"/>
      <c r="M125" s="241" t="s">
        <v>1</v>
      </c>
      <c r="N125" s="242" t="s">
        <v>41</v>
      </c>
      <c r="O125" s="90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5" t="s">
        <v>128</v>
      </c>
      <c r="AT125" s="245" t="s">
        <v>123</v>
      </c>
      <c r="AU125" s="245" t="s">
        <v>84</v>
      </c>
      <c r="AY125" s="16" t="s">
        <v>121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6" t="s">
        <v>84</v>
      </c>
      <c r="BK125" s="246">
        <f>ROUND(I125*H125,2)</f>
        <v>0</v>
      </c>
      <c r="BL125" s="16" t="s">
        <v>128</v>
      </c>
      <c r="BM125" s="245" t="s">
        <v>308</v>
      </c>
    </row>
    <row r="126" spans="1:47" s="2" customFormat="1" ht="12">
      <c r="A126" s="37"/>
      <c r="B126" s="38"/>
      <c r="C126" s="39"/>
      <c r="D126" s="247" t="s">
        <v>130</v>
      </c>
      <c r="E126" s="39"/>
      <c r="F126" s="248" t="s">
        <v>307</v>
      </c>
      <c r="G126" s="39"/>
      <c r="H126" s="39"/>
      <c r="I126" s="143"/>
      <c r="J126" s="39"/>
      <c r="K126" s="39"/>
      <c r="L126" s="43"/>
      <c r="M126" s="249"/>
      <c r="N126" s="250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130</v>
      </c>
      <c r="AU126" s="16" t="s">
        <v>84</v>
      </c>
    </row>
    <row r="127" spans="1:65" s="2" customFormat="1" ht="36" customHeight="1">
      <c r="A127" s="37"/>
      <c r="B127" s="38"/>
      <c r="C127" s="234" t="s">
        <v>162</v>
      </c>
      <c r="D127" s="234" t="s">
        <v>123</v>
      </c>
      <c r="E127" s="235" t="s">
        <v>309</v>
      </c>
      <c r="F127" s="236" t="s">
        <v>310</v>
      </c>
      <c r="G127" s="237" t="s">
        <v>298</v>
      </c>
      <c r="H127" s="238">
        <v>1</v>
      </c>
      <c r="I127" s="239"/>
      <c r="J127" s="240">
        <f>ROUND(I127*H127,2)</f>
        <v>0</v>
      </c>
      <c r="K127" s="236" t="s">
        <v>1</v>
      </c>
      <c r="L127" s="43"/>
      <c r="M127" s="241" t="s">
        <v>1</v>
      </c>
      <c r="N127" s="242" t="s">
        <v>41</v>
      </c>
      <c r="O127" s="90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5" t="s">
        <v>128</v>
      </c>
      <c r="AT127" s="245" t="s">
        <v>123</v>
      </c>
      <c r="AU127" s="245" t="s">
        <v>84</v>
      </c>
      <c r="AY127" s="16" t="s">
        <v>121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6" t="s">
        <v>84</v>
      </c>
      <c r="BK127" s="246">
        <f>ROUND(I127*H127,2)</f>
        <v>0</v>
      </c>
      <c r="BL127" s="16" t="s">
        <v>128</v>
      </c>
      <c r="BM127" s="245" t="s">
        <v>311</v>
      </c>
    </row>
    <row r="128" spans="1:47" s="2" customFormat="1" ht="12">
      <c r="A128" s="37"/>
      <c r="B128" s="38"/>
      <c r="C128" s="39"/>
      <c r="D128" s="247" t="s">
        <v>130</v>
      </c>
      <c r="E128" s="39"/>
      <c r="F128" s="248" t="s">
        <v>310</v>
      </c>
      <c r="G128" s="39"/>
      <c r="H128" s="39"/>
      <c r="I128" s="143"/>
      <c r="J128" s="39"/>
      <c r="K128" s="39"/>
      <c r="L128" s="43"/>
      <c r="M128" s="249"/>
      <c r="N128" s="250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130</v>
      </c>
      <c r="AU128" s="16" t="s">
        <v>84</v>
      </c>
    </row>
    <row r="129" spans="1:65" s="2" customFormat="1" ht="24" customHeight="1">
      <c r="A129" s="37"/>
      <c r="B129" s="38"/>
      <c r="C129" s="234" t="s">
        <v>199</v>
      </c>
      <c r="D129" s="234" t="s">
        <v>123</v>
      </c>
      <c r="E129" s="235" t="s">
        <v>312</v>
      </c>
      <c r="F129" s="236" t="s">
        <v>313</v>
      </c>
      <c r="G129" s="237" t="s">
        <v>298</v>
      </c>
      <c r="H129" s="238">
        <v>1</v>
      </c>
      <c r="I129" s="239"/>
      <c r="J129" s="240">
        <f>ROUND(I129*H129,2)</f>
        <v>0</v>
      </c>
      <c r="K129" s="236" t="s">
        <v>1</v>
      </c>
      <c r="L129" s="43"/>
      <c r="M129" s="241" t="s">
        <v>1</v>
      </c>
      <c r="N129" s="242" t="s">
        <v>41</v>
      </c>
      <c r="O129" s="90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5" t="s">
        <v>128</v>
      </c>
      <c r="AT129" s="245" t="s">
        <v>123</v>
      </c>
      <c r="AU129" s="245" t="s">
        <v>84</v>
      </c>
      <c r="AY129" s="16" t="s">
        <v>121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6" t="s">
        <v>84</v>
      </c>
      <c r="BK129" s="246">
        <f>ROUND(I129*H129,2)</f>
        <v>0</v>
      </c>
      <c r="BL129" s="16" t="s">
        <v>128</v>
      </c>
      <c r="BM129" s="245" t="s">
        <v>314</v>
      </c>
    </row>
    <row r="130" spans="1:47" s="2" customFormat="1" ht="12">
      <c r="A130" s="37"/>
      <c r="B130" s="38"/>
      <c r="C130" s="39"/>
      <c r="D130" s="247" t="s">
        <v>130</v>
      </c>
      <c r="E130" s="39"/>
      <c r="F130" s="248" t="s">
        <v>313</v>
      </c>
      <c r="G130" s="39"/>
      <c r="H130" s="39"/>
      <c r="I130" s="143"/>
      <c r="J130" s="39"/>
      <c r="K130" s="39"/>
      <c r="L130" s="43"/>
      <c r="M130" s="249"/>
      <c r="N130" s="250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130</v>
      </c>
      <c r="AU130" s="16" t="s">
        <v>84</v>
      </c>
    </row>
    <row r="131" spans="1:65" s="2" customFormat="1" ht="36" customHeight="1">
      <c r="A131" s="37"/>
      <c r="B131" s="38"/>
      <c r="C131" s="234" t="s">
        <v>206</v>
      </c>
      <c r="D131" s="234" t="s">
        <v>123</v>
      </c>
      <c r="E131" s="235" t="s">
        <v>315</v>
      </c>
      <c r="F131" s="236" t="s">
        <v>316</v>
      </c>
      <c r="G131" s="237" t="s">
        <v>298</v>
      </c>
      <c r="H131" s="238">
        <v>1</v>
      </c>
      <c r="I131" s="239"/>
      <c r="J131" s="240">
        <f>ROUND(I131*H131,2)</f>
        <v>0</v>
      </c>
      <c r="K131" s="236" t="s">
        <v>1</v>
      </c>
      <c r="L131" s="43"/>
      <c r="M131" s="241" t="s">
        <v>1</v>
      </c>
      <c r="N131" s="242" t="s">
        <v>41</v>
      </c>
      <c r="O131" s="90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5" t="s">
        <v>128</v>
      </c>
      <c r="AT131" s="245" t="s">
        <v>123</v>
      </c>
      <c r="AU131" s="245" t="s">
        <v>84</v>
      </c>
      <c r="AY131" s="16" t="s">
        <v>121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6" t="s">
        <v>84</v>
      </c>
      <c r="BK131" s="246">
        <f>ROUND(I131*H131,2)</f>
        <v>0</v>
      </c>
      <c r="BL131" s="16" t="s">
        <v>128</v>
      </c>
      <c r="BM131" s="245" t="s">
        <v>317</v>
      </c>
    </row>
    <row r="132" spans="1:47" s="2" customFormat="1" ht="12">
      <c r="A132" s="37"/>
      <c r="B132" s="38"/>
      <c r="C132" s="39"/>
      <c r="D132" s="247" t="s">
        <v>130</v>
      </c>
      <c r="E132" s="39"/>
      <c r="F132" s="248" t="s">
        <v>316</v>
      </c>
      <c r="G132" s="39"/>
      <c r="H132" s="39"/>
      <c r="I132" s="143"/>
      <c r="J132" s="39"/>
      <c r="K132" s="39"/>
      <c r="L132" s="43"/>
      <c r="M132" s="249"/>
      <c r="N132" s="250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130</v>
      </c>
      <c r="AU132" s="16" t="s">
        <v>84</v>
      </c>
    </row>
    <row r="133" spans="1:65" s="2" customFormat="1" ht="36" customHeight="1">
      <c r="A133" s="37"/>
      <c r="B133" s="38"/>
      <c r="C133" s="234" t="s">
        <v>215</v>
      </c>
      <c r="D133" s="234" t="s">
        <v>123</v>
      </c>
      <c r="E133" s="235" t="s">
        <v>318</v>
      </c>
      <c r="F133" s="236" t="s">
        <v>319</v>
      </c>
      <c r="G133" s="237" t="s">
        <v>298</v>
      </c>
      <c r="H133" s="238">
        <v>1</v>
      </c>
      <c r="I133" s="239"/>
      <c r="J133" s="240">
        <f>ROUND(I133*H133,2)</f>
        <v>0</v>
      </c>
      <c r="K133" s="236" t="s">
        <v>1</v>
      </c>
      <c r="L133" s="43"/>
      <c r="M133" s="241" t="s">
        <v>1</v>
      </c>
      <c r="N133" s="242" t="s">
        <v>41</v>
      </c>
      <c r="O133" s="90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5" t="s">
        <v>128</v>
      </c>
      <c r="AT133" s="245" t="s">
        <v>123</v>
      </c>
      <c r="AU133" s="245" t="s">
        <v>84</v>
      </c>
      <c r="AY133" s="16" t="s">
        <v>121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6" t="s">
        <v>84</v>
      </c>
      <c r="BK133" s="246">
        <f>ROUND(I133*H133,2)</f>
        <v>0</v>
      </c>
      <c r="BL133" s="16" t="s">
        <v>128</v>
      </c>
      <c r="BM133" s="245" t="s">
        <v>320</v>
      </c>
    </row>
    <row r="134" spans="1:47" s="2" customFormat="1" ht="12">
      <c r="A134" s="37"/>
      <c r="B134" s="38"/>
      <c r="C134" s="39"/>
      <c r="D134" s="247" t="s">
        <v>130</v>
      </c>
      <c r="E134" s="39"/>
      <c r="F134" s="248" t="s">
        <v>319</v>
      </c>
      <c r="G134" s="39"/>
      <c r="H134" s="39"/>
      <c r="I134" s="143"/>
      <c r="J134" s="39"/>
      <c r="K134" s="39"/>
      <c r="L134" s="43"/>
      <c r="M134" s="249"/>
      <c r="N134" s="250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130</v>
      </c>
      <c r="AU134" s="16" t="s">
        <v>84</v>
      </c>
    </row>
    <row r="135" spans="1:65" s="2" customFormat="1" ht="60" customHeight="1">
      <c r="A135" s="37"/>
      <c r="B135" s="38"/>
      <c r="C135" s="234" t="s">
        <v>223</v>
      </c>
      <c r="D135" s="234" t="s">
        <v>123</v>
      </c>
      <c r="E135" s="235" t="s">
        <v>321</v>
      </c>
      <c r="F135" s="236" t="s">
        <v>322</v>
      </c>
      <c r="G135" s="237" t="s">
        <v>298</v>
      </c>
      <c r="H135" s="238">
        <v>1</v>
      </c>
      <c r="I135" s="239"/>
      <c r="J135" s="240">
        <f>ROUND(I135*H135,2)</f>
        <v>0</v>
      </c>
      <c r="K135" s="236" t="s">
        <v>1</v>
      </c>
      <c r="L135" s="43"/>
      <c r="M135" s="241" t="s">
        <v>1</v>
      </c>
      <c r="N135" s="242" t="s">
        <v>41</v>
      </c>
      <c r="O135" s="90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5" t="s">
        <v>128</v>
      </c>
      <c r="AT135" s="245" t="s">
        <v>123</v>
      </c>
      <c r="AU135" s="245" t="s">
        <v>84</v>
      </c>
      <c r="AY135" s="16" t="s">
        <v>121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6" t="s">
        <v>84</v>
      </c>
      <c r="BK135" s="246">
        <f>ROUND(I135*H135,2)</f>
        <v>0</v>
      </c>
      <c r="BL135" s="16" t="s">
        <v>128</v>
      </c>
      <c r="BM135" s="245" t="s">
        <v>323</v>
      </c>
    </row>
    <row r="136" spans="1:47" s="2" customFormat="1" ht="12">
      <c r="A136" s="37"/>
      <c r="B136" s="38"/>
      <c r="C136" s="39"/>
      <c r="D136" s="247" t="s">
        <v>130</v>
      </c>
      <c r="E136" s="39"/>
      <c r="F136" s="248" t="s">
        <v>322</v>
      </c>
      <c r="G136" s="39"/>
      <c r="H136" s="39"/>
      <c r="I136" s="143"/>
      <c r="J136" s="39"/>
      <c r="K136" s="39"/>
      <c r="L136" s="43"/>
      <c r="M136" s="276"/>
      <c r="N136" s="277"/>
      <c r="O136" s="278"/>
      <c r="P136" s="278"/>
      <c r="Q136" s="278"/>
      <c r="R136" s="278"/>
      <c r="S136" s="278"/>
      <c r="T136" s="279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130</v>
      </c>
      <c r="AU136" s="16" t="s">
        <v>84</v>
      </c>
    </row>
    <row r="137" spans="1:31" s="2" customFormat="1" ht="6.95" customHeight="1">
      <c r="A137" s="37"/>
      <c r="B137" s="65"/>
      <c r="C137" s="66"/>
      <c r="D137" s="66"/>
      <c r="E137" s="66"/>
      <c r="F137" s="66"/>
      <c r="G137" s="66"/>
      <c r="H137" s="66"/>
      <c r="I137" s="182"/>
      <c r="J137" s="66"/>
      <c r="K137" s="66"/>
      <c r="L137" s="43"/>
      <c r="M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</sheetData>
  <sheetProtection password="CC35" sheet="1" objects="1" scenarios="1" formatColumns="0" formatRows="0" autoFilter="0"/>
  <autoFilter ref="C116:K136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2019-11-10T18:54:29Z</dcterms:created>
  <dcterms:modified xsi:type="dcterms:W3CDTF">2019-11-10T18:54:32Z</dcterms:modified>
  <cp:category/>
  <cp:version/>
  <cp:contentType/>
  <cp:contentStatus/>
</cp:coreProperties>
</file>