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Odbahnění" sheetId="2" r:id="rId2"/>
    <sheet name="SO-02 - Břehová úprava" sheetId="3" r:id="rId3"/>
    <sheet name="SO-03 - Revitalizace zeleně" sheetId="4" r:id="rId4"/>
    <sheet name="SO-04 - Vedlejší rozpočto..." sheetId="5" r:id="rId5"/>
  </sheets>
  <definedNames>
    <definedName name="_xlnm.Print_Area" localSheetId="0">'Rekapitulace stavby'!$D$4:$AO$76,'Rekapitulace stavby'!$C$82:$AQ$99</definedName>
    <definedName name="_xlnm._FilterDatabase" localSheetId="1" hidden="1">'SO-01 - Odbahnění'!$C$117:$K$134</definedName>
    <definedName name="_xlnm.Print_Area" localSheetId="1">'SO-01 - Odbahnění'!$C$4:$J$76,'SO-01 - Odbahnění'!$C$82:$J$99,'SO-01 - Odbahnění'!$C$105:$K$134</definedName>
    <definedName name="_xlnm._FilterDatabase" localSheetId="2" hidden="1">'SO-02 - Břehová úprava'!$C$121:$K$157</definedName>
    <definedName name="_xlnm.Print_Area" localSheetId="2">'SO-02 - Břehová úprava'!$C$4:$J$76,'SO-02 - Břehová úprava'!$C$82:$J$103,'SO-02 - Břehová úprava'!$C$109:$K$157</definedName>
    <definedName name="_xlnm._FilterDatabase" localSheetId="3" hidden="1">'SO-03 - Revitalizace zeleně'!$C$118:$K$139</definedName>
    <definedName name="_xlnm.Print_Area" localSheetId="3">'SO-03 - Revitalizace zeleně'!$C$4:$J$76,'SO-03 - Revitalizace zeleně'!$C$82:$J$100,'SO-03 - Revitalizace zeleně'!$C$106:$K$139</definedName>
    <definedName name="_xlnm._FilterDatabase" localSheetId="4" hidden="1">'SO-04 - Vedlejší rozpočto...'!$C$116:$K$127</definedName>
    <definedName name="_xlnm.Print_Area" localSheetId="4">'SO-04 - Vedlejší rozpočto...'!$C$4:$J$76,'SO-04 - Vedlejší rozpočto...'!$C$82:$J$98,'SO-04 - Vedlejší rozpočto...'!$C$104:$K$127</definedName>
    <definedName name="_xlnm.Print_Titles" localSheetId="0">'Rekapitulace stavby'!$92:$92</definedName>
    <definedName name="_xlnm.Print_Titles" localSheetId="1">'SO-01 - Odbahnění'!$117:$117</definedName>
    <definedName name="_xlnm.Print_Titles" localSheetId="2">'SO-02 - Břehová úprava'!$121:$121</definedName>
    <definedName name="_xlnm.Print_Titles" localSheetId="3">'SO-03 - Revitalizace zeleně'!$118:$118</definedName>
    <definedName name="_xlnm.Print_Titles" localSheetId="4">'SO-04 - Vedlejší rozpočto...'!$116:$116</definedName>
  </definedNames>
  <calcPr fullCalcOnLoad="1"/>
</workbook>
</file>

<file path=xl/sharedStrings.xml><?xml version="1.0" encoding="utf-8"?>
<sst xmlns="http://schemas.openxmlformats.org/spreadsheetml/2006/main" count="1572" uniqueCount="309">
  <si>
    <t>Export Komplet</t>
  </si>
  <si>
    <t/>
  </si>
  <si>
    <t>2.0</t>
  </si>
  <si>
    <t>ZAMOK</t>
  </si>
  <si>
    <t>False</t>
  </si>
  <si>
    <t>{c83b3564-8de6-44ea-a57f-72aa9bc3b702}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</si>
  <si>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</si>
  <si>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</si>
  <si>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</si>
  <si>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</si>
  <si>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</si>
  <si>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</si>
  <si>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</si>
  <si>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</si>
  <si>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</si>
  <si>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</si>
  <si>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</si>
  <si>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vodní plochy na parc. č. 146/3 v k. Radvanov u Josefova</t>
  </si>
  <si>
    <t>KSO:</t>
  </si>
  <si>
    <t>CC-CZ:</t>
  </si>
  <si>
    <t>Místo:</t>
  </si>
  <si>
    <t>parc. č. 146/3 v k.ú. Radvanov u Josefova</t>
  </si>
  <si>
    <t>Datum:</t>
  </si>
  <si>
    <t>23. 10. 2019</t>
  </si>
  <si>
    <t>Zadavatel:</t>
  </si>
  <si>
    <t>IČ:</t>
  </si>
  <si>
    <t>Obec Josefov</t>
  </si>
  <si>
    <t>DIČ:</t>
  </si>
  <si>
    <t>Uchazeč:</t>
  </si>
  <si>
    <t>Vyplň údaj</t>
  </si>
  <si>
    <t>Projektant:</t>
  </si>
  <si>
    <t>Ing. Jaroslav Faiferlík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</si>
  <si>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</si>
  <si>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</si>
  <si>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</si>
  <si>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</si>
  <si>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</si>
  <si>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</si>
  <si>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</si>
  <si>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</si>
  <si>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</si>
  <si>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</si>
  <si>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</si>
  <si>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</si>
  <si>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</si>
  <si>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</si>
  <si>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</si>
  <si>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</si>
  <si>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</si>
  <si>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</si>
  <si>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</si>
  <si>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</si>
  <si>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</si>
  <si>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</si>
  <si>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</si>
  <si>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</si>
  <si>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</si>
  <si>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</si>
  <si>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</si>
  <si>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</si>
  <si>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</si>
  <si>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</si>
  <si>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</si>
  <si>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</si>
  <si>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</si>
  <si>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</si>
  <si>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</si>
  <si>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</si>
  <si>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</si>
  <si>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</si>
  <si>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</si>
  <si>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</si>
  <si>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</si>
  <si>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</si>
  <si>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</si>
  <si>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</si>
  <si>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</si>
  <si>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</si>
  <si>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</si>
  <si>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</si>
  <si>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</si>
  <si>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</si>
  <si>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Odbahnění</t>
  </si>
  <si>
    <t>STA</t>
  </si>
  <si>
    <t>1</t>
  </si>
  <si>
    <t>{e49aa20e-ea39-41ca-a352-5a2c9c16cb83}</t>
  </si>
  <si>
    <t>2</t>
  </si>
  <si>
    <t>SO-02</t>
  </si>
  <si>
    <t>Břehová úprava</t>
  </si>
  <si>
    <t>{35576242-a7fb-4e1b-8d79-eadb9ba7e331}</t>
  </si>
  <si>
    <t>SO-03</t>
  </si>
  <si>
    <t>Revitalizace zeleně</t>
  </si>
  <si>
    <t>{0f705844-3652-4883-b36a-f5953ebe53a0}</t>
  </si>
  <si>
    <t>SO-04</t>
  </si>
  <si>
    <t>Vedlejší rozpočtové náklady</t>
  </si>
  <si>
    <t>{69943c77-8617-4661-a1c1-8bc26d022257}</t>
  </si>
  <si>
    <t>KRYCÍ LIST SOUPISU PRACÍ</t>
  </si>
  <si>
    <t>Objekt:</t>
  </si>
  <si>
    <t>SO-01 - Odbahnění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</si>
  <si>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</si>
  <si>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</si>
  <si>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</si>
  <si>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</si>
  <si>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</si>
  <si>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</si>
  <si>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</si>
  <si>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</si>
  <si>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</si>
  <si>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</si>
  <si>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</si>
  <si>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</si>
  <si>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</si>
  <si>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</si>
  <si>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</si>
  <si>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</si>
  <si>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</si>
  <si>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</si>
  <si>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</si>
  <si>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</si>
  <si>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</si>
  <si>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</si>
  <si>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</si>
  <si>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</si>
  <si>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</si>
  <si>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122703601</t>
  </si>
  <si>
    <t>Odstranění nánosů při únosnosti dna přes 0,15 do 40 kPa</t>
  </si>
  <si>
    <t>m3</t>
  </si>
  <si>
    <t>CS ÚRS 2019 02</t>
  </si>
  <si>
    <t>4</t>
  </si>
  <si>
    <t>-1687908679</t>
  </si>
  <si>
    <t>VV</t>
  </si>
  <si>
    <t>"PF01" 22,65</t>
  </si>
  <si>
    <t>"PF02" 24,525</t>
  </si>
  <si>
    <t>"PF03" 17,625</t>
  </si>
  <si>
    <t>Součet</t>
  </si>
  <si>
    <t>162253102</t>
  </si>
  <si>
    <t>Vodorovné přemístění nánosu z nádrží do 40 m při únosnost dna do 40 kPa</t>
  </si>
  <si>
    <t>-455476265</t>
  </si>
  <si>
    <t>3</t>
  </si>
  <si>
    <t>162253902</t>
  </si>
  <si>
    <t>Příplatek k vodorovnému přemístění nánosu při únosnosti dna do 40 kPa ZKD 10 m přes 40 m</t>
  </si>
  <si>
    <t>145488424</t>
  </si>
  <si>
    <t>64,8*2</t>
  </si>
  <si>
    <t>162701105</t>
  </si>
  <si>
    <t>Vodorovné přemístění do 10000 m výkopku/sypaniny z horniny tř. 1 až 4</t>
  </si>
  <si>
    <t>155861886</t>
  </si>
  <si>
    <t>5</t>
  </si>
  <si>
    <t>162701109</t>
  </si>
  <si>
    <t>Příplatek k vodorovnému přemístění výkopku/sypaniny z horniny tř. 1 až 4 ZKD 1000 m přes 10000 m</t>
  </si>
  <si>
    <t>-1553132327</t>
  </si>
  <si>
    <t>64,8*5</t>
  </si>
  <si>
    <t>6</t>
  </si>
  <si>
    <t>171201201</t>
  </si>
  <si>
    <t>Uložení sypaniny na skládky</t>
  </si>
  <si>
    <t>1218955855</t>
  </si>
  <si>
    <t>7</t>
  </si>
  <si>
    <t>181301113/R</t>
  </si>
  <si>
    <t>Rozprostření nánosu tl vrstvy do 200 mm pl přes 500 m2 v rovině nebo ve svahu do 1:5</t>
  </si>
  <si>
    <t>m2</t>
  </si>
  <si>
    <t>-1381490340</t>
  </si>
  <si>
    <t>64,8/0,2</t>
  </si>
  <si>
    <t>SO-02 - Břehová úprava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</si>
  <si>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</si>
  <si>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</si>
  <si>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</si>
  <si>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</si>
  <si>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122201102</t>
  </si>
  <si>
    <t>Odkopávky a prokopávky nezapažené v hornině tř. 3 objem do 1000 m3</t>
  </si>
  <si>
    <t>1750385528</t>
  </si>
  <si>
    <t>"Břehové opevnění" 0,225*200</t>
  </si>
  <si>
    <t>"Bezpečnostní přeliv LK" 0,35*3,8*4</t>
  </si>
  <si>
    <t>"Bezpečnostní přeliv LK - koryto" 0,3*(0,9+0,6+0,9)*7</t>
  </si>
  <si>
    <t>122201109</t>
  </si>
  <si>
    <t>Příplatek za lepivost u odkopávek v hornině tř. 1 až 3</t>
  </si>
  <si>
    <t>1317185094</t>
  </si>
  <si>
    <t>-1584770854</t>
  </si>
  <si>
    <t>-994278640</t>
  </si>
  <si>
    <t>-522305918</t>
  </si>
  <si>
    <t>171201211</t>
  </si>
  <si>
    <t>Poplatek za uložení odpadu ze sypaniny na skládce (skládkovné)</t>
  </si>
  <si>
    <t>t</t>
  </si>
  <si>
    <t>1199061738</t>
  </si>
  <si>
    <t>55,36*1,7</t>
  </si>
  <si>
    <t>181151332</t>
  </si>
  <si>
    <t>Plošná úprava terénu přes 500 m2 zemina tř 1 až 4 nerovnosti do 200 mm ve svahu do 1:2</t>
  </si>
  <si>
    <t>-687065573</t>
  </si>
  <si>
    <t>Vodorovné konstrukce</t>
  </si>
  <si>
    <t>8</t>
  </si>
  <si>
    <t>462512270</t>
  </si>
  <si>
    <t>Zához z lomového kamene s proštěrkováním z terénu hmotnost do 80 kg</t>
  </si>
  <si>
    <t>-1184385021</t>
  </si>
  <si>
    <t>"Břehová úprava LK 80" 0,55*(20,455*4)</t>
  </si>
  <si>
    <t>"Bezpečnostní přeliv" 0,55*(3,8*4)</t>
  </si>
  <si>
    <t>9</t>
  </si>
  <si>
    <t>462519002</t>
  </si>
  <si>
    <t>Příplatek za urovnání ploch záhozu z lomového kamene hmotnost do 80 kg</t>
  </si>
  <si>
    <t>805405845</t>
  </si>
  <si>
    <t>"Břehová úprava LK 80" 20,455*4</t>
  </si>
  <si>
    <t>"Bezpečnostní přeliv" 3,8*4</t>
  </si>
  <si>
    <t>"Bezpečnostní přeliv LK - koryto" (0,9+0,6+0,9)*7</t>
  </si>
  <si>
    <t>Ostatní konstrukce a práce, bourání</t>
  </si>
  <si>
    <t>10</t>
  </si>
  <si>
    <t>113151111</t>
  </si>
  <si>
    <t>Rozebrání zpevněných ploch ze silničních dílců</t>
  </si>
  <si>
    <t>355287069</t>
  </si>
  <si>
    <t>40"m3"/(2*1*0,1)</t>
  </si>
  <si>
    <t>997</t>
  </si>
  <si>
    <t>Přesun sutě</t>
  </si>
  <si>
    <t>11</t>
  </si>
  <si>
    <t>997221571</t>
  </si>
  <si>
    <t>Vodorovná doprava vybouraných hmot do 1 km</t>
  </si>
  <si>
    <t>2122355805</t>
  </si>
  <si>
    <t>12</t>
  </si>
  <si>
    <t>997221579</t>
  </si>
  <si>
    <t>Příplatek ZKD 1 km u vodorovné dopravy vybouraných hmot (+15km)</t>
  </si>
  <si>
    <t>-1482568889</t>
  </si>
  <si>
    <t>71*15</t>
  </si>
  <si>
    <t>13</t>
  </si>
  <si>
    <t>997013802</t>
  </si>
  <si>
    <t>Poplatek za uložení železobetonového odpadu na skládce (skládkovné)</t>
  </si>
  <si>
    <t>744725011</t>
  </si>
  <si>
    <t>998</t>
  </si>
  <si>
    <t>Přesun hmot</t>
  </si>
  <si>
    <t>14</t>
  </si>
  <si>
    <t>998321011</t>
  </si>
  <si>
    <t>Přesun hmot pro hráze přehradní zemní a kamenité</t>
  </si>
  <si>
    <t>1592212476</t>
  </si>
  <si>
    <t>SO-03 - Revitalizace zeleně</t>
  </si>
  <si>
    <t>111151321</t>
  </si>
  <si>
    <t>Pokosení trávníku parkového plochy přes 10000 m2 s odvozem do 20 km v rovině a svahu do 1:5</t>
  </si>
  <si>
    <t>-108048144</t>
  </si>
  <si>
    <t>111251221/R</t>
  </si>
  <si>
    <t>Prořezávky listnaté výšky do 5 m</t>
  </si>
  <si>
    <t>1007778873</t>
  </si>
  <si>
    <t>112101101</t>
  </si>
  <si>
    <t>Kácení stromů listnatých D kmene do 300 mm</t>
  </si>
  <si>
    <t>kus</t>
  </si>
  <si>
    <t>1686284352</t>
  </si>
  <si>
    <t>112201101</t>
  </si>
  <si>
    <t>Odstranění pařezů D do 300 mm</t>
  </si>
  <si>
    <t>-540924111</t>
  </si>
  <si>
    <t>183101221</t>
  </si>
  <si>
    <t>Jamky pro výsadbu s výměnou 50 % půdy zeminy tř 1 až 4 objem do 1 m3 v rovině a svahu do 1:5</t>
  </si>
  <si>
    <t>-1300056665</t>
  </si>
  <si>
    <t>M</t>
  </si>
  <si>
    <t>10371500</t>
  </si>
  <si>
    <t>substrát pro trávníky VL</t>
  </si>
  <si>
    <t>-725556835</t>
  </si>
  <si>
    <t>12*0,05</t>
  </si>
  <si>
    <t>184102113</t>
  </si>
  <si>
    <t>Výsadba dřeviny s balem D do 0,4 m do jamky se zalitím v rovině a svahu do 1:5</t>
  </si>
  <si>
    <t>227316657</t>
  </si>
  <si>
    <t>02650360/R</t>
  </si>
  <si>
    <t>Dub letní /Quercus robur/ 120-150cm</t>
  </si>
  <si>
    <t>-68143105</t>
  </si>
  <si>
    <t>02650483/R</t>
  </si>
  <si>
    <t>Vrba jíva /Salix caprea/ 200-250cm</t>
  </si>
  <si>
    <t>-1321200425</t>
  </si>
  <si>
    <t>02650381/R</t>
  </si>
  <si>
    <t>Ptačí zob obecný /Ligustrum vulgare/ 100-120cm</t>
  </si>
  <si>
    <t>-635707264</t>
  </si>
  <si>
    <t>02650461/R</t>
  </si>
  <si>
    <t>Brslen evropský /Euonymus europaeus/ 60-100cm</t>
  </si>
  <si>
    <t>1683732860</t>
  </si>
  <si>
    <t>184215132</t>
  </si>
  <si>
    <t>Ukotvení kmene dřevin třemi kůly D do 0,1 m délky do 2 m</t>
  </si>
  <si>
    <t>-2057093492</t>
  </si>
  <si>
    <t>60591251</t>
  </si>
  <si>
    <t>kůl vyvazovací dřevěný impregnovaný D 8cm dl 1,5m</t>
  </si>
  <si>
    <t>2106531012</t>
  </si>
  <si>
    <t>60591253</t>
  </si>
  <si>
    <t>kůl vyvazovací dřevěný impregnovaný D 8cm dl 2m</t>
  </si>
  <si>
    <t>600234108</t>
  </si>
  <si>
    <t>61894010</t>
  </si>
  <si>
    <t>síť kokosová (400 g/m2) 2x50m - pro přivázání ke kůlům</t>
  </si>
  <si>
    <t>-837706495</t>
  </si>
  <si>
    <t>16</t>
  </si>
  <si>
    <t>543690631</t>
  </si>
  <si>
    <t>SO-04 - Vedlejší rozpočtové náklady</t>
  </si>
  <si>
    <t>VRN - Vedlejší rozpočtové náklady</t>
  </si>
  <si>
    <t>VRN</t>
  </si>
  <si>
    <t>Pol5</t>
  </si>
  <si>
    <t>Zajištění a provedení zkoušek, rozborů a atestů nutných pro řádné provádění a dokončení díla, uvedených v PD vč. předání jejich výsledků objednateli</t>
  </si>
  <si>
    <t>soubor</t>
  </si>
  <si>
    <t>2091809857</t>
  </si>
  <si>
    <t>Pol7</t>
  </si>
  <si>
    <t>Zajištění a zabezpečení staveniště, zřízení a likvidace zařízení a odstranění staveniště, vč. případných přípojek, přístupů, skládek, deponií vč. zřízení provizorních sjezdů</t>
  </si>
  <si>
    <t>2016419127</t>
  </si>
  <si>
    <t>11510120R</t>
  </si>
  <si>
    <t>Převedení a čerpání vody po celou dobu stavby, vč. pohotovostní čerpací soupravy</t>
  </si>
  <si>
    <t>-17090547</t>
  </si>
  <si>
    <t>Pol8</t>
  </si>
  <si>
    <t>Zajištění umístění štítku o povolení stavby a stejnopisu oznámení o zahájení prací oblastnímu inspektorátu práce na viditelném místě u vstupu na staveniště</t>
  </si>
  <si>
    <t>-1882219056</t>
  </si>
  <si>
    <t>Pol11</t>
  </si>
  <si>
    <t>Provedení opatření nezbytných pro ochranu zvláště chráněných částí přírody vč. slovení a záchranného přenosu</t>
  </si>
  <si>
    <t>-1976338353</t>
  </si>
  <si>
    <t>Pol12</t>
  </si>
  <si>
    <t>Zajištění dopravního značení, a to v rozsahu nezbytném pro řádné a bezpečné provádění stavby</t>
  </si>
  <si>
    <t>1232521587</t>
  </si>
  <si>
    <t>Pol14</t>
  </si>
  <si>
    <t>Protokolární předání stavbou dotčených pozemků a komunikací, uvedených do původního stavu, zpět jejich vlastníkům</t>
  </si>
  <si>
    <t>1496340244</t>
  </si>
  <si>
    <t>Pol15</t>
  </si>
  <si>
    <t>Zpracování a předání doplnění dokumentace pro provádění stavby o realizační detaily stavby a technologické postupy zhotovitele</t>
  </si>
  <si>
    <t>1303034693</t>
  </si>
  <si>
    <t>Pol16</t>
  </si>
  <si>
    <t>Zpracování a předání dokumentace skutečného provedení stavby (3 paré + 1 v elektronické podobě) objednateli a zaměření skutečného provedení stavby  - geodetická část dokumentace (3 paré + 1 v el. podobě) v rozsahu odpovídajícím příslušným právním řádům</t>
  </si>
  <si>
    <t>-756665415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</si>
</sst>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Revitalizace vodní plochy na parc. č. 146/3 v k. Radvanov u Josefova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parc. č. 146/3 v k.ú. Radvanov u Josefova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23. 10. 2019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Obec Josefov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Jaroslav Faiferlík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'SO-01 - Odbahnění'!J30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'SO-01 - Odbahnění'!P118</f>
        <v>0</v>
      </c>
      <c r="AV95" s="127">
        <f>'SO-01 - Odbahnění'!J33</f>
        <v>0</v>
      </c>
      <c r="AW95" s="127">
        <f>'SO-01 - Odbahnění'!J34</f>
        <v>0</v>
      </c>
      <c r="AX95" s="127">
        <f>'SO-01 - Odbahnění'!J35</f>
        <v>0</v>
      </c>
      <c r="AY95" s="127">
        <f>'SO-01 - Odbahnění'!J36</f>
        <v>0</v>
      </c>
      <c r="AZ95" s="127">
        <f>'SO-01 - Odbahnění'!F33</f>
        <v>0</v>
      </c>
      <c r="BA95" s="127">
        <f>'SO-01 - Odbahnění'!F34</f>
        <v>0</v>
      </c>
      <c r="BB95" s="127">
        <f>'SO-01 - Odbahnění'!F35</f>
        <v>0</v>
      </c>
      <c r="BC95" s="127">
        <f>'SO-01 - Odbahnění'!F36</f>
        <v>0</v>
      </c>
      <c r="BD95" s="129">
        <f>'SO-01 - Odbahnění'!F37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'SO-02 - Břehová úprava'!J30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'SO-02 - Břehová úprava'!P122</f>
        <v>0</v>
      </c>
      <c r="AV96" s="127">
        <f>'SO-02 - Břehová úprava'!J33</f>
        <v>0</v>
      </c>
      <c r="AW96" s="127">
        <f>'SO-02 - Břehová úprava'!J34</f>
        <v>0</v>
      </c>
      <c r="AX96" s="127">
        <f>'SO-02 - Břehová úprava'!J35</f>
        <v>0</v>
      </c>
      <c r="AY96" s="127">
        <f>'SO-02 - Břehová úprava'!J36</f>
        <v>0</v>
      </c>
      <c r="AZ96" s="127">
        <f>'SO-02 - Břehová úprava'!F33</f>
        <v>0</v>
      </c>
      <c r="BA96" s="127">
        <f>'SO-02 - Břehová úprava'!F34</f>
        <v>0</v>
      </c>
      <c r="BB96" s="127">
        <f>'SO-02 - Břehová úprava'!F35</f>
        <v>0</v>
      </c>
      <c r="BC96" s="127">
        <f>'SO-02 - Břehová úprava'!F36</f>
        <v>0</v>
      </c>
      <c r="BD96" s="129">
        <f>'SO-02 - Břehová úprava'!F37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'SO-03 - Revitalizace zeleně'!J30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'SO-03 - Revitalizace zeleně'!P119</f>
        <v>0</v>
      </c>
      <c r="AV97" s="127">
        <f>'SO-03 - Revitalizace zeleně'!J33</f>
        <v>0</v>
      </c>
      <c r="AW97" s="127">
        <f>'SO-03 - Revitalizace zeleně'!J34</f>
        <v>0</v>
      </c>
      <c r="AX97" s="127">
        <f>'SO-03 - Revitalizace zeleně'!J35</f>
        <v>0</v>
      </c>
      <c r="AY97" s="127">
        <f>'SO-03 - Revitalizace zeleně'!J36</f>
        <v>0</v>
      </c>
      <c r="AZ97" s="127">
        <f>'SO-03 - Revitalizace zeleně'!F33</f>
        <v>0</v>
      </c>
      <c r="BA97" s="127">
        <f>'SO-03 - Revitalizace zeleně'!F34</f>
        <v>0</v>
      </c>
      <c r="BB97" s="127">
        <f>'SO-03 - Revitalizace zeleně'!F35</f>
        <v>0</v>
      </c>
      <c r="BC97" s="127">
        <f>'SO-03 - Revitalizace zeleně'!F36</f>
        <v>0</v>
      </c>
      <c r="BD97" s="129">
        <f>'SO-03 - Revitalizace zeleně'!F37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'SO-04 - Vedlejší rozpočto...'!J30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'SO-04 - Vedlejší rozpočto...'!P117</f>
        <v>0</v>
      </c>
      <c r="AV98" s="132">
        <f>'SO-04 - Vedlejší rozpočto...'!J33</f>
        <v>0</v>
      </c>
      <c r="AW98" s="132">
        <f>'SO-04 - Vedlejší rozpočto...'!J34</f>
        <v>0</v>
      </c>
      <c r="AX98" s="132">
        <f>'SO-04 - Vedlejší rozpočto...'!J35</f>
        <v>0</v>
      </c>
      <c r="AY98" s="132">
        <f>'SO-04 - Vedlejší rozpočto...'!J36</f>
        <v>0</v>
      </c>
      <c r="AZ98" s="132">
        <f>'SO-04 - Vedlejší rozpočto...'!F33</f>
        <v>0</v>
      </c>
      <c r="BA98" s="132">
        <f>'SO-04 - Vedlejší rozpočto...'!F34</f>
        <v>0</v>
      </c>
      <c r="BB98" s="132">
        <f>'SO-04 - Vedlejší rozpočto...'!F35</f>
        <v>0</v>
      </c>
      <c r="BC98" s="132">
        <f>'SO-04 - Vedlejší rozpočto...'!F36</f>
        <v>0</v>
      </c>
      <c r="BD98" s="134">
        <f>'SO-04 - Vedlejší rozpočto...'!F37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-01 - Odbahnění'!C2" display="/"/>
    <hyperlink ref="A96" location="'SO-02 - Břehová úprava'!C2" display="/"/>
    <hyperlink ref="A97" location="'SO-03 - Revitalizace zeleně'!C2" display="/"/>
    <hyperlink ref="A98" location="'SO-0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ROUND((SUM(BE118:BE134)),2)</f>
        <v>0</v>
      </c>
      <c r="G33" s="37"/>
      <c r="H33" s="37"/>
      <c r="I33" s="161">
        <v>0.21</v>
      </c>
      <c r="J33" s="160">
        <f>ROUND(((SUM(BE118:BE134))*I33),2)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ROUND((SUM(BF118:BF134)),2)</f>
        <v>0</v>
      </c>
      <c r="G34" s="37"/>
      <c r="H34" s="37"/>
      <c r="I34" s="161">
        <v>0.15</v>
      </c>
      <c r="J34" s="160">
        <f>ROUND(((SUM(BF118:BF134))*I34),2)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ROUND((SUM(BG118:BG134)),2)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ROUND((SUM(BH118:BH134)),2)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ROUND((SUM(BI118:BI134)),2)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SO-01 - Odbahnění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J120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106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6" t="str">
        <f>E7</f>
        <v>Revitalizace vodní plochy na parc. č. 146/3 v k. Radvanov u Josefova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97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SO-01 - Odbahnění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parc. č. 146/3 v k.ú. Radvanov u Josefova</v>
      </c>
      <c r="G112" s="39"/>
      <c r="H112" s="39"/>
      <c r="I112" s="146" t="s">
        <v>22</v>
      </c>
      <c r="J112" s="78" t="str">
        <f>IF(J12="","",J12)</f>
        <v>23. 10. 2019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7.9" customHeight="1">
      <c r="A114" s="37"/>
      <c r="B114" s="38"/>
      <c r="C114" s="31" t="s">
        <v>24</v>
      </c>
      <c r="D114" s="39"/>
      <c r="E114" s="39"/>
      <c r="F114" s="26" t="str">
        <f>E15</f>
        <v>Obec Josefov</v>
      </c>
      <c r="G114" s="39"/>
      <c r="H114" s="39"/>
      <c r="I114" s="146" t="s">
        <v>30</v>
      </c>
      <c r="J114" s="35" t="str">
        <f>E21</f>
        <v>Ing. Jaroslav Faiferlík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146" t="s">
        <v>33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206"/>
      <c r="B117" s="207"/>
      <c r="C117" s="208" t="s">
        <v>107</v>
      </c>
      <c r="D117" s="209" t="s">
        <v>61</v>
      </c>
      <c r="E117" s="209" t="s">
        <v>57</v>
      </c>
      <c r="F117" s="209" t="s">
        <v>58</v>
      </c>
      <c r="G117" s="209" t="s">
        <v>108</v>
      </c>
      <c r="H117" s="209" t="s">
        <v>109</v>
      </c>
      <c r="I117" s="210" t="s">
        <v>110</v>
      </c>
      <c r="J117" s="209" t="s">
        <v>101</v>
      </c>
      <c r="K117" s="211" t="s">
        <v>111</v>
      </c>
      <c r="L117" s="212"/>
      <c r="M117" s="99" t="s">
        <v>1</v>
      </c>
      <c r="N117" s="100" t="s">
        <v>40</v>
      </c>
      <c r="O117" s="100" t="s">
        <v>112</v>
      </c>
      <c r="P117" s="100" t="s">
        <v>113</v>
      </c>
      <c r="Q117" s="100" t="s">
        <v>114</v>
      </c>
      <c r="R117" s="100" t="s">
        <v>115</v>
      </c>
      <c r="S117" s="100" t="s">
        <v>116</v>
      </c>
      <c r="T117" s="101" t="s">
        <v>117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63" s="2" customFormat="1" ht="22.8" customHeight="1">
      <c r="A118" s="37"/>
      <c r="B118" s="38"/>
      <c r="C118" s="106" t="s">
        <v>118</v>
      </c>
      <c r="D118" s="39"/>
      <c r="E118" s="39"/>
      <c r="F118" s="39"/>
      <c r="G118" s="39"/>
      <c r="H118" s="39"/>
      <c r="I118" s="143"/>
      <c r="J118" s="213">
        <f>BK118</f>
        <v>0</v>
      </c>
      <c r="K118" s="39"/>
      <c r="L118" s="43"/>
      <c r="M118" s="102"/>
      <c r="N118" s="214"/>
      <c r="O118" s="103"/>
      <c r="P118" s="215">
        <f>P119</f>
        <v>0</v>
      </c>
      <c r="Q118" s="103"/>
      <c r="R118" s="215">
        <f>R119</f>
        <v>0</v>
      </c>
      <c r="S118" s="103"/>
      <c r="T118" s="216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103</v>
      </c>
      <c r="BK118" s="217">
        <f>BK119</f>
        <v>0</v>
      </c>
    </row>
    <row r="119" spans="1:63" s="12" customFormat="1" ht="25.9" customHeight="1">
      <c r="A119" s="12"/>
      <c r="B119" s="218"/>
      <c r="C119" s="219"/>
      <c r="D119" s="220" t="s">
        <v>75</v>
      </c>
      <c r="E119" s="221" t="s">
        <v>119</v>
      </c>
      <c r="F119" s="221" t="s">
        <v>120</v>
      </c>
      <c r="G119" s="219"/>
      <c r="H119" s="219"/>
      <c r="I119" s="222"/>
      <c r="J119" s="223">
        <f>BK119</f>
        <v>0</v>
      </c>
      <c r="K119" s="219"/>
      <c r="L119" s="224"/>
      <c r="M119" s="225"/>
      <c r="N119" s="226"/>
      <c r="O119" s="226"/>
      <c r="P119" s="227">
        <f>P120</f>
        <v>0</v>
      </c>
      <c r="Q119" s="226"/>
      <c r="R119" s="227">
        <f>R120</f>
        <v>0</v>
      </c>
      <c r="S119" s="226"/>
      <c r="T119" s="22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9" t="s">
        <v>84</v>
      </c>
      <c r="AT119" s="230" t="s">
        <v>75</v>
      </c>
      <c r="AU119" s="230" t="s">
        <v>76</v>
      </c>
      <c r="AY119" s="229" t="s">
        <v>121</v>
      </c>
      <c r="BK119" s="231">
        <f>BK120</f>
        <v>0</v>
      </c>
    </row>
    <row r="120" spans="1:63" s="12" customFormat="1" ht="22.8" customHeight="1">
      <c r="A120" s="12"/>
      <c r="B120" s="218"/>
      <c r="C120" s="219"/>
      <c r="D120" s="220" t="s">
        <v>75</v>
      </c>
      <c r="E120" s="232" t="s">
        <v>84</v>
      </c>
      <c r="F120" s="232" t="s">
        <v>122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SUM(P121:P134)</f>
        <v>0</v>
      </c>
      <c r="Q120" s="226"/>
      <c r="R120" s="227">
        <f>SUM(R121:R134)</f>
        <v>0</v>
      </c>
      <c r="S120" s="226"/>
      <c r="T120" s="228">
        <f>SUM(T121:T134)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84</v>
      </c>
      <c r="AT120" s="230" t="s">
        <v>75</v>
      </c>
      <c r="AU120" s="230" t="s">
        <v>84</v>
      </c>
      <c r="AY120" s="229" t="s">
        <v>121</v>
      </c>
      <c r="BK120" s="231">
        <f>SUM(BK121:BK134)</f>
        <v>0</v>
      </c>
    </row>
    <row r="121" spans="1:65" s="2" customFormat="1" ht="24" customHeight="1">
      <c r="A121" s="37"/>
      <c r="B121" s="38"/>
      <c r="C121" s="234" t="s">
        <v>84</v>
      </c>
      <c r="D121" s="234" t="s">
        <v>123</v>
      </c>
      <c r="E121" s="235" t="s">
        <v>124</v>
      </c>
      <c r="F121" s="236" t="s">
        <v>125</v>
      </c>
      <c r="G121" s="237" t="s">
        <v>126</v>
      </c>
      <c r="H121" s="238">
        <v>64.8</v>
      </c>
      <c r="I121" s="239"/>
      <c r="J121" s="240">
        <f>ROUND(I121*H121,2)</f>
        <v>0</v>
      </c>
      <c r="K121" s="236" t="s">
        <v>127</v>
      </c>
      <c r="L121" s="43"/>
      <c r="M121" s="241" t="s">
        <v>1</v>
      </c>
      <c r="N121" s="242" t="s">
        <v>41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128</v>
      </c>
      <c r="AT121" s="245" t="s">
        <v>123</v>
      </c>
      <c r="AU121" s="245" t="s">
        <v>86</v>
      </c>
      <c r="AY121" s="16" t="s">
        <v>121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84</v>
      </c>
      <c r="BK121" s="246">
        <f>ROUND(I121*H121,2)</f>
        <v>0</v>
      </c>
      <c r="BL121" s="16" t="s">
        <v>128</v>
      </c>
      <c r="BM121" s="245" t="s">
        <v>129</v>
      </c>
    </row>
    <row r="122" spans="1:51" s="13" customFormat="1" ht="12">
      <c r="A122" s="13"/>
      <c r="B122" s="247"/>
      <c r="C122" s="248"/>
      <c r="D122" s="249" t="s">
        <v>130</v>
      </c>
      <c r="E122" s="250" t="s">
        <v>1</v>
      </c>
      <c r="F122" s="251" t="s">
        <v>131</v>
      </c>
      <c r="G122" s="248"/>
      <c r="H122" s="252">
        <v>22.65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8" t="s">
        <v>130</v>
      </c>
      <c r="AU122" s="258" t="s">
        <v>86</v>
      </c>
      <c r="AV122" s="13" t="s">
        <v>86</v>
      </c>
      <c r="AW122" s="13" t="s">
        <v>32</v>
      </c>
      <c r="AX122" s="13" t="s">
        <v>76</v>
      </c>
      <c r="AY122" s="258" t="s">
        <v>121</v>
      </c>
    </row>
    <row r="123" spans="1:51" s="13" customFormat="1" ht="12">
      <c r="A123" s="13"/>
      <c r="B123" s="247"/>
      <c r="C123" s="248"/>
      <c r="D123" s="249" t="s">
        <v>130</v>
      </c>
      <c r="E123" s="250" t="s">
        <v>1</v>
      </c>
      <c r="F123" s="251" t="s">
        <v>132</v>
      </c>
      <c r="G123" s="248"/>
      <c r="H123" s="252">
        <v>24.525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8" t="s">
        <v>130</v>
      </c>
      <c r="AU123" s="258" t="s">
        <v>86</v>
      </c>
      <c r="AV123" s="13" t="s">
        <v>86</v>
      </c>
      <c r="AW123" s="13" t="s">
        <v>32</v>
      </c>
      <c r="AX123" s="13" t="s">
        <v>76</v>
      </c>
      <c r="AY123" s="258" t="s">
        <v>121</v>
      </c>
    </row>
    <row r="124" spans="1:51" s="13" customFormat="1" ht="12">
      <c r="A124" s="13"/>
      <c r="B124" s="247"/>
      <c r="C124" s="248"/>
      <c r="D124" s="249" t="s">
        <v>130</v>
      </c>
      <c r="E124" s="250" t="s">
        <v>1</v>
      </c>
      <c r="F124" s="251" t="s">
        <v>133</v>
      </c>
      <c r="G124" s="248"/>
      <c r="H124" s="252">
        <v>17.625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8" t="s">
        <v>130</v>
      </c>
      <c r="AU124" s="258" t="s">
        <v>86</v>
      </c>
      <c r="AV124" s="13" t="s">
        <v>86</v>
      </c>
      <c r="AW124" s="13" t="s">
        <v>32</v>
      </c>
      <c r="AX124" s="13" t="s">
        <v>76</v>
      </c>
      <c r="AY124" s="258" t="s">
        <v>121</v>
      </c>
    </row>
    <row r="125" spans="1:51" s="14" customFormat="1" ht="12">
      <c r="A125" s="14"/>
      <c r="B125" s="259"/>
      <c r="C125" s="260"/>
      <c r="D125" s="249" t="s">
        <v>130</v>
      </c>
      <c r="E125" s="261" t="s">
        <v>1</v>
      </c>
      <c r="F125" s="262" t="s">
        <v>134</v>
      </c>
      <c r="G125" s="260"/>
      <c r="H125" s="263">
        <v>64.8</v>
      </c>
      <c r="I125" s="264"/>
      <c r="J125" s="260"/>
      <c r="K125" s="260"/>
      <c r="L125" s="265"/>
      <c r="M125" s="266"/>
      <c r="N125" s="267"/>
      <c r="O125" s="267"/>
      <c r="P125" s="267"/>
      <c r="Q125" s="267"/>
      <c r="R125" s="267"/>
      <c r="S125" s="267"/>
      <c r="T125" s="26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9" t="s">
        <v>130</v>
      </c>
      <c r="AU125" s="269" t="s">
        <v>86</v>
      </c>
      <c r="AV125" s="14" t="s">
        <v>128</v>
      </c>
      <c r="AW125" s="14" t="s">
        <v>32</v>
      </c>
      <c r="AX125" s="14" t="s">
        <v>84</v>
      </c>
      <c r="AY125" s="269" t="s">
        <v>121</v>
      </c>
    </row>
    <row r="126" spans="1:65" s="2" customFormat="1" ht="24" customHeight="1">
      <c r="A126" s="37"/>
      <c r="B126" s="38"/>
      <c r="C126" s="234" t="s">
        <v>86</v>
      </c>
      <c r="D126" s="234" t="s">
        <v>123</v>
      </c>
      <c r="E126" s="235" t="s">
        <v>135</v>
      </c>
      <c r="F126" s="236" t="s">
        <v>136</v>
      </c>
      <c r="G126" s="237" t="s">
        <v>126</v>
      </c>
      <c r="H126" s="238">
        <v>64.8</v>
      </c>
      <c r="I126" s="239"/>
      <c r="J126" s="240">
        <f>ROUND(I126*H126,2)</f>
        <v>0</v>
      </c>
      <c r="K126" s="236" t="s">
        <v>127</v>
      </c>
      <c r="L126" s="43"/>
      <c r="M126" s="241" t="s">
        <v>1</v>
      </c>
      <c r="N126" s="242" t="s">
        <v>41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128</v>
      </c>
      <c r="AT126" s="245" t="s">
        <v>123</v>
      </c>
      <c r="AU126" s="245" t="s">
        <v>86</v>
      </c>
      <c r="AY126" s="16" t="s">
        <v>121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84</v>
      </c>
      <c r="BK126" s="246">
        <f>ROUND(I126*H126,2)</f>
        <v>0</v>
      </c>
      <c r="BL126" s="16" t="s">
        <v>128</v>
      </c>
      <c r="BM126" s="245" t="s">
        <v>137</v>
      </c>
    </row>
    <row r="127" spans="1:65" s="2" customFormat="1" ht="24" customHeight="1">
      <c r="A127" s="37"/>
      <c r="B127" s="38"/>
      <c r="C127" s="234" t="s">
        <v>138</v>
      </c>
      <c r="D127" s="234" t="s">
        <v>123</v>
      </c>
      <c r="E127" s="235" t="s">
        <v>139</v>
      </c>
      <c r="F127" s="236" t="s">
        <v>140</v>
      </c>
      <c r="G127" s="237" t="s">
        <v>126</v>
      </c>
      <c r="H127" s="238">
        <v>129.6</v>
      </c>
      <c r="I127" s="239"/>
      <c r="J127" s="240">
        <f>ROUND(I127*H127,2)</f>
        <v>0</v>
      </c>
      <c r="K127" s="236" t="s">
        <v>127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128</v>
      </c>
      <c r="AT127" s="245" t="s">
        <v>123</v>
      </c>
      <c r="AU127" s="245" t="s">
        <v>86</v>
      </c>
      <c r="AY127" s="16" t="s">
        <v>121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128</v>
      </c>
      <c r="BM127" s="245" t="s">
        <v>141</v>
      </c>
    </row>
    <row r="128" spans="1:51" s="13" customFormat="1" ht="12">
      <c r="A128" s="13"/>
      <c r="B128" s="247"/>
      <c r="C128" s="248"/>
      <c r="D128" s="249" t="s">
        <v>130</v>
      </c>
      <c r="E128" s="250" t="s">
        <v>1</v>
      </c>
      <c r="F128" s="251" t="s">
        <v>142</v>
      </c>
      <c r="G128" s="248"/>
      <c r="H128" s="252">
        <v>129.6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130</v>
      </c>
      <c r="AU128" s="258" t="s">
        <v>86</v>
      </c>
      <c r="AV128" s="13" t="s">
        <v>86</v>
      </c>
      <c r="AW128" s="13" t="s">
        <v>32</v>
      </c>
      <c r="AX128" s="13" t="s">
        <v>84</v>
      </c>
      <c r="AY128" s="258" t="s">
        <v>121</v>
      </c>
    </row>
    <row r="129" spans="1:65" s="2" customFormat="1" ht="24" customHeight="1">
      <c r="A129" s="37"/>
      <c r="B129" s="38"/>
      <c r="C129" s="234" t="s">
        <v>128</v>
      </c>
      <c r="D129" s="234" t="s">
        <v>123</v>
      </c>
      <c r="E129" s="235" t="s">
        <v>143</v>
      </c>
      <c r="F129" s="236" t="s">
        <v>144</v>
      </c>
      <c r="G129" s="237" t="s">
        <v>126</v>
      </c>
      <c r="H129" s="238">
        <v>64.8</v>
      </c>
      <c r="I129" s="239"/>
      <c r="J129" s="240">
        <f>ROUND(I129*H129,2)</f>
        <v>0</v>
      </c>
      <c r="K129" s="236" t="s">
        <v>127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128</v>
      </c>
      <c r="AT129" s="245" t="s">
        <v>123</v>
      </c>
      <c r="AU129" s="245" t="s">
        <v>86</v>
      </c>
      <c r="AY129" s="16" t="s">
        <v>121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128</v>
      </c>
      <c r="BM129" s="245" t="s">
        <v>145</v>
      </c>
    </row>
    <row r="130" spans="1:65" s="2" customFormat="1" ht="24" customHeight="1">
      <c r="A130" s="37"/>
      <c r="B130" s="38"/>
      <c r="C130" s="234" t="s">
        <v>146</v>
      </c>
      <c r="D130" s="234" t="s">
        <v>123</v>
      </c>
      <c r="E130" s="235" t="s">
        <v>147</v>
      </c>
      <c r="F130" s="236" t="s">
        <v>148</v>
      </c>
      <c r="G130" s="237" t="s">
        <v>126</v>
      </c>
      <c r="H130" s="238">
        <v>324</v>
      </c>
      <c r="I130" s="239"/>
      <c r="J130" s="240">
        <f>ROUND(I130*H130,2)</f>
        <v>0</v>
      </c>
      <c r="K130" s="236" t="s">
        <v>127</v>
      </c>
      <c r="L130" s="43"/>
      <c r="M130" s="241" t="s">
        <v>1</v>
      </c>
      <c r="N130" s="242" t="s">
        <v>41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128</v>
      </c>
      <c r="AT130" s="245" t="s">
        <v>123</v>
      </c>
      <c r="AU130" s="245" t="s">
        <v>86</v>
      </c>
      <c r="AY130" s="16" t="s">
        <v>121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84</v>
      </c>
      <c r="BK130" s="246">
        <f>ROUND(I130*H130,2)</f>
        <v>0</v>
      </c>
      <c r="BL130" s="16" t="s">
        <v>128</v>
      </c>
      <c r="BM130" s="245" t="s">
        <v>149</v>
      </c>
    </row>
    <row r="131" spans="1:51" s="13" customFormat="1" ht="12">
      <c r="A131" s="13"/>
      <c r="B131" s="247"/>
      <c r="C131" s="248"/>
      <c r="D131" s="249" t="s">
        <v>130</v>
      </c>
      <c r="E131" s="250" t="s">
        <v>1</v>
      </c>
      <c r="F131" s="251" t="s">
        <v>150</v>
      </c>
      <c r="G131" s="248"/>
      <c r="H131" s="252">
        <v>324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8" t="s">
        <v>130</v>
      </c>
      <c r="AU131" s="258" t="s">
        <v>86</v>
      </c>
      <c r="AV131" s="13" t="s">
        <v>86</v>
      </c>
      <c r="AW131" s="13" t="s">
        <v>32</v>
      </c>
      <c r="AX131" s="13" t="s">
        <v>84</v>
      </c>
      <c r="AY131" s="258" t="s">
        <v>121</v>
      </c>
    </row>
    <row r="132" spans="1:65" s="2" customFormat="1" ht="16.5" customHeight="1">
      <c r="A132" s="37"/>
      <c r="B132" s="38"/>
      <c r="C132" s="234" t="s">
        <v>151</v>
      </c>
      <c r="D132" s="234" t="s">
        <v>123</v>
      </c>
      <c r="E132" s="235" t="s">
        <v>152</v>
      </c>
      <c r="F132" s="236" t="s">
        <v>153</v>
      </c>
      <c r="G132" s="237" t="s">
        <v>126</v>
      </c>
      <c r="H132" s="238">
        <v>64.8</v>
      </c>
      <c r="I132" s="239"/>
      <c r="J132" s="240">
        <f>ROUND(I132*H132,2)</f>
        <v>0</v>
      </c>
      <c r="K132" s="236" t="s">
        <v>127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128</v>
      </c>
      <c r="AT132" s="245" t="s">
        <v>123</v>
      </c>
      <c r="AU132" s="245" t="s">
        <v>86</v>
      </c>
      <c r="AY132" s="16" t="s">
        <v>121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128</v>
      </c>
      <c r="BM132" s="245" t="s">
        <v>154</v>
      </c>
    </row>
    <row r="133" spans="1:65" s="2" customFormat="1" ht="24" customHeight="1">
      <c r="A133" s="37"/>
      <c r="B133" s="38"/>
      <c r="C133" s="234" t="s">
        <v>155</v>
      </c>
      <c r="D133" s="234" t="s">
        <v>123</v>
      </c>
      <c r="E133" s="235" t="s">
        <v>156</v>
      </c>
      <c r="F133" s="236" t="s">
        <v>157</v>
      </c>
      <c r="G133" s="237" t="s">
        <v>158</v>
      </c>
      <c r="H133" s="238">
        <v>324</v>
      </c>
      <c r="I133" s="239"/>
      <c r="J133" s="240">
        <f>ROUND(I133*H133,2)</f>
        <v>0</v>
      </c>
      <c r="K133" s="236" t="s">
        <v>1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128</v>
      </c>
      <c r="AT133" s="245" t="s">
        <v>123</v>
      </c>
      <c r="AU133" s="245" t="s">
        <v>86</v>
      </c>
      <c r="AY133" s="16" t="s">
        <v>121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128</v>
      </c>
      <c r="BM133" s="245" t="s">
        <v>159</v>
      </c>
    </row>
    <row r="134" spans="1:51" s="13" customFormat="1" ht="12">
      <c r="A134" s="13"/>
      <c r="B134" s="247"/>
      <c r="C134" s="248"/>
      <c r="D134" s="249" t="s">
        <v>130</v>
      </c>
      <c r="E134" s="250" t="s">
        <v>1</v>
      </c>
      <c r="F134" s="251" t="s">
        <v>160</v>
      </c>
      <c r="G134" s="248"/>
      <c r="H134" s="252">
        <v>324</v>
      </c>
      <c r="I134" s="253"/>
      <c r="J134" s="248"/>
      <c r="K134" s="248"/>
      <c r="L134" s="254"/>
      <c r="M134" s="270"/>
      <c r="N134" s="271"/>
      <c r="O134" s="271"/>
      <c r="P134" s="271"/>
      <c r="Q134" s="271"/>
      <c r="R134" s="271"/>
      <c r="S134" s="271"/>
      <c r="T134" s="27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130</v>
      </c>
      <c r="AU134" s="258" t="s">
        <v>86</v>
      </c>
      <c r="AV134" s="13" t="s">
        <v>86</v>
      </c>
      <c r="AW134" s="13" t="s">
        <v>32</v>
      </c>
      <c r="AX134" s="13" t="s">
        <v>84</v>
      </c>
      <c r="AY134" s="258" t="s">
        <v>121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8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17:K13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161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ROUND((SUM(BE122:BE157)),2)</f>
        <v>0</v>
      </c>
      <c r="G33" s="37"/>
      <c r="H33" s="37"/>
      <c r="I33" s="161">
        <v>0.21</v>
      </c>
      <c r="J33" s="160">
        <f>ROUND(((SUM(BE122:BE157))*I33),2)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ROUND((SUM(BF122:BF157)),2)</f>
        <v>0</v>
      </c>
      <c r="G34" s="37"/>
      <c r="H34" s="37"/>
      <c r="I34" s="161">
        <v>0.15</v>
      </c>
      <c r="J34" s="160">
        <f>ROUND(((SUM(BF122:BF157))*I34),2)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ROUND((SUM(BG122:BG157)),2)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ROUND((SUM(BH122:BH157)),2)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ROUND((SUM(BI122:BI157)),2)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SO-02 - Břehová úprava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162</v>
      </c>
      <c r="E99" s="202"/>
      <c r="F99" s="202"/>
      <c r="G99" s="202"/>
      <c r="H99" s="202"/>
      <c r="I99" s="203"/>
      <c r="J99" s="204">
        <f>J137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163</v>
      </c>
      <c r="E100" s="202"/>
      <c r="F100" s="202"/>
      <c r="G100" s="202"/>
      <c r="H100" s="202"/>
      <c r="I100" s="203"/>
      <c r="J100" s="204">
        <f>J148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164</v>
      </c>
      <c r="E101" s="202"/>
      <c r="F101" s="202"/>
      <c r="G101" s="202"/>
      <c r="H101" s="202"/>
      <c r="I101" s="203"/>
      <c r="J101" s="204">
        <f>J151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165</v>
      </c>
      <c r="E102" s="202"/>
      <c r="F102" s="202"/>
      <c r="G102" s="202"/>
      <c r="H102" s="202"/>
      <c r="I102" s="203"/>
      <c r="J102" s="204">
        <f>J156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6" t="str">
        <f>E7</f>
        <v>Revitalizace vodní plochy na parc. č. 146/3 v k. Radvanov u Josefova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SO-02 - Břehová úprava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parc. č. 146/3 v k.ú. Radvanov u Josefova</v>
      </c>
      <c r="G116" s="39"/>
      <c r="H116" s="39"/>
      <c r="I116" s="146" t="s">
        <v>22</v>
      </c>
      <c r="J116" s="78" t="str">
        <f>IF(J12="","",J12)</f>
        <v>23. 10. 2019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7.9" customHeight="1">
      <c r="A118" s="37"/>
      <c r="B118" s="38"/>
      <c r="C118" s="31" t="s">
        <v>24</v>
      </c>
      <c r="D118" s="39"/>
      <c r="E118" s="39"/>
      <c r="F118" s="26" t="str">
        <f>E15</f>
        <v>Obec Josefov</v>
      </c>
      <c r="G118" s="39"/>
      <c r="H118" s="39"/>
      <c r="I118" s="146" t="s">
        <v>30</v>
      </c>
      <c r="J118" s="35" t="str">
        <f>E21</f>
        <v>Ing. Jaroslav Faiferlík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46" t="s">
        <v>33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6"/>
      <c r="B121" s="207"/>
      <c r="C121" s="208" t="s">
        <v>107</v>
      </c>
      <c r="D121" s="209" t="s">
        <v>61</v>
      </c>
      <c r="E121" s="209" t="s">
        <v>57</v>
      </c>
      <c r="F121" s="209" t="s">
        <v>58</v>
      </c>
      <c r="G121" s="209" t="s">
        <v>108</v>
      </c>
      <c r="H121" s="209" t="s">
        <v>109</v>
      </c>
      <c r="I121" s="210" t="s">
        <v>110</v>
      </c>
      <c r="J121" s="209" t="s">
        <v>101</v>
      </c>
      <c r="K121" s="211" t="s">
        <v>111</v>
      </c>
      <c r="L121" s="212"/>
      <c r="M121" s="99" t="s">
        <v>1</v>
      </c>
      <c r="N121" s="100" t="s">
        <v>40</v>
      </c>
      <c r="O121" s="100" t="s">
        <v>112</v>
      </c>
      <c r="P121" s="100" t="s">
        <v>113</v>
      </c>
      <c r="Q121" s="100" t="s">
        <v>114</v>
      </c>
      <c r="R121" s="100" t="s">
        <v>115</v>
      </c>
      <c r="S121" s="100" t="s">
        <v>116</v>
      </c>
      <c r="T121" s="101" t="s">
        <v>117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63" s="2" customFormat="1" ht="22.8" customHeight="1">
      <c r="A122" s="37"/>
      <c r="B122" s="38"/>
      <c r="C122" s="106" t="s">
        <v>118</v>
      </c>
      <c r="D122" s="39"/>
      <c r="E122" s="39"/>
      <c r="F122" s="39"/>
      <c r="G122" s="39"/>
      <c r="H122" s="39"/>
      <c r="I122" s="143"/>
      <c r="J122" s="213">
        <f>BK122</f>
        <v>0</v>
      </c>
      <c r="K122" s="39"/>
      <c r="L122" s="43"/>
      <c r="M122" s="102"/>
      <c r="N122" s="214"/>
      <c r="O122" s="103"/>
      <c r="P122" s="215">
        <f>P123</f>
        <v>0</v>
      </c>
      <c r="Q122" s="103"/>
      <c r="R122" s="215">
        <f>R123</f>
        <v>142.15270608</v>
      </c>
      <c r="S122" s="103"/>
      <c r="T122" s="216">
        <f>T123</f>
        <v>71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17">
        <f>BK123</f>
        <v>0</v>
      </c>
    </row>
    <row r="123" spans="1:63" s="12" customFormat="1" ht="25.9" customHeight="1">
      <c r="A123" s="12"/>
      <c r="B123" s="218"/>
      <c r="C123" s="219"/>
      <c r="D123" s="220" t="s">
        <v>75</v>
      </c>
      <c r="E123" s="221" t="s">
        <v>119</v>
      </c>
      <c r="F123" s="221" t="s">
        <v>120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P124+P137+P148+P151+P156</f>
        <v>0</v>
      </c>
      <c r="Q123" s="226"/>
      <c r="R123" s="227">
        <f>R124+R137+R148+R151+R156</f>
        <v>142.15270608</v>
      </c>
      <c r="S123" s="226"/>
      <c r="T123" s="228">
        <f>T124+T137+T148+T151+T156</f>
        <v>71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84</v>
      </c>
      <c r="AT123" s="230" t="s">
        <v>75</v>
      </c>
      <c r="AU123" s="230" t="s">
        <v>76</v>
      </c>
      <c r="AY123" s="229" t="s">
        <v>121</v>
      </c>
      <c r="BK123" s="231">
        <f>BK124+BK137+BK148+BK151+BK156</f>
        <v>0</v>
      </c>
    </row>
    <row r="124" spans="1:63" s="12" customFormat="1" ht="22.8" customHeight="1">
      <c r="A124" s="12"/>
      <c r="B124" s="218"/>
      <c r="C124" s="219"/>
      <c r="D124" s="220" t="s">
        <v>75</v>
      </c>
      <c r="E124" s="232" t="s">
        <v>84</v>
      </c>
      <c r="F124" s="232" t="s">
        <v>122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SUM(P125:P136)</f>
        <v>0</v>
      </c>
      <c r="Q124" s="226"/>
      <c r="R124" s="227">
        <f>SUM(R125:R136)</f>
        <v>0</v>
      </c>
      <c r="S124" s="226"/>
      <c r="T124" s="228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84</v>
      </c>
      <c r="AT124" s="230" t="s">
        <v>75</v>
      </c>
      <c r="AU124" s="230" t="s">
        <v>84</v>
      </c>
      <c r="AY124" s="229" t="s">
        <v>121</v>
      </c>
      <c r="BK124" s="231">
        <f>SUM(BK125:BK136)</f>
        <v>0</v>
      </c>
    </row>
    <row r="125" spans="1:65" s="2" customFormat="1" ht="24" customHeight="1">
      <c r="A125" s="37"/>
      <c r="B125" s="38"/>
      <c r="C125" s="234" t="s">
        <v>84</v>
      </c>
      <c r="D125" s="234" t="s">
        <v>123</v>
      </c>
      <c r="E125" s="235" t="s">
        <v>166</v>
      </c>
      <c r="F125" s="236" t="s">
        <v>167</v>
      </c>
      <c r="G125" s="237" t="s">
        <v>126</v>
      </c>
      <c r="H125" s="238">
        <v>55.36</v>
      </c>
      <c r="I125" s="239"/>
      <c r="J125" s="240">
        <f>ROUND(I125*H125,2)</f>
        <v>0</v>
      </c>
      <c r="K125" s="236" t="s">
        <v>127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128</v>
      </c>
      <c r="AT125" s="245" t="s">
        <v>123</v>
      </c>
      <c r="AU125" s="245" t="s">
        <v>86</v>
      </c>
      <c r="AY125" s="16" t="s">
        <v>121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128</v>
      </c>
      <c r="BM125" s="245" t="s">
        <v>168</v>
      </c>
    </row>
    <row r="126" spans="1:51" s="13" customFormat="1" ht="12">
      <c r="A126" s="13"/>
      <c r="B126" s="247"/>
      <c r="C126" s="248"/>
      <c r="D126" s="249" t="s">
        <v>130</v>
      </c>
      <c r="E126" s="250" t="s">
        <v>1</v>
      </c>
      <c r="F126" s="251" t="s">
        <v>169</v>
      </c>
      <c r="G126" s="248"/>
      <c r="H126" s="252">
        <v>45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130</v>
      </c>
      <c r="AU126" s="258" t="s">
        <v>86</v>
      </c>
      <c r="AV126" s="13" t="s">
        <v>86</v>
      </c>
      <c r="AW126" s="13" t="s">
        <v>32</v>
      </c>
      <c r="AX126" s="13" t="s">
        <v>76</v>
      </c>
      <c r="AY126" s="258" t="s">
        <v>121</v>
      </c>
    </row>
    <row r="127" spans="1:51" s="13" customFormat="1" ht="12">
      <c r="A127" s="13"/>
      <c r="B127" s="247"/>
      <c r="C127" s="248"/>
      <c r="D127" s="249" t="s">
        <v>130</v>
      </c>
      <c r="E127" s="250" t="s">
        <v>1</v>
      </c>
      <c r="F127" s="251" t="s">
        <v>170</v>
      </c>
      <c r="G127" s="248"/>
      <c r="H127" s="252">
        <v>5.32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8" t="s">
        <v>130</v>
      </c>
      <c r="AU127" s="258" t="s">
        <v>86</v>
      </c>
      <c r="AV127" s="13" t="s">
        <v>86</v>
      </c>
      <c r="AW127" s="13" t="s">
        <v>32</v>
      </c>
      <c r="AX127" s="13" t="s">
        <v>76</v>
      </c>
      <c r="AY127" s="258" t="s">
        <v>121</v>
      </c>
    </row>
    <row r="128" spans="1:51" s="13" customFormat="1" ht="12">
      <c r="A128" s="13"/>
      <c r="B128" s="247"/>
      <c r="C128" s="248"/>
      <c r="D128" s="249" t="s">
        <v>130</v>
      </c>
      <c r="E128" s="250" t="s">
        <v>1</v>
      </c>
      <c r="F128" s="251" t="s">
        <v>171</v>
      </c>
      <c r="G128" s="248"/>
      <c r="H128" s="252">
        <v>5.04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130</v>
      </c>
      <c r="AU128" s="258" t="s">
        <v>86</v>
      </c>
      <c r="AV128" s="13" t="s">
        <v>86</v>
      </c>
      <c r="AW128" s="13" t="s">
        <v>32</v>
      </c>
      <c r="AX128" s="13" t="s">
        <v>76</v>
      </c>
      <c r="AY128" s="258" t="s">
        <v>121</v>
      </c>
    </row>
    <row r="129" spans="1:51" s="14" customFormat="1" ht="12">
      <c r="A129" s="14"/>
      <c r="B129" s="259"/>
      <c r="C129" s="260"/>
      <c r="D129" s="249" t="s">
        <v>130</v>
      </c>
      <c r="E129" s="261" t="s">
        <v>1</v>
      </c>
      <c r="F129" s="262" t="s">
        <v>134</v>
      </c>
      <c r="G129" s="260"/>
      <c r="H129" s="263">
        <v>55.36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130</v>
      </c>
      <c r="AU129" s="269" t="s">
        <v>86</v>
      </c>
      <c r="AV129" s="14" t="s">
        <v>128</v>
      </c>
      <c r="AW129" s="14" t="s">
        <v>32</v>
      </c>
      <c r="AX129" s="14" t="s">
        <v>84</v>
      </c>
      <c r="AY129" s="269" t="s">
        <v>121</v>
      </c>
    </row>
    <row r="130" spans="1:65" s="2" customFormat="1" ht="16.5" customHeight="1">
      <c r="A130" s="37"/>
      <c r="B130" s="38"/>
      <c r="C130" s="234" t="s">
        <v>86</v>
      </c>
      <c r="D130" s="234" t="s">
        <v>123</v>
      </c>
      <c r="E130" s="235" t="s">
        <v>172</v>
      </c>
      <c r="F130" s="236" t="s">
        <v>173</v>
      </c>
      <c r="G130" s="237" t="s">
        <v>126</v>
      </c>
      <c r="H130" s="238">
        <v>55.36</v>
      </c>
      <c r="I130" s="239"/>
      <c r="J130" s="240">
        <f>ROUND(I130*H130,2)</f>
        <v>0</v>
      </c>
      <c r="K130" s="236" t="s">
        <v>127</v>
      </c>
      <c r="L130" s="43"/>
      <c r="M130" s="241" t="s">
        <v>1</v>
      </c>
      <c r="N130" s="242" t="s">
        <v>41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128</v>
      </c>
      <c r="AT130" s="245" t="s">
        <v>123</v>
      </c>
      <c r="AU130" s="245" t="s">
        <v>86</v>
      </c>
      <c r="AY130" s="16" t="s">
        <v>121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84</v>
      </c>
      <c r="BK130" s="246">
        <f>ROUND(I130*H130,2)</f>
        <v>0</v>
      </c>
      <c r="BL130" s="16" t="s">
        <v>128</v>
      </c>
      <c r="BM130" s="245" t="s">
        <v>174</v>
      </c>
    </row>
    <row r="131" spans="1:65" s="2" customFormat="1" ht="24" customHeight="1">
      <c r="A131" s="37"/>
      <c r="B131" s="38"/>
      <c r="C131" s="234" t="s">
        <v>138</v>
      </c>
      <c r="D131" s="234" t="s">
        <v>123</v>
      </c>
      <c r="E131" s="235" t="s">
        <v>143</v>
      </c>
      <c r="F131" s="236" t="s">
        <v>144</v>
      </c>
      <c r="G131" s="237" t="s">
        <v>126</v>
      </c>
      <c r="H131" s="238">
        <v>55.36</v>
      </c>
      <c r="I131" s="239"/>
      <c r="J131" s="240">
        <f>ROUND(I131*H131,2)</f>
        <v>0</v>
      </c>
      <c r="K131" s="236" t="s">
        <v>127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128</v>
      </c>
      <c r="AT131" s="245" t="s">
        <v>123</v>
      </c>
      <c r="AU131" s="245" t="s">
        <v>86</v>
      </c>
      <c r="AY131" s="16" t="s">
        <v>121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128</v>
      </c>
      <c r="BM131" s="245" t="s">
        <v>175</v>
      </c>
    </row>
    <row r="132" spans="1:65" s="2" customFormat="1" ht="24" customHeight="1">
      <c r="A132" s="37"/>
      <c r="B132" s="38"/>
      <c r="C132" s="234" t="s">
        <v>128</v>
      </c>
      <c r="D132" s="234" t="s">
        <v>123</v>
      </c>
      <c r="E132" s="235" t="s">
        <v>147</v>
      </c>
      <c r="F132" s="236" t="s">
        <v>148</v>
      </c>
      <c r="G132" s="237" t="s">
        <v>126</v>
      </c>
      <c r="H132" s="238">
        <v>55.36</v>
      </c>
      <c r="I132" s="239"/>
      <c r="J132" s="240">
        <f>ROUND(I132*H132,2)</f>
        <v>0</v>
      </c>
      <c r="K132" s="236" t="s">
        <v>127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128</v>
      </c>
      <c r="AT132" s="245" t="s">
        <v>123</v>
      </c>
      <c r="AU132" s="245" t="s">
        <v>86</v>
      </c>
      <c r="AY132" s="16" t="s">
        <v>121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128</v>
      </c>
      <c r="BM132" s="245" t="s">
        <v>176</v>
      </c>
    </row>
    <row r="133" spans="1:65" s="2" customFormat="1" ht="16.5" customHeight="1">
      <c r="A133" s="37"/>
      <c r="B133" s="38"/>
      <c r="C133" s="234" t="s">
        <v>146</v>
      </c>
      <c r="D133" s="234" t="s">
        <v>123</v>
      </c>
      <c r="E133" s="235" t="s">
        <v>152</v>
      </c>
      <c r="F133" s="236" t="s">
        <v>153</v>
      </c>
      <c r="G133" s="237" t="s">
        <v>126</v>
      </c>
      <c r="H133" s="238">
        <v>55.36</v>
      </c>
      <c r="I133" s="239"/>
      <c r="J133" s="240">
        <f>ROUND(I133*H133,2)</f>
        <v>0</v>
      </c>
      <c r="K133" s="236" t="s">
        <v>127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128</v>
      </c>
      <c r="AT133" s="245" t="s">
        <v>123</v>
      </c>
      <c r="AU133" s="245" t="s">
        <v>86</v>
      </c>
      <c r="AY133" s="16" t="s">
        <v>121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128</v>
      </c>
      <c r="BM133" s="245" t="s">
        <v>177</v>
      </c>
    </row>
    <row r="134" spans="1:65" s="2" customFormat="1" ht="24" customHeight="1">
      <c r="A134" s="37"/>
      <c r="B134" s="38"/>
      <c r="C134" s="234" t="s">
        <v>151</v>
      </c>
      <c r="D134" s="234" t="s">
        <v>123</v>
      </c>
      <c r="E134" s="235" t="s">
        <v>178</v>
      </c>
      <c r="F134" s="236" t="s">
        <v>179</v>
      </c>
      <c r="G134" s="237" t="s">
        <v>180</v>
      </c>
      <c r="H134" s="238">
        <v>94.112</v>
      </c>
      <c r="I134" s="239"/>
      <c r="J134" s="240">
        <f>ROUND(I134*H134,2)</f>
        <v>0</v>
      </c>
      <c r="K134" s="236" t="s">
        <v>127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128</v>
      </c>
      <c r="AT134" s="245" t="s">
        <v>123</v>
      </c>
      <c r="AU134" s="245" t="s">
        <v>86</v>
      </c>
      <c r="AY134" s="16" t="s">
        <v>121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128</v>
      </c>
      <c r="BM134" s="245" t="s">
        <v>181</v>
      </c>
    </row>
    <row r="135" spans="1:51" s="13" customFormat="1" ht="12">
      <c r="A135" s="13"/>
      <c r="B135" s="247"/>
      <c r="C135" s="248"/>
      <c r="D135" s="249" t="s">
        <v>130</v>
      </c>
      <c r="E135" s="250" t="s">
        <v>1</v>
      </c>
      <c r="F135" s="251" t="s">
        <v>182</v>
      </c>
      <c r="G135" s="248"/>
      <c r="H135" s="252">
        <v>94.112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8" t="s">
        <v>130</v>
      </c>
      <c r="AU135" s="258" t="s">
        <v>86</v>
      </c>
      <c r="AV135" s="13" t="s">
        <v>86</v>
      </c>
      <c r="AW135" s="13" t="s">
        <v>32</v>
      </c>
      <c r="AX135" s="13" t="s">
        <v>84</v>
      </c>
      <c r="AY135" s="258" t="s">
        <v>121</v>
      </c>
    </row>
    <row r="136" spans="1:65" s="2" customFormat="1" ht="24" customHeight="1">
      <c r="A136" s="37"/>
      <c r="B136" s="38"/>
      <c r="C136" s="234" t="s">
        <v>155</v>
      </c>
      <c r="D136" s="234" t="s">
        <v>123</v>
      </c>
      <c r="E136" s="235" t="s">
        <v>183</v>
      </c>
      <c r="F136" s="236" t="s">
        <v>184</v>
      </c>
      <c r="G136" s="237" t="s">
        <v>158</v>
      </c>
      <c r="H136" s="238">
        <v>200</v>
      </c>
      <c r="I136" s="239"/>
      <c r="J136" s="240">
        <f>ROUND(I136*H136,2)</f>
        <v>0</v>
      </c>
      <c r="K136" s="236" t="s">
        <v>127</v>
      </c>
      <c r="L136" s="43"/>
      <c r="M136" s="241" t="s">
        <v>1</v>
      </c>
      <c r="N136" s="242" t="s">
        <v>41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128</v>
      </c>
      <c r="AT136" s="245" t="s">
        <v>123</v>
      </c>
      <c r="AU136" s="245" t="s">
        <v>86</v>
      </c>
      <c r="AY136" s="16" t="s">
        <v>121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84</v>
      </c>
      <c r="BK136" s="246">
        <f>ROUND(I136*H136,2)</f>
        <v>0</v>
      </c>
      <c r="BL136" s="16" t="s">
        <v>128</v>
      </c>
      <c r="BM136" s="245" t="s">
        <v>185</v>
      </c>
    </row>
    <row r="137" spans="1:63" s="12" customFormat="1" ht="22.8" customHeight="1">
      <c r="A137" s="12"/>
      <c r="B137" s="218"/>
      <c r="C137" s="219"/>
      <c r="D137" s="220" t="s">
        <v>75</v>
      </c>
      <c r="E137" s="232" t="s">
        <v>128</v>
      </c>
      <c r="F137" s="232" t="s">
        <v>186</v>
      </c>
      <c r="G137" s="219"/>
      <c r="H137" s="219"/>
      <c r="I137" s="222"/>
      <c r="J137" s="233">
        <f>BK137</f>
        <v>0</v>
      </c>
      <c r="K137" s="219"/>
      <c r="L137" s="224"/>
      <c r="M137" s="225"/>
      <c r="N137" s="226"/>
      <c r="O137" s="226"/>
      <c r="P137" s="227">
        <f>SUM(P138:P147)</f>
        <v>0</v>
      </c>
      <c r="Q137" s="226"/>
      <c r="R137" s="227">
        <f>SUM(R138:R147)</f>
        <v>142.15270608</v>
      </c>
      <c r="S137" s="226"/>
      <c r="T137" s="228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84</v>
      </c>
      <c r="AT137" s="230" t="s">
        <v>75</v>
      </c>
      <c r="AU137" s="230" t="s">
        <v>84</v>
      </c>
      <c r="AY137" s="229" t="s">
        <v>121</v>
      </c>
      <c r="BK137" s="231">
        <f>SUM(BK138:BK147)</f>
        <v>0</v>
      </c>
    </row>
    <row r="138" spans="1:65" s="2" customFormat="1" ht="24" customHeight="1">
      <c r="A138" s="37"/>
      <c r="B138" s="38"/>
      <c r="C138" s="234" t="s">
        <v>187</v>
      </c>
      <c r="D138" s="234" t="s">
        <v>123</v>
      </c>
      <c r="E138" s="235" t="s">
        <v>188</v>
      </c>
      <c r="F138" s="236" t="s">
        <v>189</v>
      </c>
      <c r="G138" s="237" t="s">
        <v>126</v>
      </c>
      <c r="H138" s="238">
        <v>58.401</v>
      </c>
      <c r="I138" s="239"/>
      <c r="J138" s="240">
        <f>ROUND(I138*H138,2)</f>
        <v>0</v>
      </c>
      <c r="K138" s="236" t="s">
        <v>127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2.43408</v>
      </c>
      <c r="R138" s="243">
        <f>Q138*H138</f>
        <v>142.15270608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128</v>
      </c>
      <c r="AT138" s="245" t="s">
        <v>123</v>
      </c>
      <c r="AU138" s="245" t="s">
        <v>86</v>
      </c>
      <c r="AY138" s="16" t="s">
        <v>121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128</v>
      </c>
      <c r="BM138" s="245" t="s">
        <v>190</v>
      </c>
    </row>
    <row r="139" spans="1:51" s="13" customFormat="1" ht="12">
      <c r="A139" s="13"/>
      <c r="B139" s="247"/>
      <c r="C139" s="248"/>
      <c r="D139" s="249" t="s">
        <v>130</v>
      </c>
      <c r="E139" s="250" t="s">
        <v>1</v>
      </c>
      <c r="F139" s="251" t="s">
        <v>191</v>
      </c>
      <c r="G139" s="248"/>
      <c r="H139" s="252">
        <v>45.001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130</v>
      </c>
      <c r="AU139" s="258" t="s">
        <v>86</v>
      </c>
      <c r="AV139" s="13" t="s">
        <v>86</v>
      </c>
      <c r="AW139" s="13" t="s">
        <v>32</v>
      </c>
      <c r="AX139" s="13" t="s">
        <v>76</v>
      </c>
      <c r="AY139" s="258" t="s">
        <v>121</v>
      </c>
    </row>
    <row r="140" spans="1:51" s="13" customFormat="1" ht="12">
      <c r="A140" s="13"/>
      <c r="B140" s="247"/>
      <c r="C140" s="248"/>
      <c r="D140" s="249" t="s">
        <v>130</v>
      </c>
      <c r="E140" s="250" t="s">
        <v>1</v>
      </c>
      <c r="F140" s="251" t="s">
        <v>192</v>
      </c>
      <c r="G140" s="248"/>
      <c r="H140" s="252">
        <v>8.36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130</v>
      </c>
      <c r="AU140" s="258" t="s">
        <v>86</v>
      </c>
      <c r="AV140" s="13" t="s">
        <v>86</v>
      </c>
      <c r="AW140" s="13" t="s">
        <v>32</v>
      </c>
      <c r="AX140" s="13" t="s">
        <v>76</v>
      </c>
      <c r="AY140" s="258" t="s">
        <v>121</v>
      </c>
    </row>
    <row r="141" spans="1:51" s="13" customFormat="1" ht="12">
      <c r="A141" s="13"/>
      <c r="B141" s="247"/>
      <c r="C141" s="248"/>
      <c r="D141" s="249" t="s">
        <v>130</v>
      </c>
      <c r="E141" s="250" t="s">
        <v>1</v>
      </c>
      <c r="F141" s="251" t="s">
        <v>171</v>
      </c>
      <c r="G141" s="248"/>
      <c r="H141" s="252">
        <v>5.04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130</v>
      </c>
      <c r="AU141" s="258" t="s">
        <v>86</v>
      </c>
      <c r="AV141" s="13" t="s">
        <v>86</v>
      </c>
      <c r="AW141" s="13" t="s">
        <v>32</v>
      </c>
      <c r="AX141" s="13" t="s">
        <v>76</v>
      </c>
      <c r="AY141" s="258" t="s">
        <v>121</v>
      </c>
    </row>
    <row r="142" spans="1:51" s="14" customFormat="1" ht="12">
      <c r="A142" s="14"/>
      <c r="B142" s="259"/>
      <c r="C142" s="260"/>
      <c r="D142" s="249" t="s">
        <v>130</v>
      </c>
      <c r="E142" s="261" t="s">
        <v>1</v>
      </c>
      <c r="F142" s="262" t="s">
        <v>134</v>
      </c>
      <c r="G142" s="260"/>
      <c r="H142" s="263">
        <v>58.400999999999996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9" t="s">
        <v>130</v>
      </c>
      <c r="AU142" s="269" t="s">
        <v>86</v>
      </c>
      <c r="AV142" s="14" t="s">
        <v>128</v>
      </c>
      <c r="AW142" s="14" t="s">
        <v>32</v>
      </c>
      <c r="AX142" s="14" t="s">
        <v>84</v>
      </c>
      <c r="AY142" s="269" t="s">
        <v>121</v>
      </c>
    </row>
    <row r="143" spans="1:65" s="2" customFormat="1" ht="24" customHeight="1">
      <c r="A143" s="37"/>
      <c r="B143" s="38"/>
      <c r="C143" s="234" t="s">
        <v>193</v>
      </c>
      <c r="D143" s="234" t="s">
        <v>123</v>
      </c>
      <c r="E143" s="235" t="s">
        <v>194</v>
      </c>
      <c r="F143" s="236" t="s">
        <v>195</v>
      </c>
      <c r="G143" s="237" t="s">
        <v>158</v>
      </c>
      <c r="H143" s="238">
        <v>113.82</v>
      </c>
      <c r="I143" s="239"/>
      <c r="J143" s="240">
        <f>ROUND(I143*H143,2)</f>
        <v>0</v>
      </c>
      <c r="K143" s="236" t="s">
        <v>127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128</v>
      </c>
      <c r="AT143" s="245" t="s">
        <v>123</v>
      </c>
      <c r="AU143" s="245" t="s">
        <v>86</v>
      </c>
      <c r="AY143" s="16" t="s">
        <v>121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128</v>
      </c>
      <c r="BM143" s="245" t="s">
        <v>196</v>
      </c>
    </row>
    <row r="144" spans="1:51" s="13" customFormat="1" ht="12">
      <c r="A144" s="13"/>
      <c r="B144" s="247"/>
      <c r="C144" s="248"/>
      <c r="D144" s="249" t="s">
        <v>130</v>
      </c>
      <c r="E144" s="250" t="s">
        <v>1</v>
      </c>
      <c r="F144" s="251" t="s">
        <v>197</v>
      </c>
      <c r="G144" s="248"/>
      <c r="H144" s="252">
        <v>81.82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130</v>
      </c>
      <c r="AU144" s="258" t="s">
        <v>86</v>
      </c>
      <c r="AV144" s="13" t="s">
        <v>86</v>
      </c>
      <c r="AW144" s="13" t="s">
        <v>32</v>
      </c>
      <c r="AX144" s="13" t="s">
        <v>76</v>
      </c>
      <c r="AY144" s="258" t="s">
        <v>121</v>
      </c>
    </row>
    <row r="145" spans="1:51" s="13" customFormat="1" ht="12">
      <c r="A145" s="13"/>
      <c r="B145" s="247"/>
      <c r="C145" s="248"/>
      <c r="D145" s="249" t="s">
        <v>130</v>
      </c>
      <c r="E145" s="250" t="s">
        <v>1</v>
      </c>
      <c r="F145" s="251" t="s">
        <v>198</v>
      </c>
      <c r="G145" s="248"/>
      <c r="H145" s="252">
        <v>15.2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130</v>
      </c>
      <c r="AU145" s="258" t="s">
        <v>86</v>
      </c>
      <c r="AV145" s="13" t="s">
        <v>86</v>
      </c>
      <c r="AW145" s="13" t="s">
        <v>32</v>
      </c>
      <c r="AX145" s="13" t="s">
        <v>76</v>
      </c>
      <c r="AY145" s="258" t="s">
        <v>121</v>
      </c>
    </row>
    <row r="146" spans="1:51" s="13" customFormat="1" ht="12">
      <c r="A146" s="13"/>
      <c r="B146" s="247"/>
      <c r="C146" s="248"/>
      <c r="D146" s="249" t="s">
        <v>130</v>
      </c>
      <c r="E146" s="250" t="s">
        <v>1</v>
      </c>
      <c r="F146" s="251" t="s">
        <v>199</v>
      </c>
      <c r="G146" s="248"/>
      <c r="H146" s="252">
        <v>16.8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130</v>
      </c>
      <c r="AU146" s="258" t="s">
        <v>86</v>
      </c>
      <c r="AV146" s="13" t="s">
        <v>86</v>
      </c>
      <c r="AW146" s="13" t="s">
        <v>32</v>
      </c>
      <c r="AX146" s="13" t="s">
        <v>76</v>
      </c>
      <c r="AY146" s="258" t="s">
        <v>121</v>
      </c>
    </row>
    <row r="147" spans="1:51" s="14" customFormat="1" ht="12">
      <c r="A147" s="14"/>
      <c r="B147" s="259"/>
      <c r="C147" s="260"/>
      <c r="D147" s="249" t="s">
        <v>130</v>
      </c>
      <c r="E147" s="261" t="s">
        <v>1</v>
      </c>
      <c r="F147" s="262" t="s">
        <v>134</v>
      </c>
      <c r="G147" s="260"/>
      <c r="H147" s="263">
        <v>113.82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9" t="s">
        <v>130</v>
      </c>
      <c r="AU147" s="269" t="s">
        <v>86</v>
      </c>
      <c r="AV147" s="14" t="s">
        <v>128</v>
      </c>
      <c r="AW147" s="14" t="s">
        <v>32</v>
      </c>
      <c r="AX147" s="14" t="s">
        <v>84</v>
      </c>
      <c r="AY147" s="269" t="s">
        <v>121</v>
      </c>
    </row>
    <row r="148" spans="1:63" s="12" customFormat="1" ht="22.8" customHeight="1">
      <c r="A148" s="12"/>
      <c r="B148" s="218"/>
      <c r="C148" s="219"/>
      <c r="D148" s="220" t="s">
        <v>75</v>
      </c>
      <c r="E148" s="232" t="s">
        <v>193</v>
      </c>
      <c r="F148" s="232" t="s">
        <v>200</v>
      </c>
      <c r="G148" s="219"/>
      <c r="H148" s="219"/>
      <c r="I148" s="222"/>
      <c r="J148" s="233">
        <f>BK148</f>
        <v>0</v>
      </c>
      <c r="K148" s="219"/>
      <c r="L148" s="224"/>
      <c r="M148" s="225"/>
      <c r="N148" s="226"/>
      <c r="O148" s="226"/>
      <c r="P148" s="227">
        <f>SUM(P149:P150)</f>
        <v>0</v>
      </c>
      <c r="Q148" s="226"/>
      <c r="R148" s="227">
        <f>SUM(R149:R150)</f>
        <v>0</v>
      </c>
      <c r="S148" s="226"/>
      <c r="T148" s="228">
        <f>SUM(T149:T150)</f>
        <v>71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9" t="s">
        <v>84</v>
      </c>
      <c r="AT148" s="230" t="s">
        <v>75</v>
      </c>
      <c r="AU148" s="230" t="s">
        <v>84</v>
      </c>
      <c r="AY148" s="229" t="s">
        <v>121</v>
      </c>
      <c r="BK148" s="231">
        <f>SUM(BK149:BK150)</f>
        <v>0</v>
      </c>
    </row>
    <row r="149" spans="1:65" s="2" customFormat="1" ht="16.5" customHeight="1">
      <c r="A149" s="37"/>
      <c r="B149" s="38"/>
      <c r="C149" s="234" t="s">
        <v>201</v>
      </c>
      <c r="D149" s="234" t="s">
        <v>123</v>
      </c>
      <c r="E149" s="235" t="s">
        <v>202</v>
      </c>
      <c r="F149" s="236" t="s">
        <v>203</v>
      </c>
      <c r="G149" s="237" t="s">
        <v>158</v>
      </c>
      <c r="H149" s="238">
        <v>200</v>
      </c>
      <c r="I149" s="239"/>
      <c r="J149" s="240">
        <f>ROUND(I149*H149,2)</f>
        <v>0</v>
      </c>
      <c r="K149" s="236" t="s">
        <v>127</v>
      </c>
      <c r="L149" s="43"/>
      <c r="M149" s="241" t="s">
        <v>1</v>
      </c>
      <c r="N149" s="242" t="s">
        <v>41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0.355</v>
      </c>
      <c r="T149" s="244">
        <f>S149*H149</f>
        <v>71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128</v>
      </c>
      <c r="AT149" s="245" t="s">
        <v>123</v>
      </c>
      <c r="AU149" s="245" t="s">
        <v>86</v>
      </c>
      <c r="AY149" s="16" t="s">
        <v>121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84</v>
      </c>
      <c r="BK149" s="246">
        <f>ROUND(I149*H149,2)</f>
        <v>0</v>
      </c>
      <c r="BL149" s="16" t="s">
        <v>128</v>
      </c>
      <c r="BM149" s="245" t="s">
        <v>204</v>
      </c>
    </row>
    <row r="150" spans="1:51" s="13" customFormat="1" ht="12">
      <c r="A150" s="13"/>
      <c r="B150" s="247"/>
      <c r="C150" s="248"/>
      <c r="D150" s="249" t="s">
        <v>130</v>
      </c>
      <c r="E150" s="250" t="s">
        <v>1</v>
      </c>
      <c r="F150" s="251" t="s">
        <v>205</v>
      </c>
      <c r="G150" s="248"/>
      <c r="H150" s="252">
        <v>200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130</v>
      </c>
      <c r="AU150" s="258" t="s">
        <v>86</v>
      </c>
      <c r="AV150" s="13" t="s">
        <v>86</v>
      </c>
      <c r="AW150" s="13" t="s">
        <v>32</v>
      </c>
      <c r="AX150" s="13" t="s">
        <v>84</v>
      </c>
      <c r="AY150" s="258" t="s">
        <v>121</v>
      </c>
    </row>
    <row r="151" spans="1:63" s="12" customFormat="1" ht="22.8" customHeight="1">
      <c r="A151" s="12"/>
      <c r="B151" s="218"/>
      <c r="C151" s="219"/>
      <c r="D151" s="220" t="s">
        <v>75</v>
      </c>
      <c r="E151" s="232" t="s">
        <v>206</v>
      </c>
      <c r="F151" s="232" t="s">
        <v>207</v>
      </c>
      <c r="G151" s="219"/>
      <c r="H151" s="219"/>
      <c r="I151" s="222"/>
      <c r="J151" s="233">
        <f>BK151</f>
        <v>0</v>
      </c>
      <c r="K151" s="219"/>
      <c r="L151" s="224"/>
      <c r="M151" s="225"/>
      <c r="N151" s="226"/>
      <c r="O151" s="226"/>
      <c r="P151" s="227">
        <f>SUM(P152:P155)</f>
        <v>0</v>
      </c>
      <c r="Q151" s="226"/>
      <c r="R151" s="227">
        <f>SUM(R152:R155)</f>
        <v>0</v>
      </c>
      <c r="S151" s="226"/>
      <c r="T151" s="228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84</v>
      </c>
      <c r="AT151" s="230" t="s">
        <v>75</v>
      </c>
      <c r="AU151" s="230" t="s">
        <v>84</v>
      </c>
      <c r="AY151" s="229" t="s">
        <v>121</v>
      </c>
      <c r="BK151" s="231">
        <f>SUM(BK152:BK155)</f>
        <v>0</v>
      </c>
    </row>
    <row r="152" spans="1:65" s="2" customFormat="1" ht="16.5" customHeight="1">
      <c r="A152" s="37"/>
      <c r="B152" s="38"/>
      <c r="C152" s="234" t="s">
        <v>208</v>
      </c>
      <c r="D152" s="234" t="s">
        <v>123</v>
      </c>
      <c r="E152" s="235" t="s">
        <v>209</v>
      </c>
      <c r="F152" s="236" t="s">
        <v>210</v>
      </c>
      <c r="G152" s="237" t="s">
        <v>180</v>
      </c>
      <c r="H152" s="238">
        <v>71</v>
      </c>
      <c r="I152" s="239"/>
      <c r="J152" s="240">
        <f>ROUND(I152*H152,2)</f>
        <v>0</v>
      </c>
      <c r="K152" s="236" t="s">
        <v>127</v>
      </c>
      <c r="L152" s="43"/>
      <c r="M152" s="241" t="s">
        <v>1</v>
      </c>
      <c r="N152" s="242" t="s">
        <v>41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128</v>
      </c>
      <c r="AT152" s="245" t="s">
        <v>123</v>
      </c>
      <c r="AU152" s="245" t="s">
        <v>86</v>
      </c>
      <c r="AY152" s="16" t="s">
        <v>121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84</v>
      </c>
      <c r="BK152" s="246">
        <f>ROUND(I152*H152,2)</f>
        <v>0</v>
      </c>
      <c r="BL152" s="16" t="s">
        <v>128</v>
      </c>
      <c r="BM152" s="245" t="s">
        <v>211</v>
      </c>
    </row>
    <row r="153" spans="1:65" s="2" customFormat="1" ht="24" customHeight="1">
      <c r="A153" s="37"/>
      <c r="B153" s="38"/>
      <c r="C153" s="234" t="s">
        <v>212</v>
      </c>
      <c r="D153" s="234" t="s">
        <v>123</v>
      </c>
      <c r="E153" s="235" t="s">
        <v>213</v>
      </c>
      <c r="F153" s="236" t="s">
        <v>214</v>
      </c>
      <c r="G153" s="237" t="s">
        <v>180</v>
      </c>
      <c r="H153" s="238">
        <v>1065</v>
      </c>
      <c r="I153" s="239"/>
      <c r="J153" s="240">
        <f>ROUND(I153*H153,2)</f>
        <v>0</v>
      </c>
      <c r="K153" s="236" t="s">
        <v>127</v>
      </c>
      <c r="L153" s="43"/>
      <c r="M153" s="241" t="s">
        <v>1</v>
      </c>
      <c r="N153" s="242" t="s">
        <v>41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128</v>
      </c>
      <c r="AT153" s="245" t="s">
        <v>123</v>
      </c>
      <c r="AU153" s="245" t="s">
        <v>86</v>
      </c>
      <c r="AY153" s="16" t="s">
        <v>121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84</v>
      </c>
      <c r="BK153" s="246">
        <f>ROUND(I153*H153,2)</f>
        <v>0</v>
      </c>
      <c r="BL153" s="16" t="s">
        <v>128</v>
      </c>
      <c r="BM153" s="245" t="s">
        <v>215</v>
      </c>
    </row>
    <row r="154" spans="1:51" s="13" customFormat="1" ht="12">
      <c r="A154" s="13"/>
      <c r="B154" s="247"/>
      <c r="C154" s="248"/>
      <c r="D154" s="249" t="s">
        <v>130</v>
      </c>
      <c r="E154" s="250" t="s">
        <v>1</v>
      </c>
      <c r="F154" s="251" t="s">
        <v>216</v>
      </c>
      <c r="G154" s="248"/>
      <c r="H154" s="252">
        <v>1065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130</v>
      </c>
      <c r="AU154" s="258" t="s">
        <v>86</v>
      </c>
      <c r="AV154" s="13" t="s">
        <v>86</v>
      </c>
      <c r="AW154" s="13" t="s">
        <v>32</v>
      </c>
      <c r="AX154" s="13" t="s">
        <v>84</v>
      </c>
      <c r="AY154" s="258" t="s">
        <v>121</v>
      </c>
    </row>
    <row r="155" spans="1:65" s="2" customFormat="1" ht="24" customHeight="1">
      <c r="A155" s="37"/>
      <c r="B155" s="38"/>
      <c r="C155" s="234" t="s">
        <v>217</v>
      </c>
      <c r="D155" s="234" t="s">
        <v>123</v>
      </c>
      <c r="E155" s="235" t="s">
        <v>218</v>
      </c>
      <c r="F155" s="236" t="s">
        <v>219</v>
      </c>
      <c r="G155" s="237" t="s">
        <v>180</v>
      </c>
      <c r="H155" s="238">
        <v>71</v>
      </c>
      <c r="I155" s="239"/>
      <c r="J155" s="240">
        <f>ROUND(I155*H155,2)</f>
        <v>0</v>
      </c>
      <c r="K155" s="236" t="s">
        <v>127</v>
      </c>
      <c r="L155" s="43"/>
      <c r="M155" s="241" t="s">
        <v>1</v>
      </c>
      <c r="N155" s="242" t="s">
        <v>41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128</v>
      </c>
      <c r="AT155" s="245" t="s">
        <v>123</v>
      </c>
      <c r="AU155" s="245" t="s">
        <v>86</v>
      </c>
      <c r="AY155" s="16" t="s">
        <v>121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84</v>
      </c>
      <c r="BK155" s="246">
        <f>ROUND(I155*H155,2)</f>
        <v>0</v>
      </c>
      <c r="BL155" s="16" t="s">
        <v>128</v>
      </c>
      <c r="BM155" s="245" t="s">
        <v>220</v>
      </c>
    </row>
    <row r="156" spans="1:63" s="12" customFormat="1" ht="22.8" customHeight="1">
      <c r="A156" s="12"/>
      <c r="B156" s="218"/>
      <c r="C156" s="219"/>
      <c r="D156" s="220" t="s">
        <v>75</v>
      </c>
      <c r="E156" s="232" t="s">
        <v>221</v>
      </c>
      <c r="F156" s="232" t="s">
        <v>222</v>
      </c>
      <c r="G156" s="219"/>
      <c r="H156" s="219"/>
      <c r="I156" s="222"/>
      <c r="J156" s="233">
        <f>BK156</f>
        <v>0</v>
      </c>
      <c r="K156" s="219"/>
      <c r="L156" s="224"/>
      <c r="M156" s="225"/>
      <c r="N156" s="226"/>
      <c r="O156" s="226"/>
      <c r="P156" s="227">
        <f>P157</f>
        <v>0</v>
      </c>
      <c r="Q156" s="226"/>
      <c r="R156" s="227">
        <f>R157</f>
        <v>0</v>
      </c>
      <c r="S156" s="226"/>
      <c r="T156" s="228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9" t="s">
        <v>84</v>
      </c>
      <c r="AT156" s="230" t="s">
        <v>75</v>
      </c>
      <c r="AU156" s="230" t="s">
        <v>84</v>
      </c>
      <c r="AY156" s="229" t="s">
        <v>121</v>
      </c>
      <c r="BK156" s="231">
        <f>BK157</f>
        <v>0</v>
      </c>
    </row>
    <row r="157" spans="1:65" s="2" customFormat="1" ht="16.5" customHeight="1">
      <c r="A157" s="37"/>
      <c r="B157" s="38"/>
      <c r="C157" s="234" t="s">
        <v>223</v>
      </c>
      <c r="D157" s="234" t="s">
        <v>123</v>
      </c>
      <c r="E157" s="235" t="s">
        <v>224</v>
      </c>
      <c r="F157" s="236" t="s">
        <v>225</v>
      </c>
      <c r="G157" s="237" t="s">
        <v>180</v>
      </c>
      <c r="H157" s="238">
        <v>142.153</v>
      </c>
      <c r="I157" s="239"/>
      <c r="J157" s="240">
        <f>ROUND(I157*H157,2)</f>
        <v>0</v>
      </c>
      <c r="K157" s="236" t="s">
        <v>127</v>
      </c>
      <c r="L157" s="43"/>
      <c r="M157" s="273" t="s">
        <v>1</v>
      </c>
      <c r="N157" s="274" t="s">
        <v>41</v>
      </c>
      <c r="O157" s="275"/>
      <c r="P157" s="276">
        <f>O157*H157</f>
        <v>0</v>
      </c>
      <c r="Q157" s="276">
        <v>0</v>
      </c>
      <c r="R157" s="276">
        <f>Q157*H157</f>
        <v>0</v>
      </c>
      <c r="S157" s="276">
        <v>0</v>
      </c>
      <c r="T157" s="2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5" t="s">
        <v>128</v>
      </c>
      <c r="AT157" s="245" t="s">
        <v>123</v>
      </c>
      <c r="AU157" s="245" t="s">
        <v>86</v>
      </c>
      <c r="AY157" s="16" t="s">
        <v>121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6" t="s">
        <v>84</v>
      </c>
      <c r="BK157" s="246">
        <f>ROUND(I157*H157,2)</f>
        <v>0</v>
      </c>
      <c r="BL157" s="16" t="s">
        <v>128</v>
      </c>
      <c r="BM157" s="245" t="s">
        <v>226</v>
      </c>
    </row>
    <row r="158" spans="1:31" s="2" customFormat="1" ht="6.95" customHeight="1">
      <c r="A158" s="37"/>
      <c r="B158" s="65"/>
      <c r="C158" s="66"/>
      <c r="D158" s="66"/>
      <c r="E158" s="66"/>
      <c r="F158" s="66"/>
      <c r="G158" s="66"/>
      <c r="H158" s="66"/>
      <c r="I158" s="182"/>
      <c r="J158" s="66"/>
      <c r="K158" s="66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password="CC35" sheet="1" objects="1" scenarios="1" formatColumns="0" formatRows="0" autoFilter="0"/>
  <autoFilter ref="C121:K15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227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ROUND((SUM(BE119:BE139)),2)</f>
        <v>0</v>
      </c>
      <c r="G33" s="37"/>
      <c r="H33" s="37"/>
      <c r="I33" s="161">
        <v>0.21</v>
      </c>
      <c r="J33" s="160">
        <f>ROUND(((SUM(BE119:BE139))*I33),2)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ROUND((SUM(BF119:BF139)),2)</f>
        <v>0</v>
      </c>
      <c r="G34" s="37"/>
      <c r="H34" s="37"/>
      <c r="I34" s="161">
        <v>0.15</v>
      </c>
      <c r="J34" s="160">
        <f>ROUND(((SUM(BF119:BF139))*I34),2)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ROUND((SUM(BG119:BG139)),2)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ROUND((SUM(BH119:BH139)),2)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ROUND((SUM(BI119:BI139)),2)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SO-03 - Revitalizace zeleně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J120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165</v>
      </c>
      <c r="E99" s="202"/>
      <c r="F99" s="202"/>
      <c r="G99" s="202"/>
      <c r="H99" s="202"/>
      <c r="I99" s="203"/>
      <c r="J99" s="204">
        <f>J138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182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106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6" t="str">
        <f>E7</f>
        <v>Revitalizace vodní plochy na parc. č. 146/3 v k. Radvanov u Josefova</v>
      </c>
      <c r="F109" s="31"/>
      <c r="G109" s="31"/>
      <c r="H109" s="31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97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SO-03 - Revitalizace zeleně</v>
      </c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parc. č. 146/3 v k.ú. Radvanov u Josefova</v>
      </c>
      <c r="G113" s="39"/>
      <c r="H113" s="39"/>
      <c r="I113" s="146" t="s">
        <v>22</v>
      </c>
      <c r="J113" s="78" t="str">
        <f>IF(J12="","",J12)</f>
        <v>23. 10. 2019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7.9" customHeight="1">
      <c r="A115" s="37"/>
      <c r="B115" s="38"/>
      <c r="C115" s="31" t="s">
        <v>24</v>
      </c>
      <c r="D115" s="39"/>
      <c r="E115" s="39"/>
      <c r="F115" s="26" t="str">
        <f>E15</f>
        <v>Obec Josefov</v>
      </c>
      <c r="G115" s="39"/>
      <c r="H115" s="39"/>
      <c r="I115" s="146" t="s">
        <v>30</v>
      </c>
      <c r="J115" s="35" t="str">
        <f>E21</f>
        <v>Ing. Jaroslav Faiferlík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146" t="s">
        <v>33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206"/>
      <c r="B118" s="207"/>
      <c r="C118" s="208" t="s">
        <v>107</v>
      </c>
      <c r="D118" s="209" t="s">
        <v>61</v>
      </c>
      <c r="E118" s="209" t="s">
        <v>57</v>
      </c>
      <c r="F118" s="209" t="s">
        <v>58</v>
      </c>
      <c r="G118" s="209" t="s">
        <v>108</v>
      </c>
      <c r="H118" s="209" t="s">
        <v>109</v>
      </c>
      <c r="I118" s="210" t="s">
        <v>110</v>
      </c>
      <c r="J118" s="209" t="s">
        <v>101</v>
      </c>
      <c r="K118" s="211" t="s">
        <v>111</v>
      </c>
      <c r="L118" s="212"/>
      <c r="M118" s="99" t="s">
        <v>1</v>
      </c>
      <c r="N118" s="100" t="s">
        <v>40</v>
      </c>
      <c r="O118" s="100" t="s">
        <v>112</v>
      </c>
      <c r="P118" s="100" t="s">
        <v>113</v>
      </c>
      <c r="Q118" s="100" t="s">
        <v>114</v>
      </c>
      <c r="R118" s="100" t="s">
        <v>115</v>
      </c>
      <c r="S118" s="100" t="s">
        <v>116</v>
      </c>
      <c r="T118" s="101" t="s">
        <v>117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63" s="2" customFormat="1" ht="22.8" customHeight="1">
      <c r="A119" s="37"/>
      <c r="B119" s="38"/>
      <c r="C119" s="106" t="s">
        <v>118</v>
      </c>
      <c r="D119" s="39"/>
      <c r="E119" s="39"/>
      <c r="F119" s="39"/>
      <c r="G119" s="39"/>
      <c r="H119" s="39"/>
      <c r="I119" s="143"/>
      <c r="J119" s="213">
        <f>BK119</f>
        <v>0</v>
      </c>
      <c r="K119" s="39"/>
      <c r="L119" s="43"/>
      <c r="M119" s="102"/>
      <c r="N119" s="214"/>
      <c r="O119" s="103"/>
      <c r="P119" s="215">
        <f>P120</f>
        <v>0</v>
      </c>
      <c r="Q119" s="103"/>
      <c r="R119" s="215">
        <f>R120</f>
        <v>0.48501999999999995</v>
      </c>
      <c r="S119" s="103"/>
      <c r="T119" s="216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103</v>
      </c>
      <c r="BK119" s="217">
        <f>BK120</f>
        <v>0</v>
      </c>
    </row>
    <row r="120" spans="1:63" s="12" customFormat="1" ht="25.9" customHeight="1">
      <c r="A120" s="12"/>
      <c r="B120" s="218"/>
      <c r="C120" s="219"/>
      <c r="D120" s="220" t="s">
        <v>75</v>
      </c>
      <c r="E120" s="221" t="s">
        <v>119</v>
      </c>
      <c r="F120" s="221" t="s">
        <v>120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P121+P138</f>
        <v>0</v>
      </c>
      <c r="Q120" s="226"/>
      <c r="R120" s="227">
        <f>R121+R138</f>
        <v>0.48501999999999995</v>
      </c>
      <c r="S120" s="226"/>
      <c r="T120" s="228">
        <f>T121+T138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84</v>
      </c>
      <c r="AT120" s="230" t="s">
        <v>75</v>
      </c>
      <c r="AU120" s="230" t="s">
        <v>76</v>
      </c>
      <c r="AY120" s="229" t="s">
        <v>121</v>
      </c>
      <c r="BK120" s="231">
        <f>BK121+BK138</f>
        <v>0</v>
      </c>
    </row>
    <row r="121" spans="1:63" s="12" customFormat="1" ht="22.8" customHeight="1">
      <c r="A121" s="12"/>
      <c r="B121" s="218"/>
      <c r="C121" s="219"/>
      <c r="D121" s="220" t="s">
        <v>75</v>
      </c>
      <c r="E121" s="232" t="s">
        <v>84</v>
      </c>
      <c r="F121" s="232" t="s">
        <v>122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SUM(P122:P137)</f>
        <v>0</v>
      </c>
      <c r="Q121" s="226"/>
      <c r="R121" s="227">
        <f>SUM(R122:R137)</f>
        <v>0.48501999999999995</v>
      </c>
      <c r="S121" s="226"/>
      <c r="T121" s="228">
        <f>SUM(T122:T137)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84</v>
      </c>
      <c r="AT121" s="230" t="s">
        <v>75</v>
      </c>
      <c r="AU121" s="230" t="s">
        <v>84</v>
      </c>
      <c r="AY121" s="229" t="s">
        <v>121</v>
      </c>
      <c r="BK121" s="231">
        <f>SUM(BK122:BK137)</f>
        <v>0</v>
      </c>
    </row>
    <row r="122" spans="1:65" s="2" customFormat="1" ht="24" customHeight="1">
      <c r="A122" s="37"/>
      <c r="B122" s="38"/>
      <c r="C122" s="234" t="s">
        <v>84</v>
      </c>
      <c r="D122" s="234" t="s">
        <v>123</v>
      </c>
      <c r="E122" s="235" t="s">
        <v>228</v>
      </c>
      <c r="F122" s="236" t="s">
        <v>229</v>
      </c>
      <c r="G122" s="237" t="s">
        <v>158</v>
      </c>
      <c r="H122" s="238">
        <v>400</v>
      </c>
      <c r="I122" s="239"/>
      <c r="J122" s="240">
        <f>ROUND(I122*H122,2)</f>
        <v>0</v>
      </c>
      <c r="K122" s="236" t="s">
        <v>127</v>
      </c>
      <c r="L122" s="43"/>
      <c r="M122" s="241" t="s">
        <v>1</v>
      </c>
      <c r="N122" s="242" t="s">
        <v>41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128</v>
      </c>
      <c r="AT122" s="245" t="s">
        <v>123</v>
      </c>
      <c r="AU122" s="245" t="s">
        <v>86</v>
      </c>
      <c r="AY122" s="16" t="s">
        <v>121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84</v>
      </c>
      <c r="BK122" s="246">
        <f>ROUND(I122*H122,2)</f>
        <v>0</v>
      </c>
      <c r="BL122" s="16" t="s">
        <v>128</v>
      </c>
      <c r="BM122" s="245" t="s">
        <v>230</v>
      </c>
    </row>
    <row r="123" spans="1:65" s="2" customFormat="1" ht="16.5" customHeight="1">
      <c r="A123" s="37"/>
      <c r="B123" s="38"/>
      <c r="C123" s="234" t="s">
        <v>86</v>
      </c>
      <c r="D123" s="234" t="s">
        <v>123</v>
      </c>
      <c r="E123" s="235" t="s">
        <v>231</v>
      </c>
      <c r="F123" s="236" t="s">
        <v>232</v>
      </c>
      <c r="G123" s="237" t="s">
        <v>158</v>
      </c>
      <c r="H123" s="238">
        <v>80</v>
      </c>
      <c r="I123" s="239"/>
      <c r="J123" s="240">
        <f>ROUND(I123*H123,2)</f>
        <v>0</v>
      </c>
      <c r="K123" s="236" t="s">
        <v>127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128</v>
      </c>
      <c r="AT123" s="245" t="s">
        <v>123</v>
      </c>
      <c r="AU123" s="245" t="s">
        <v>86</v>
      </c>
      <c r="AY123" s="16" t="s">
        <v>121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128</v>
      </c>
      <c r="BM123" s="245" t="s">
        <v>233</v>
      </c>
    </row>
    <row r="124" spans="1:65" s="2" customFormat="1" ht="16.5" customHeight="1">
      <c r="A124" s="37"/>
      <c r="B124" s="38"/>
      <c r="C124" s="234" t="s">
        <v>138</v>
      </c>
      <c r="D124" s="234" t="s">
        <v>123</v>
      </c>
      <c r="E124" s="235" t="s">
        <v>234</v>
      </c>
      <c r="F124" s="236" t="s">
        <v>235</v>
      </c>
      <c r="G124" s="237" t="s">
        <v>236</v>
      </c>
      <c r="H124" s="238">
        <v>4</v>
      </c>
      <c r="I124" s="239"/>
      <c r="J124" s="240">
        <f>ROUND(I124*H124,2)</f>
        <v>0</v>
      </c>
      <c r="K124" s="236" t="s">
        <v>127</v>
      </c>
      <c r="L124" s="43"/>
      <c r="M124" s="241" t="s">
        <v>1</v>
      </c>
      <c r="N124" s="242" t="s">
        <v>41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128</v>
      </c>
      <c r="AT124" s="245" t="s">
        <v>123</v>
      </c>
      <c r="AU124" s="245" t="s">
        <v>86</v>
      </c>
      <c r="AY124" s="16" t="s">
        <v>121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84</v>
      </c>
      <c r="BK124" s="246">
        <f>ROUND(I124*H124,2)</f>
        <v>0</v>
      </c>
      <c r="BL124" s="16" t="s">
        <v>128</v>
      </c>
      <c r="BM124" s="245" t="s">
        <v>237</v>
      </c>
    </row>
    <row r="125" spans="1:65" s="2" customFormat="1" ht="16.5" customHeight="1">
      <c r="A125" s="37"/>
      <c r="B125" s="38"/>
      <c r="C125" s="234" t="s">
        <v>128</v>
      </c>
      <c r="D125" s="234" t="s">
        <v>123</v>
      </c>
      <c r="E125" s="235" t="s">
        <v>238</v>
      </c>
      <c r="F125" s="236" t="s">
        <v>239</v>
      </c>
      <c r="G125" s="237" t="s">
        <v>236</v>
      </c>
      <c r="H125" s="238">
        <v>4</v>
      </c>
      <c r="I125" s="239"/>
      <c r="J125" s="240">
        <f>ROUND(I125*H125,2)</f>
        <v>0</v>
      </c>
      <c r="K125" s="236" t="s">
        <v>127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5E-05</v>
      </c>
      <c r="R125" s="243">
        <f>Q125*H125</f>
        <v>0.0002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128</v>
      </c>
      <c r="AT125" s="245" t="s">
        <v>123</v>
      </c>
      <c r="AU125" s="245" t="s">
        <v>86</v>
      </c>
      <c r="AY125" s="16" t="s">
        <v>121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128</v>
      </c>
      <c r="BM125" s="245" t="s">
        <v>240</v>
      </c>
    </row>
    <row r="126" spans="1:65" s="2" customFormat="1" ht="24" customHeight="1">
      <c r="A126" s="37"/>
      <c r="B126" s="38"/>
      <c r="C126" s="234" t="s">
        <v>146</v>
      </c>
      <c r="D126" s="234" t="s">
        <v>123</v>
      </c>
      <c r="E126" s="235" t="s">
        <v>241</v>
      </c>
      <c r="F126" s="236" t="s">
        <v>242</v>
      </c>
      <c r="G126" s="237" t="s">
        <v>236</v>
      </c>
      <c r="H126" s="238">
        <v>12</v>
      </c>
      <c r="I126" s="239"/>
      <c r="J126" s="240">
        <f>ROUND(I126*H126,2)</f>
        <v>0</v>
      </c>
      <c r="K126" s="236" t="s">
        <v>127</v>
      </c>
      <c r="L126" s="43"/>
      <c r="M126" s="241" t="s">
        <v>1</v>
      </c>
      <c r="N126" s="242" t="s">
        <v>41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128</v>
      </c>
      <c r="AT126" s="245" t="s">
        <v>123</v>
      </c>
      <c r="AU126" s="245" t="s">
        <v>86</v>
      </c>
      <c r="AY126" s="16" t="s">
        <v>121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84</v>
      </c>
      <c r="BK126" s="246">
        <f>ROUND(I126*H126,2)</f>
        <v>0</v>
      </c>
      <c r="BL126" s="16" t="s">
        <v>128</v>
      </c>
      <c r="BM126" s="245" t="s">
        <v>243</v>
      </c>
    </row>
    <row r="127" spans="1:65" s="2" customFormat="1" ht="16.5" customHeight="1">
      <c r="A127" s="37"/>
      <c r="B127" s="38"/>
      <c r="C127" s="278" t="s">
        <v>151</v>
      </c>
      <c r="D127" s="278" t="s">
        <v>244</v>
      </c>
      <c r="E127" s="279" t="s">
        <v>245</v>
      </c>
      <c r="F127" s="280" t="s">
        <v>246</v>
      </c>
      <c r="G127" s="281" t="s">
        <v>126</v>
      </c>
      <c r="H127" s="282">
        <v>0.6</v>
      </c>
      <c r="I127" s="283"/>
      <c r="J127" s="284">
        <f>ROUND(I127*H127,2)</f>
        <v>0</v>
      </c>
      <c r="K127" s="280" t="s">
        <v>127</v>
      </c>
      <c r="L127" s="285"/>
      <c r="M127" s="286" t="s">
        <v>1</v>
      </c>
      <c r="N127" s="287" t="s">
        <v>41</v>
      </c>
      <c r="O127" s="90"/>
      <c r="P127" s="243">
        <f>O127*H127</f>
        <v>0</v>
      </c>
      <c r="Q127" s="243">
        <v>0.21</v>
      </c>
      <c r="R127" s="243">
        <f>Q127*H127</f>
        <v>0.126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187</v>
      </c>
      <c r="AT127" s="245" t="s">
        <v>244</v>
      </c>
      <c r="AU127" s="245" t="s">
        <v>86</v>
      </c>
      <c r="AY127" s="16" t="s">
        <v>121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128</v>
      </c>
      <c r="BM127" s="245" t="s">
        <v>247</v>
      </c>
    </row>
    <row r="128" spans="1:51" s="13" customFormat="1" ht="12">
      <c r="A128" s="13"/>
      <c r="B128" s="247"/>
      <c r="C128" s="248"/>
      <c r="D128" s="249" t="s">
        <v>130</v>
      </c>
      <c r="E128" s="250" t="s">
        <v>1</v>
      </c>
      <c r="F128" s="251" t="s">
        <v>248</v>
      </c>
      <c r="G128" s="248"/>
      <c r="H128" s="252">
        <v>0.6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130</v>
      </c>
      <c r="AU128" s="258" t="s">
        <v>86</v>
      </c>
      <c r="AV128" s="13" t="s">
        <v>86</v>
      </c>
      <c r="AW128" s="13" t="s">
        <v>32</v>
      </c>
      <c r="AX128" s="13" t="s">
        <v>84</v>
      </c>
      <c r="AY128" s="258" t="s">
        <v>121</v>
      </c>
    </row>
    <row r="129" spans="1:65" s="2" customFormat="1" ht="24" customHeight="1">
      <c r="A129" s="37"/>
      <c r="B129" s="38"/>
      <c r="C129" s="234" t="s">
        <v>155</v>
      </c>
      <c r="D129" s="234" t="s">
        <v>123</v>
      </c>
      <c r="E129" s="235" t="s">
        <v>249</v>
      </c>
      <c r="F129" s="236" t="s">
        <v>250</v>
      </c>
      <c r="G129" s="237" t="s">
        <v>236</v>
      </c>
      <c r="H129" s="238">
        <v>12</v>
      </c>
      <c r="I129" s="239"/>
      <c r="J129" s="240">
        <f>ROUND(I129*H129,2)</f>
        <v>0</v>
      </c>
      <c r="K129" s="236" t="s">
        <v>127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128</v>
      </c>
      <c r="AT129" s="245" t="s">
        <v>123</v>
      </c>
      <c r="AU129" s="245" t="s">
        <v>86</v>
      </c>
      <c r="AY129" s="16" t="s">
        <v>121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128</v>
      </c>
      <c r="BM129" s="245" t="s">
        <v>251</v>
      </c>
    </row>
    <row r="130" spans="1:65" s="2" customFormat="1" ht="16.5" customHeight="1">
      <c r="A130" s="37"/>
      <c r="B130" s="38"/>
      <c r="C130" s="278" t="s">
        <v>187</v>
      </c>
      <c r="D130" s="278" t="s">
        <v>244</v>
      </c>
      <c r="E130" s="279" t="s">
        <v>252</v>
      </c>
      <c r="F130" s="280" t="s">
        <v>253</v>
      </c>
      <c r="G130" s="281" t="s">
        <v>236</v>
      </c>
      <c r="H130" s="282">
        <v>2</v>
      </c>
      <c r="I130" s="283"/>
      <c r="J130" s="284">
        <f>ROUND(I130*H130,2)</f>
        <v>0</v>
      </c>
      <c r="K130" s="280" t="s">
        <v>1</v>
      </c>
      <c r="L130" s="285"/>
      <c r="M130" s="286" t="s">
        <v>1</v>
      </c>
      <c r="N130" s="287" t="s">
        <v>41</v>
      </c>
      <c r="O130" s="90"/>
      <c r="P130" s="243">
        <f>O130*H130</f>
        <v>0</v>
      </c>
      <c r="Q130" s="243">
        <v>0.027</v>
      </c>
      <c r="R130" s="243">
        <f>Q130*H130</f>
        <v>0.054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187</v>
      </c>
      <c r="AT130" s="245" t="s">
        <v>244</v>
      </c>
      <c r="AU130" s="245" t="s">
        <v>86</v>
      </c>
      <c r="AY130" s="16" t="s">
        <v>121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84</v>
      </c>
      <c r="BK130" s="246">
        <f>ROUND(I130*H130,2)</f>
        <v>0</v>
      </c>
      <c r="BL130" s="16" t="s">
        <v>128</v>
      </c>
      <c r="BM130" s="245" t="s">
        <v>254</v>
      </c>
    </row>
    <row r="131" spans="1:65" s="2" customFormat="1" ht="16.5" customHeight="1">
      <c r="A131" s="37"/>
      <c r="B131" s="38"/>
      <c r="C131" s="278" t="s">
        <v>193</v>
      </c>
      <c r="D131" s="278" t="s">
        <v>244</v>
      </c>
      <c r="E131" s="279" t="s">
        <v>255</v>
      </c>
      <c r="F131" s="280" t="s">
        <v>256</v>
      </c>
      <c r="G131" s="281" t="s">
        <v>236</v>
      </c>
      <c r="H131" s="282">
        <v>5</v>
      </c>
      <c r="I131" s="283"/>
      <c r="J131" s="284">
        <f>ROUND(I131*H131,2)</f>
        <v>0</v>
      </c>
      <c r="K131" s="280" t="s">
        <v>1</v>
      </c>
      <c r="L131" s="285"/>
      <c r="M131" s="286" t="s">
        <v>1</v>
      </c>
      <c r="N131" s="287" t="s">
        <v>41</v>
      </c>
      <c r="O131" s="90"/>
      <c r="P131" s="243">
        <f>O131*H131</f>
        <v>0</v>
      </c>
      <c r="Q131" s="243">
        <v>0.015</v>
      </c>
      <c r="R131" s="243">
        <f>Q131*H131</f>
        <v>0.075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187</v>
      </c>
      <c r="AT131" s="245" t="s">
        <v>244</v>
      </c>
      <c r="AU131" s="245" t="s">
        <v>86</v>
      </c>
      <c r="AY131" s="16" t="s">
        <v>121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128</v>
      </c>
      <c r="BM131" s="245" t="s">
        <v>257</v>
      </c>
    </row>
    <row r="132" spans="1:65" s="2" customFormat="1" ht="16.5" customHeight="1">
      <c r="A132" s="37"/>
      <c r="B132" s="38"/>
      <c r="C132" s="278" t="s">
        <v>201</v>
      </c>
      <c r="D132" s="278" t="s">
        <v>244</v>
      </c>
      <c r="E132" s="279" t="s">
        <v>258</v>
      </c>
      <c r="F132" s="280" t="s">
        <v>259</v>
      </c>
      <c r="G132" s="281" t="s">
        <v>236</v>
      </c>
      <c r="H132" s="282">
        <v>3</v>
      </c>
      <c r="I132" s="283"/>
      <c r="J132" s="284">
        <f>ROUND(I132*H132,2)</f>
        <v>0</v>
      </c>
      <c r="K132" s="280" t="s">
        <v>1</v>
      </c>
      <c r="L132" s="285"/>
      <c r="M132" s="286" t="s">
        <v>1</v>
      </c>
      <c r="N132" s="287" t="s">
        <v>41</v>
      </c>
      <c r="O132" s="90"/>
      <c r="P132" s="243">
        <f>O132*H132</f>
        <v>0</v>
      </c>
      <c r="Q132" s="243">
        <v>0.005</v>
      </c>
      <c r="R132" s="243">
        <f>Q132*H132</f>
        <v>0.015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187</v>
      </c>
      <c r="AT132" s="245" t="s">
        <v>244</v>
      </c>
      <c r="AU132" s="245" t="s">
        <v>86</v>
      </c>
      <c r="AY132" s="16" t="s">
        <v>121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128</v>
      </c>
      <c r="BM132" s="245" t="s">
        <v>260</v>
      </c>
    </row>
    <row r="133" spans="1:65" s="2" customFormat="1" ht="16.5" customHeight="1">
      <c r="A133" s="37"/>
      <c r="B133" s="38"/>
      <c r="C133" s="278" t="s">
        <v>208</v>
      </c>
      <c r="D133" s="278" t="s">
        <v>244</v>
      </c>
      <c r="E133" s="279" t="s">
        <v>261</v>
      </c>
      <c r="F133" s="280" t="s">
        <v>262</v>
      </c>
      <c r="G133" s="281" t="s">
        <v>236</v>
      </c>
      <c r="H133" s="282">
        <v>2</v>
      </c>
      <c r="I133" s="283"/>
      <c r="J133" s="284">
        <f>ROUND(I133*H133,2)</f>
        <v>0</v>
      </c>
      <c r="K133" s="280" t="s">
        <v>1</v>
      </c>
      <c r="L133" s="285"/>
      <c r="M133" s="286" t="s">
        <v>1</v>
      </c>
      <c r="N133" s="287" t="s">
        <v>41</v>
      </c>
      <c r="O133" s="90"/>
      <c r="P133" s="243">
        <f>O133*H133</f>
        <v>0</v>
      </c>
      <c r="Q133" s="243">
        <v>0.027</v>
      </c>
      <c r="R133" s="243">
        <f>Q133*H133</f>
        <v>0.054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187</v>
      </c>
      <c r="AT133" s="245" t="s">
        <v>244</v>
      </c>
      <c r="AU133" s="245" t="s">
        <v>86</v>
      </c>
      <c r="AY133" s="16" t="s">
        <v>121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128</v>
      </c>
      <c r="BM133" s="245" t="s">
        <v>263</v>
      </c>
    </row>
    <row r="134" spans="1:65" s="2" customFormat="1" ht="24" customHeight="1">
      <c r="A134" s="37"/>
      <c r="B134" s="38"/>
      <c r="C134" s="234" t="s">
        <v>212</v>
      </c>
      <c r="D134" s="234" t="s">
        <v>123</v>
      </c>
      <c r="E134" s="235" t="s">
        <v>264</v>
      </c>
      <c r="F134" s="236" t="s">
        <v>265</v>
      </c>
      <c r="G134" s="237" t="s">
        <v>236</v>
      </c>
      <c r="H134" s="238">
        <v>12</v>
      </c>
      <c r="I134" s="239"/>
      <c r="J134" s="240">
        <f>ROUND(I134*H134,2)</f>
        <v>0</v>
      </c>
      <c r="K134" s="236" t="s">
        <v>127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5E-05</v>
      </c>
      <c r="R134" s="243">
        <f>Q134*H134</f>
        <v>0.0006000000000000001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128</v>
      </c>
      <c r="AT134" s="245" t="s">
        <v>123</v>
      </c>
      <c r="AU134" s="245" t="s">
        <v>86</v>
      </c>
      <c r="AY134" s="16" t="s">
        <v>121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128</v>
      </c>
      <c r="BM134" s="245" t="s">
        <v>266</v>
      </c>
    </row>
    <row r="135" spans="1:65" s="2" customFormat="1" ht="16.5" customHeight="1">
      <c r="A135" s="37"/>
      <c r="B135" s="38"/>
      <c r="C135" s="278" t="s">
        <v>217</v>
      </c>
      <c r="D135" s="278" t="s">
        <v>244</v>
      </c>
      <c r="E135" s="279" t="s">
        <v>267</v>
      </c>
      <c r="F135" s="280" t="s">
        <v>268</v>
      </c>
      <c r="G135" s="281" t="s">
        <v>236</v>
      </c>
      <c r="H135" s="282">
        <v>15</v>
      </c>
      <c r="I135" s="283"/>
      <c r="J135" s="284">
        <f>ROUND(I135*H135,2)</f>
        <v>0</v>
      </c>
      <c r="K135" s="280" t="s">
        <v>127</v>
      </c>
      <c r="L135" s="285"/>
      <c r="M135" s="286" t="s">
        <v>1</v>
      </c>
      <c r="N135" s="287" t="s">
        <v>41</v>
      </c>
      <c r="O135" s="90"/>
      <c r="P135" s="243">
        <f>O135*H135</f>
        <v>0</v>
      </c>
      <c r="Q135" s="243">
        <v>0.00354</v>
      </c>
      <c r="R135" s="243">
        <f>Q135*H135</f>
        <v>0.0531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187</v>
      </c>
      <c r="AT135" s="245" t="s">
        <v>244</v>
      </c>
      <c r="AU135" s="245" t="s">
        <v>86</v>
      </c>
      <c r="AY135" s="16" t="s">
        <v>121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128</v>
      </c>
      <c r="BM135" s="245" t="s">
        <v>269</v>
      </c>
    </row>
    <row r="136" spans="1:65" s="2" customFormat="1" ht="16.5" customHeight="1">
      <c r="A136" s="37"/>
      <c r="B136" s="38"/>
      <c r="C136" s="278" t="s">
        <v>223</v>
      </c>
      <c r="D136" s="278" t="s">
        <v>244</v>
      </c>
      <c r="E136" s="279" t="s">
        <v>270</v>
      </c>
      <c r="F136" s="280" t="s">
        <v>271</v>
      </c>
      <c r="G136" s="281" t="s">
        <v>236</v>
      </c>
      <c r="H136" s="282">
        <v>21</v>
      </c>
      <c r="I136" s="283"/>
      <c r="J136" s="284">
        <f>ROUND(I136*H136,2)</f>
        <v>0</v>
      </c>
      <c r="K136" s="280" t="s">
        <v>127</v>
      </c>
      <c r="L136" s="285"/>
      <c r="M136" s="286" t="s">
        <v>1</v>
      </c>
      <c r="N136" s="287" t="s">
        <v>41</v>
      </c>
      <c r="O136" s="90"/>
      <c r="P136" s="243">
        <f>O136*H136</f>
        <v>0</v>
      </c>
      <c r="Q136" s="243">
        <v>0.00472</v>
      </c>
      <c r="R136" s="243">
        <f>Q136*H136</f>
        <v>0.09912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187</v>
      </c>
      <c r="AT136" s="245" t="s">
        <v>244</v>
      </c>
      <c r="AU136" s="245" t="s">
        <v>86</v>
      </c>
      <c r="AY136" s="16" t="s">
        <v>121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84</v>
      </c>
      <c r="BK136" s="246">
        <f>ROUND(I136*H136,2)</f>
        <v>0</v>
      </c>
      <c r="BL136" s="16" t="s">
        <v>128</v>
      </c>
      <c r="BM136" s="245" t="s">
        <v>272</v>
      </c>
    </row>
    <row r="137" spans="1:65" s="2" customFormat="1" ht="24" customHeight="1">
      <c r="A137" s="37"/>
      <c r="B137" s="38"/>
      <c r="C137" s="278" t="s">
        <v>8</v>
      </c>
      <c r="D137" s="278" t="s">
        <v>244</v>
      </c>
      <c r="E137" s="279" t="s">
        <v>273</v>
      </c>
      <c r="F137" s="280" t="s">
        <v>274</v>
      </c>
      <c r="G137" s="281" t="s">
        <v>158</v>
      </c>
      <c r="H137" s="282">
        <v>20</v>
      </c>
      <c r="I137" s="283"/>
      <c r="J137" s="284">
        <f>ROUND(I137*H137,2)</f>
        <v>0</v>
      </c>
      <c r="K137" s="280" t="s">
        <v>127</v>
      </c>
      <c r="L137" s="285"/>
      <c r="M137" s="286" t="s">
        <v>1</v>
      </c>
      <c r="N137" s="287" t="s">
        <v>41</v>
      </c>
      <c r="O137" s="90"/>
      <c r="P137" s="243">
        <f>O137*H137</f>
        <v>0</v>
      </c>
      <c r="Q137" s="243">
        <v>0.0004</v>
      </c>
      <c r="R137" s="243">
        <f>Q137*H137</f>
        <v>0.008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187</v>
      </c>
      <c r="AT137" s="245" t="s">
        <v>244</v>
      </c>
      <c r="AU137" s="245" t="s">
        <v>86</v>
      </c>
      <c r="AY137" s="16" t="s">
        <v>121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84</v>
      </c>
      <c r="BK137" s="246">
        <f>ROUND(I137*H137,2)</f>
        <v>0</v>
      </c>
      <c r="BL137" s="16" t="s">
        <v>128</v>
      </c>
      <c r="BM137" s="245" t="s">
        <v>275</v>
      </c>
    </row>
    <row r="138" spans="1:63" s="12" customFormat="1" ht="22.8" customHeight="1">
      <c r="A138" s="12"/>
      <c r="B138" s="218"/>
      <c r="C138" s="219"/>
      <c r="D138" s="220" t="s">
        <v>75</v>
      </c>
      <c r="E138" s="232" t="s">
        <v>221</v>
      </c>
      <c r="F138" s="232" t="s">
        <v>222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84</v>
      </c>
      <c r="AT138" s="230" t="s">
        <v>75</v>
      </c>
      <c r="AU138" s="230" t="s">
        <v>84</v>
      </c>
      <c r="AY138" s="229" t="s">
        <v>121</v>
      </c>
      <c r="BK138" s="231">
        <f>BK139</f>
        <v>0</v>
      </c>
    </row>
    <row r="139" spans="1:65" s="2" customFormat="1" ht="16.5" customHeight="1">
      <c r="A139" s="37"/>
      <c r="B139" s="38"/>
      <c r="C139" s="234" t="s">
        <v>276</v>
      </c>
      <c r="D139" s="234" t="s">
        <v>123</v>
      </c>
      <c r="E139" s="235" t="s">
        <v>224</v>
      </c>
      <c r="F139" s="236" t="s">
        <v>225</v>
      </c>
      <c r="G139" s="237" t="s">
        <v>180</v>
      </c>
      <c r="H139" s="238">
        <v>0.403</v>
      </c>
      <c r="I139" s="239"/>
      <c r="J139" s="240">
        <f>ROUND(I139*H139,2)</f>
        <v>0</v>
      </c>
      <c r="K139" s="236" t="s">
        <v>127</v>
      </c>
      <c r="L139" s="43"/>
      <c r="M139" s="273" t="s">
        <v>1</v>
      </c>
      <c r="N139" s="274" t="s">
        <v>41</v>
      </c>
      <c r="O139" s="275"/>
      <c r="P139" s="276">
        <f>O139*H139</f>
        <v>0</v>
      </c>
      <c r="Q139" s="276">
        <v>0</v>
      </c>
      <c r="R139" s="276">
        <f>Q139*H139</f>
        <v>0</v>
      </c>
      <c r="S139" s="276">
        <v>0</v>
      </c>
      <c r="T139" s="2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128</v>
      </c>
      <c r="AT139" s="245" t="s">
        <v>123</v>
      </c>
      <c r="AU139" s="245" t="s">
        <v>86</v>
      </c>
      <c r="AY139" s="16" t="s">
        <v>121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84</v>
      </c>
      <c r="BK139" s="246">
        <f>ROUND(I139*H139,2)</f>
        <v>0</v>
      </c>
      <c r="BL139" s="16" t="s">
        <v>128</v>
      </c>
      <c r="BM139" s="245" t="s">
        <v>277</v>
      </c>
    </row>
    <row r="140" spans="1:31" s="2" customFormat="1" ht="6.95" customHeight="1">
      <c r="A140" s="37"/>
      <c r="B140" s="65"/>
      <c r="C140" s="66"/>
      <c r="D140" s="66"/>
      <c r="E140" s="66"/>
      <c r="F140" s="66"/>
      <c r="G140" s="66"/>
      <c r="H140" s="66"/>
      <c r="I140" s="182"/>
      <c r="J140" s="66"/>
      <c r="K140" s="66"/>
      <c r="L140" s="43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password="CC35" sheet="1" objects="1" scenarios="1" formatColumns="0" formatRows="0" autoFilter="0"/>
  <autoFilter ref="C118:K13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278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ROUND((SUM(BE117:BE127)),2)</f>
        <v>0</v>
      </c>
      <c r="G33" s="37"/>
      <c r="H33" s="37"/>
      <c r="I33" s="161">
        <v>0.21</v>
      </c>
      <c r="J33" s="160">
        <f>ROUND(((SUM(BE117:BE127))*I33),2)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ROUND((SUM(BF117:BF127)),2)</f>
        <v>0</v>
      </c>
      <c r="G34" s="37"/>
      <c r="H34" s="37"/>
      <c r="I34" s="161">
        <v>0.15</v>
      </c>
      <c r="J34" s="160">
        <f>ROUND(((SUM(BF117:BF127))*I34),2)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ROUND((SUM(BG117:BG127)),2)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ROUND((SUM(BH117:BH127)),2)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ROUND((SUM(BI117:BI127)),2)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SO-04 - Vedlejší rozpočtové náklady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279</v>
      </c>
      <c r="E97" s="195"/>
      <c r="F97" s="195"/>
      <c r="G97" s="195"/>
      <c r="H97" s="195"/>
      <c r="I97" s="196"/>
      <c r="J97" s="197">
        <f>J118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143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182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106</v>
      </c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86" t="str">
        <f>E7</f>
        <v>Revitalizace vodní plochy na parc. č. 146/3 v k. Radvanov u Josefova</v>
      </c>
      <c r="F107" s="31"/>
      <c r="G107" s="31"/>
      <c r="H107" s="31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97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SO-04 - Vedlejší rozpočtové náklady</v>
      </c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>parc. č. 146/3 v k.ú. Radvanov u Josefova</v>
      </c>
      <c r="G111" s="39"/>
      <c r="H111" s="39"/>
      <c r="I111" s="146" t="s">
        <v>22</v>
      </c>
      <c r="J111" s="78" t="str">
        <f>IF(J12="","",J12)</f>
        <v>23. 10. 2019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7.9" customHeight="1">
      <c r="A113" s="37"/>
      <c r="B113" s="38"/>
      <c r="C113" s="31" t="s">
        <v>24</v>
      </c>
      <c r="D113" s="39"/>
      <c r="E113" s="39"/>
      <c r="F113" s="26" t="str">
        <f>E15</f>
        <v>Obec Josefov</v>
      </c>
      <c r="G113" s="39"/>
      <c r="H113" s="39"/>
      <c r="I113" s="146" t="s">
        <v>30</v>
      </c>
      <c r="J113" s="35" t="str">
        <f>E21</f>
        <v>Ing. Jaroslav Faiferlík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9"/>
      <c r="E114" s="39"/>
      <c r="F114" s="26" t="str">
        <f>IF(E18="","",E18)</f>
        <v>Vyplň údaj</v>
      </c>
      <c r="G114" s="39"/>
      <c r="H114" s="39"/>
      <c r="I114" s="146" t="s">
        <v>33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206"/>
      <c r="B116" s="207"/>
      <c r="C116" s="208" t="s">
        <v>107</v>
      </c>
      <c r="D116" s="209" t="s">
        <v>61</v>
      </c>
      <c r="E116" s="209" t="s">
        <v>57</v>
      </c>
      <c r="F116" s="209" t="s">
        <v>58</v>
      </c>
      <c r="G116" s="209" t="s">
        <v>108</v>
      </c>
      <c r="H116" s="209" t="s">
        <v>109</v>
      </c>
      <c r="I116" s="210" t="s">
        <v>110</v>
      </c>
      <c r="J116" s="209" t="s">
        <v>101</v>
      </c>
      <c r="K116" s="211" t="s">
        <v>111</v>
      </c>
      <c r="L116" s="212"/>
      <c r="M116" s="99" t="s">
        <v>1</v>
      </c>
      <c r="N116" s="100" t="s">
        <v>40</v>
      </c>
      <c r="O116" s="100" t="s">
        <v>112</v>
      </c>
      <c r="P116" s="100" t="s">
        <v>113</v>
      </c>
      <c r="Q116" s="100" t="s">
        <v>114</v>
      </c>
      <c r="R116" s="100" t="s">
        <v>115</v>
      </c>
      <c r="S116" s="100" t="s">
        <v>116</v>
      </c>
      <c r="T116" s="101" t="s">
        <v>117</v>
      </c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</row>
    <row r="117" spans="1:63" s="2" customFormat="1" ht="22.8" customHeight="1">
      <c r="A117" s="37"/>
      <c r="B117" s="38"/>
      <c r="C117" s="106" t="s">
        <v>118</v>
      </c>
      <c r="D117" s="39"/>
      <c r="E117" s="39"/>
      <c r="F117" s="39"/>
      <c r="G117" s="39"/>
      <c r="H117" s="39"/>
      <c r="I117" s="143"/>
      <c r="J117" s="213">
        <f>BK117</f>
        <v>0</v>
      </c>
      <c r="K117" s="39"/>
      <c r="L117" s="43"/>
      <c r="M117" s="102"/>
      <c r="N117" s="214"/>
      <c r="O117" s="103"/>
      <c r="P117" s="215">
        <f>P118</f>
        <v>0</v>
      </c>
      <c r="Q117" s="103"/>
      <c r="R117" s="215">
        <f>R118</f>
        <v>0</v>
      </c>
      <c r="S117" s="103"/>
      <c r="T117" s="216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75</v>
      </c>
      <c r="AU117" s="16" t="s">
        <v>103</v>
      </c>
      <c r="BK117" s="217">
        <f>BK118</f>
        <v>0</v>
      </c>
    </row>
    <row r="118" spans="1:63" s="12" customFormat="1" ht="25.9" customHeight="1">
      <c r="A118" s="12"/>
      <c r="B118" s="218"/>
      <c r="C118" s="219"/>
      <c r="D118" s="220" t="s">
        <v>75</v>
      </c>
      <c r="E118" s="221" t="s">
        <v>280</v>
      </c>
      <c r="F118" s="221" t="s">
        <v>94</v>
      </c>
      <c r="G118" s="219"/>
      <c r="H118" s="219"/>
      <c r="I118" s="222"/>
      <c r="J118" s="223">
        <f>BK118</f>
        <v>0</v>
      </c>
      <c r="K118" s="219"/>
      <c r="L118" s="224"/>
      <c r="M118" s="225"/>
      <c r="N118" s="226"/>
      <c r="O118" s="226"/>
      <c r="P118" s="227">
        <f>SUM(P119:P127)</f>
        <v>0</v>
      </c>
      <c r="Q118" s="226"/>
      <c r="R118" s="227">
        <f>SUM(R119:R127)</f>
        <v>0</v>
      </c>
      <c r="S118" s="226"/>
      <c r="T118" s="228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9" t="s">
        <v>146</v>
      </c>
      <c r="AT118" s="230" t="s">
        <v>75</v>
      </c>
      <c r="AU118" s="230" t="s">
        <v>76</v>
      </c>
      <c r="AY118" s="229" t="s">
        <v>121</v>
      </c>
      <c r="BK118" s="231">
        <f>SUM(BK119:BK127)</f>
        <v>0</v>
      </c>
    </row>
    <row r="119" spans="1:65" s="2" customFormat="1" ht="36" customHeight="1">
      <c r="A119" s="37"/>
      <c r="B119" s="38"/>
      <c r="C119" s="234" t="s">
        <v>84</v>
      </c>
      <c r="D119" s="234" t="s">
        <v>123</v>
      </c>
      <c r="E119" s="235" t="s">
        <v>281</v>
      </c>
      <c r="F119" s="236" t="s">
        <v>282</v>
      </c>
      <c r="G119" s="237" t="s">
        <v>283</v>
      </c>
      <c r="H119" s="238">
        <v>1</v>
      </c>
      <c r="I119" s="239"/>
      <c r="J119" s="240">
        <f>ROUND(I119*H119,2)</f>
        <v>0</v>
      </c>
      <c r="K119" s="236" t="s">
        <v>1</v>
      </c>
      <c r="L119" s="43"/>
      <c r="M119" s="241" t="s">
        <v>1</v>
      </c>
      <c r="N119" s="242" t="s">
        <v>41</v>
      </c>
      <c r="O119" s="90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45" t="s">
        <v>128</v>
      </c>
      <c r="AT119" s="245" t="s">
        <v>123</v>
      </c>
      <c r="AU119" s="245" t="s">
        <v>84</v>
      </c>
      <c r="AY119" s="16" t="s">
        <v>121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16" t="s">
        <v>84</v>
      </c>
      <c r="BK119" s="246">
        <f>ROUND(I119*H119,2)</f>
        <v>0</v>
      </c>
      <c r="BL119" s="16" t="s">
        <v>128</v>
      </c>
      <c r="BM119" s="245" t="s">
        <v>284</v>
      </c>
    </row>
    <row r="120" spans="1:65" s="2" customFormat="1" ht="48" customHeight="1">
      <c r="A120" s="37"/>
      <c r="B120" s="38"/>
      <c r="C120" s="234" t="s">
        <v>138</v>
      </c>
      <c r="D120" s="234" t="s">
        <v>123</v>
      </c>
      <c r="E120" s="235" t="s">
        <v>285</v>
      </c>
      <c r="F120" s="236" t="s">
        <v>286</v>
      </c>
      <c r="G120" s="237" t="s">
        <v>283</v>
      </c>
      <c r="H120" s="238">
        <v>1</v>
      </c>
      <c r="I120" s="239"/>
      <c r="J120" s="240">
        <f>ROUND(I120*H120,2)</f>
        <v>0</v>
      </c>
      <c r="K120" s="236" t="s">
        <v>1</v>
      </c>
      <c r="L120" s="43"/>
      <c r="M120" s="241" t="s">
        <v>1</v>
      </c>
      <c r="N120" s="242" t="s">
        <v>41</v>
      </c>
      <c r="O120" s="90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45" t="s">
        <v>128</v>
      </c>
      <c r="AT120" s="245" t="s">
        <v>123</v>
      </c>
      <c r="AU120" s="245" t="s">
        <v>84</v>
      </c>
      <c r="AY120" s="16" t="s">
        <v>121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16" t="s">
        <v>84</v>
      </c>
      <c r="BK120" s="246">
        <f>ROUND(I120*H120,2)</f>
        <v>0</v>
      </c>
      <c r="BL120" s="16" t="s">
        <v>128</v>
      </c>
      <c r="BM120" s="245" t="s">
        <v>287</v>
      </c>
    </row>
    <row r="121" spans="1:65" s="2" customFormat="1" ht="24" customHeight="1">
      <c r="A121" s="37"/>
      <c r="B121" s="38"/>
      <c r="C121" s="234" t="s">
        <v>128</v>
      </c>
      <c r="D121" s="234" t="s">
        <v>123</v>
      </c>
      <c r="E121" s="235" t="s">
        <v>288</v>
      </c>
      <c r="F121" s="236" t="s">
        <v>289</v>
      </c>
      <c r="G121" s="237" t="s">
        <v>283</v>
      </c>
      <c r="H121" s="238">
        <v>1</v>
      </c>
      <c r="I121" s="239"/>
      <c r="J121" s="240">
        <f>ROUND(I121*H121,2)</f>
        <v>0</v>
      </c>
      <c r="K121" s="236" t="s">
        <v>1</v>
      </c>
      <c r="L121" s="43"/>
      <c r="M121" s="241" t="s">
        <v>1</v>
      </c>
      <c r="N121" s="242" t="s">
        <v>41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128</v>
      </c>
      <c r="AT121" s="245" t="s">
        <v>123</v>
      </c>
      <c r="AU121" s="245" t="s">
        <v>84</v>
      </c>
      <c r="AY121" s="16" t="s">
        <v>121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84</v>
      </c>
      <c r="BK121" s="246">
        <f>ROUND(I121*H121,2)</f>
        <v>0</v>
      </c>
      <c r="BL121" s="16" t="s">
        <v>128</v>
      </c>
      <c r="BM121" s="245" t="s">
        <v>290</v>
      </c>
    </row>
    <row r="122" spans="1:65" s="2" customFormat="1" ht="36" customHeight="1">
      <c r="A122" s="37"/>
      <c r="B122" s="38"/>
      <c r="C122" s="234" t="s">
        <v>146</v>
      </c>
      <c r="D122" s="234" t="s">
        <v>123</v>
      </c>
      <c r="E122" s="235" t="s">
        <v>291</v>
      </c>
      <c r="F122" s="236" t="s">
        <v>292</v>
      </c>
      <c r="G122" s="237" t="s">
        <v>283</v>
      </c>
      <c r="H122" s="238">
        <v>1</v>
      </c>
      <c r="I122" s="239"/>
      <c r="J122" s="240">
        <f>ROUND(I122*H122,2)</f>
        <v>0</v>
      </c>
      <c r="K122" s="236" t="s">
        <v>1</v>
      </c>
      <c r="L122" s="43"/>
      <c r="M122" s="241" t="s">
        <v>1</v>
      </c>
      <c r="N122" s="242" t="s">
        <v>41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128</v>
      </c>
      <c r="AT122" s="245" t="s">
        <v>123</v>
      </c>
      <c r="AU122" s="245" t="s">
        <v>84</v>
      </c>
      <c r="AY122" s="16" t="s">
        <v>121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84</v>
      </c>
      <c r="BK122" s="246">
        <f>ROUND(I122*H122,2)</f>
        <v>0</v>
      </c>
      <c r="BL122" s="16" t="s">
        <v>128</v>
      </c>
      <c r="BM122" s="245" t="s">
        <v>293</v>
      </c>
    </row>
    <row r="123" spans="1:65" s="2" customFormat="1" ht="36" customHeight="1">
      <c r="A123" s="37"/>
      <c r="B123" s="38"/>
      <c r="C123" s="234" t="s">
        <v>155</v>
      </c>
      <c r="D123" s="234" t="s">
        <v>123</v>
      </c>
      <c r="E123" s="235" t="s">
        <v>294</v>
      </c>
      <c r="F123" s="236" t="s">
        <v>295</v>
      </c>
      <c r="G123" s="237" t="s">
        <v>283</v>
      </c>
      <c r="H123" s="238">
        <v>1</v>
      </c>
      <c r="I123" s="239"/>
      <c r="J123" s="240">
        <f>ROUND(I123*H123,2)</f>
        <v>0</v>
      </c>
      <c r="K123" s="236" t="s">
        <v>1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128</v>
      </c>
      <c r="AT123" s="245" t="s">
        <v>123</v>
      </c>
      <c r="AU123" s="245" t="s">
        <v>84</v>
      </c>
      <c r="AY123" s="16" t="s">
        <v>121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128</v>
      </c>
      <c r="BM123" s="245" t="s">
        <v>296</v>
      </c>
    </row>
    <row r="124" spans="1:65" s="2" customFormat="1" ht="24" customHeight="1">
      <c r="A124" s="37"/>
      <c r="B124" s="38"/>
      <c r="C124" s="234" t="s">
        <v>187</v>
      </c>
      <c r="D124" s="234" t="s">
        <v>123</v>
      </c>
      <c r="E124" s="235" t="s">
        <v>297</v>
      </c>
      <c r="F124" s="236" t="s">
        <v>298</v>
      </c>
      <c r="G124" s="237" t="s">
        <v>283</v>
      </c>
      <c r="H124" s="238">
        <v>1</v>
      </c>
      <c r="I124" s="239"/>
      <c r="J124" s="240">
        <f>ROUND(I124*H124,2)</f>
        <v>0</v>
      </c>
      <c r="K124" s="236" t="s">
        <v>1</v>
      </c>
      <c r="L124" s="43"/>
      <c r="M124" s="241" t="s">
        <v>1</v>
      </c>
      <c r="N124" s="242" t="s">
        <v>41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128</v>
      </c>
      <c r="AT124" s="245" t="s">
        <v>123</v>
      </c>
      <c r="AU124" s="245" t="s">
        <v>84</v>
      </c>
      <c r="AY124" s="16" t="s">
        <v>121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84</v>
      </c>
      <c r="BK124" s="246">
        <f>ROUND(I124*H124,2)</f>
        <v>0</v>
      </c>
      <c r="BL124" s="16" t="s">
        <v>128</v>
      </c>
      <c r="BM124" s="245" t="s">
        <v>299</v>
      </c>
    </row>
    <row r="125" spans="1:65" s="2" customFormat="1" ht="36" customHeight="1">
      <c r="A125" s="37"/>
      <c r="B125" s="38"/>
      <c r="C125" s="234" t="s">
        <v>193</v>
      </c>
      <c r="D125" s="234" t="s">
        <v>123</v>
      </c>
      <c r="E125" s="235" t="s">
        <v>300</v>
      </c>
      <c r="F125" s="236" t="s">
        <v>301</v>
      </c>
      <c r="G125" s="237" t="s">
        <v>283</v>
      </c>
      <c r="H125" s="238">
        <v>1</v>
      </c>
      <c r="I125" s="239"/>
      <c r="J125" s="240">
        <f>ROUND(I125*H125,2)</f>
        <v>0</v>
      </c>
      <c r="K125" s="236" t="s">
        <v>1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128</v>
      </c>
      <c r="AT125" s="245" t="s">
        <v>123</v>
      </c>
      <c r="AU125" s="245" t="s">
        <v>84</v>
      </c>
      <c r="AY125" s="16" t="s">
        <v>121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128</v>
      </c>
      <c r="BM125" s="245" t="s">
        <v>302</v>
      </c>
    </row>
    <row r="126" spans="1:65" s="2" customFormat="1" ht="36" customHeight="1">
      <c r="A126" s="37"/>
      <c r="B126" s="38"/>
      <c r="C126" s="234" t="s">
        <v>201</v>
      </c>
      <c r="D126" s="234" t="s">
        <v>123</v>
      </c>
      <c r="E126" s="235" t="s">
        <v>303</v>
      </c>
      <c r="F126" s="236" t="s">
        <v>304</v>
      </c>
      <c r="G126" s="237" t="s">
        <v>283</v>
      </c>
      <c r="H126" s="238">
        <v>1</v>
      </c>
      <c r="I126" s="239"/>
      <c r="J126" s="240">
        <f>ROUND(I126*H126,2)</f>
        <v>0</v>
      </c>
      <c r="K126" s="236" t="s">
        <v>1</v>
      </c>
      <c r="L126" s="43"/>
      <c r="M126" s="241" t="s">
        <v>1</v>
      </c>
      <c r="N126" s="242" t="s">
        <v>41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128</v>
      </c>
      <c r="AT126" s="245" t="s">
        <v>123</v>
      </c>
      <c r="AU126" s="245" t="s">
        <v>84</v>
      </c>
      <c r="AY126" s="16" t="s">
        <v>121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84</v>
      </c>
      <c r="BK126" s="246">
        <f>ROUND(I126*H126,2)</f>
        <v>0</v>
      </c>
      <c r="BL126" s="16" t="s">
        <v>128</v>
      </c>
      <c r="BM126" s="245" t="s">
        <v>305</v>
      </c>
    </row>
    <row r="127" spans="1:65" s="2" customFormat="1" ht="60" customHeight="1">
      <c r="A127" s="37"/>
      <c r="B127" s="38"/>
      <c r="C127" s="234" t="s">
        <v>208</v>
      </c>
      <c r="D127" s="234" t="s">
        <v>123</v>
      </c>
      <c r="E127" s="235" t="s">
        <v>306</v>
      </c>
      <c r="F127" s="236" t="s">
        <v>307</v>
      </c>
      <c r="G127" s="237" t="s">
        <v>283</v>
      </c>
      <c r="H127" s="238">
        <v>1</v>
      </c>
      <c r="I127" s="239"/>
      <c r="J127" s="240">
        <f>ROUND(I127*H127,2)</f>
        <v>0</v>
      </c>
      <c r="K127" s="236" t="s">
        <v>1</v>
      </c>
      <c r="L127" s="43"/>
      <c r="M127" s="273" t="s">
        <v>1</v>
      </c>
      <c r="N127" s="274" t="s">
        <v>41</v>
      </c>
      <c r="O127" s="275"/>
      <c r="P127" s="276">
        <f>O127*H127</f>
        <v>0</v>
      </c>
      <c r="Q127" s="276">
        <v>0</v>
      </c>
      <c r="R127" s="276">
        <f>Q127*H127</f>
        <v>0</v>
      </c>
      <c r="S127" s="276">
        <v>0</v>
      </c>
      <c r="T127" s="2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128</v>
      </c>
      <c r="AT127" s="245" t="s">
        <v>123</v>
      </c>
      <c r="AU127" s="245" t="s">
        <v>84</v>
      </c>
      <c r="AY127" s="16" t="s">
        <v>121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128</v>
      </c>
      <c r="BM127" s="245" t="s">
        <v>308</v>
      </c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182"/>
      <c r="J128" s="66"/>
      <c r="K128" s="66"/>
      <c r="L128" s="43"/>
      <c r="M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</sheetData>
  <sheetProtection password="CC35" sheet="1" objects="1" scenarios="1" formatColumns="0" formatRows="0" autoFilter="0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2019-11-26T06:57:12Z</dcterms:created>
  <dcterms:modified xsi:type="dcterms:W3CDTF">2019-11-26T06:57:14Z</dcterms:modified>
  <cp:category/>
  <cp:version/>
  <cp:contentType/>
  <cp:contentStatus/>
</cp:coreProperties>
</file>