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3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03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03 01 Pol'!$A$1:$X$123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122" i="12"/>
  <c r="BA100" i="12"/>
  <c r="BA99" i="12"/>
  <c r="BA43" i="12"/>
  <c r="BA36" i="12"/>
  <c r="BA24" i="12"/>
  <c r="BA20" i="12"/>
  <c r="BA17" i="12"/>
  <c r="BA14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6" i="12"/>
  <c r="I16" i="12"/>
  <c r="K16" i="12"/>
  <c r="M16" i="12"/>
  <c r="O16" i="12"/>
  <c r="Q16" i="12"/>
  <c r="V16" i="12"/>
  <c r="G19" i="12"/>
  <c r="M19" i="12" s="1"/>
  <c r="I19" i="12"/>
  <c r="K19" i="12"/>
  <c r="O19" i="12"/>
  <c r="O8" i="12" s="1"/>
  <c r="Q19" i="12"/>
  <c r="V19" i="12"/>
  <c r="G23" i="12"/>
  <c r="M23" i="12" s="1"/>
  <c r="I23" i="12"/>
  <c r="K23" i="12"/>
  <c r="O23" i="12"/>
  <c r="Q23" i="12"/>
  <c r="V23" i="12"/>
  <c r="G26" i="12"/>
  <c r="I26" i="12"/>
  <c r="K26" i="12"/>
  <c r="M26" i="12"/>
  <c r="O26" i="12"/>
  <c r="Q26" i="12"/>
  <c r="V26" i="12"/>
  <c r="G35" i="12"/>
  <c r="I35" i="12"/>
  <c r="K35" i="12"/>
  <c r="M35" i="12"/>
  <c r="O35" i="12"/>
  <c r="Q35" i="12"/>
  <c r="V35" i="12"/>
  <c r="G42" i="12"/>
  <c r="M42" i="12" s="1"/>
  <c r="I42" i="12"/>
  <c r="K42" i="12"/>
  <c r="O42" i="12"/>
  <c r="Q42" i="12"/>
  <c r="V42" i="12"/>
  <c r="G45" i="12"/>
  <c r="I45" i="12"/>
  <c r="K45" i="12"/>
  <c r="M45" i="12"/>
  <c r="O45" i="12"/>
  <c r="Q45" i="12"/>
  <c r="V45" i="12"/>
  <c r="G48" i="12"/>
  <c r="I48" i="12"/>
  <c r="I47" i="12" s="1"/>
  <c r="K48" i="12"/>
  <c r="M48" i="12"/>
  <c r="O48" i="12"/>
  <c r="Q48" i="12"/>
  <c r="Q47" i="12" s="1"/>
  <c r="V48" i="12"/>
  <c r="G50" i="12"/>
  <c r="M50" i="12" s="1"/>
  <c r="I50" i="12"/>
  <c r="K50" i="12"/>
  <c r="O50" i="12"/>
  <c r="O47" i="12" s="1"/>
  <c r="Q50" i="12"/>
  <c r="V50" i="12"/>
  <c r="G52" i="12"/>
  <c r="I52" i="12"/>
  <c r="K52" i="12"/>
  <c r="M52" i="12"/>
  <c r="O52" i="12"/>
  <c r="Q52" i="12"/>
  <c r="V52" i="12"/>
  <c r="G54" i="12"/>
  <c r="M54" i="12" s="1"/>
  <c r="I54" i="12"/>
  <c r="K54" i="12"/>
  <c r="K47" i="12" s="1"/>
  <c r="O54" i="12"/>
  <c r="Q54" i="12"/>
  <c r="V54" i="12"/>
  <c r="V47" i="12" s="1"/>
  <c r="G56" i="12"/>
  <c r="I56" i="12"/>
  <c r="K56" i="12"/>
  <c r="M56" i="12"/>
  <c r="O56" i="12"/>
  <c r="Q56" i="12"/>
  <c r="V56" i="12"/>
  <c r="G58" i="12"/>
  <c r="M58" i="12" s="1"/>
  <c r="I58" i="12"/>
  <c r="K58" i="12"/>
  <c r="O58" i="12"/>
  <c r="Q58" i="12"/>
  <c r="V58" i="12"/>
  <c r="G61" i="12"/>
  <c r="I61" i="12"/>
  <c r="K61" i="12"/>
  <c r="M61" i="12"/>
  <c r="O61" i="12"/>
  <c r="Q61" i="12"/>
  <c r="V61" i="12"/>
  <c r="G63" i="12"/>
  <c r="M63" i="12" s="1"/>
  <c r="I63" i="12"/>
  <c r="K63" i="12"/>
  <c r="O63" i="12"/>
  <c r="Q63" i="12"/>
  <c r="V63" i="12"/>
  <c r="G65" i="12"/>
  <c r="I65" i="12"/>
  <c r="K65" i="12"/>
  <c r="M65" i="12"/>
  <c r="O65" i="12"/>
  <c r="Q65" i="12"/>
  <c r="V65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2" i="12"/>
  <c r="I72" i="12"/>
  <c r="I71" i="12" s="1"/>
  <c r="K72" i="12"/>
  <c r="M72" i="12"/>
  <c r="O72" i="12"/>
  <c r="Q72" i="12"/>
  <c r="Q71" i="12" s="1"/>
  <c r="V72" i="12"/>
  <c r="G73" i="12"/>
  <c r="M73" i="12" s="1"/>
  <c r="I73" i="12"/>
  <c r="K73" i="12"/>
  <c r="O73" i="12"/>
  <c r="O71" i="12" s="1"/>
  <c r="Q73" i="12"/>
  <c r="V73" i="12"/>
  <c r="G75" i="12"/>
  <c r="I75" i="12"/>
  <c r="K75" i="12"/>
  <c r="M75" i="12"/>
  <c r="O75" i="12"/>
  <c r="Q75" i="12"/>
  <c r="V75" i="12"/>
  <c r="G78" i="12"/>
  <c r="M78" i="12" s="1"/>
  <c r="I78" i="12"/>
  <c r="K78" i="12"/>
  <c r="K71" i="12" s="1"/>
  <c r="O78" i="12"/>
  <c r="Q78" i="12"/>
  <c r="V78" i="12"/>
  <c r="V71" i="12" s="1"/>
  <c r="G80" i="12"/>
  <c r="M80" i="12" s="1"/>
  <c r="I80" i="12"/>
  <c r="K80" i="12"/>
  <c r="K79" i="12" s="1"/>
  <c r="O80" i="12"/>
  <c r="O79" i="12" s="1"/>
  <c r="Q80" i="12"/>
  <c r="V80" i="12"/>
  <c r="V79" i="12" s="1"/>
  <c r="G83" i="12"/>
  <c r="I83" i="12"/>
  <c r="I79" i="12" s="1"/>
  <c r="K83" i="12"/>
  <c r="M83" i="12"/>
  <c r="O83" i="12"/>
  <c r="Q83" i="12"/>
  <c r="Q79" i="12" s="1"/>
  <c r="V83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9" i="12"/>
  <c r="I89" i="12"/>
  <c r="K89" i="12"/>
  <c r="M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M92" i="12" s="1"/>
  <c r="I93" i="12"/>
  <c r="K93" i="12"/>
  <c r="K92" i="12" s="1"/>
  <c r="O93" i="12"/>
  <c r="O92" i="12" s="1"/>
  <c r="Q93" i="12"/>
  <c r="V93" i="12"/>
  <c r="V92" i="12" s="1"/>
  <c r="G95" i="12"/>
  <c r="I95" i="12"/>
  <c r="I92" i="12" s="1"/>
  <c r="K95" i="12"/>
  <c r="M95" i="12"/>
  <c r="O95" i="12"/>
  <c r="Q95" i="12"/>
  <c r="Q92" i="12" s="1"/>
  <c r="V95" i="12"/>
  <c r="G97" i="12"/>
  <c r="K97" i="12"/>
  <c r="O97" i="12"/>
  <c r="V97" i="12"/>
  <c r="G98" i="12"/>
  <c r="I98" i="12"/>
  <c r="I97" i="12" s="1"/>
  <c r="K98" i="12"/>
  <c r="M98" i="12"/>
  <c r="M97" i="12" s="1"/>
  <c r="O98" i="12"/>
  <c r="Q98" i="12"/>
  <c r="Q97" i="12" s="1"/>
  <c r="V98" i="12"/>
  <c r="G101" i="12"/>
  <c r="G102" i="12"/>
  <c r="I102" i="12"/>
  <c r="I101" i="12" s="1"/>
  <c r="K102" i="12"/>
  <c r="M102" i="12"/>
  <c r="O102" i="12"/>
  <c r="Q102" i="12"/>
  <c r="Q101" i="12" s="1"/>
  <c r="V102" i="12"/>
  <c r="G105" i="12"/>
  <c r="M105" i="12" s="1"/>
  <c r="I105" i="12"/>
  <c r="K105" i="12"/>
  <c r="K101" i="12" s="1"/>
  <c r="O105" i="12"/>
  <c r="Q105" i="12"/>
  <c r="V105" i="12"/>
  <c r="V101" i="12" s="1"/>
  <c r="G110" i="12"/>
  <c r="I110" i="12"/>
  <c r="K110" i="12"/>
  <c r="M110" i="12"/>
  <c r="O110" i="12"/>
  <c r="Q110" i="12"/>
  <c r="V110" i="12"/>
  <c r="G112" i="12"/>
  <c r="M112" i="12" s="1"/>
  <c r="I112" i="12"/>
  <c r="K112" i="12"/>
  <c r="O112" i="12"/>
  <c r="O101" i="12" s="1"/>
  <c r="Q112" i="12"/>
  <c r="V112" i="12"/>
  <c r="G115" i="12"/>
  <c r="G114" i="12" s="1"/>
  <c r="I115" i="12"/>
  <c r="K115" i="12"/>
  <c r="K114" i="12" s="1"/>
  <c r="O115" i="12"/>
  <c r="O114" i="12" s="1"/>
  <c r="Q115" i="12"/>
  <c r="V115" i="12"/>
  <c r="V114" i="12" s="1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I118" i="12"/>
  <c r="I114" i="12" s="1"/>
  <c r="K118" i="12"/>
  <c r="M118" i="12"/>
  <c r="O118" i="12"/>
  <c r="Q118" i="12"/>
  <c r="Q114" i="12" s="1"/>
  <c r="V118" i="12"/>
  <c r="G119" i="12"/>
  <c r="K119" i="12"/>
  <c r="O119" i="12"/>
  <c r="V119" i="12"/>
  <c r="G120" i="12"/>
  <c r="I120" i="12"/>
  <c r="I119" i="12" s="1"/>
  <c r="K120" i="12"/>
  <c r="M120" i="12"/>
  <c r="M119" i="12" s="1"/>
  <c r="O120" i="12"/>
  <c r="Q120" i="12"/>
  <c r="Q119" i="12" s="1"/>
  <c r="V120" i="12"/>
  <c r="AE122" i="12"/>
  <c r="I20" i="1"/>
  <c r="I19" i="1"/>
  <c r="I18" i="1"/>
  <c r="I17" i="1"/>
  <c r="I16" i="1"/>
  <c r="I59" i="1"/>
  <c r="J57" i="1" s="1"/>
  <c r="F43" i="1"/>
  <c r="G23" i="1" s="1"/>
  <c r="G43" i="1"/>
  <c r="G25" i="1" s="1"/>
  <c r="H43" i="1"/>
  <c r="I41" i="1"/>
  <c r="I40" i="1"/>
  <c r="I39" i="1"/>
  <c r="I43" i="1" s="1"/>
  <c r="J41" i="1" s="1"/>
  <c r="J56" i="1" l="1"/>
  <c r="J52" i="1"/>
  <c r="J50" i="1"/>
  <c r="J54" i="1"/>
  <c r="J58" i="1"/>
  <c r="J51" i="1"/>
  <c r="J53" i="1"/>
  <c r="J55" i="1"/>
  <c r="I42" i="1"/>
  <c r="A27" i="1"/>
  <c r="M71" i="12"/>
  <c r="M47" i="12"/>
  <c r="M101" i="12"/>
  <c r="M8" i="12"/>
  <c r="M79" i="12"/>
  <c r="G71" i="12"/>
  <c r="G47" i="12"/>
  <c r="AF122" i="12"/>
  <c r="M115" i="12"/>
  <c r="M114" i="12" s="1"/>
  <c r="G92" i="12"/>
  <c r="G79" i="12"/>
  <c r="G8" i="12"/>
  <c r="J39" i="1"/>
  <c r="J43" i="1" s="1"/>
  <c r="J40" i="1"/>
  <c r="J42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9" i="1" l="1"/>
  <c r="A28" i="1"/>
  <c r="G28" i="1"/>
  <c r="G27" i="1" s="1"/>
  <c r="G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Kateřina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<sst xmlns="http://schemas.openxmlformats.org/spreadsheetml/2006/main" count="649" uniqueCount="285">
  <si>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</si>
  <si>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</si>
  <si>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</si>
  <si>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</si>
  <si>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</si>
  <si>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</si>
  <si>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</si>
  <si>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</si>
  <si>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</si>
  <si>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</si>
  <si>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</si>
  <si>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</si>
  <si>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</si>
  <si>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</si>
  <si>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</si>
  <si>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</si>
  <si>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</si>
  <si>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</si>
  <si>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</si>
  <si>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</si>
  <si>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</si>
  <si>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</si>
  <si>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</si>
  <si>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</si>
  <si>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</si>
  <si>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</si>
  <si>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</si>
  <si>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</si>
  <si>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</si>
  <si>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</si>
  <si>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</si>
  <si>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</si>
  <si>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</si>
  <si>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</si>
  <si>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</si>
  <si>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</si>
  <si>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</si>
  <si>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</si>
  <si>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</si>
  <si>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</si>
  <si>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</si>
  <si>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</si>
  <si>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</si>
  <si>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</si>
  <si>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 xml:space="preserve">Oplocení dětského hřiště </t>
  </si>
  <si>
    <t>SO 03</t>
  </si>
  <si>
    <t>Objekt:</t>
  </si>
  <si>
    <t>Rozpočet:</t>
  </si>
  <si>
    <t>Kateřina Bačová</t>
  </si>
  <si>
    <t>2020/013</t>
  </si>
  <si>
    <t>Dětská hřiště v obci Vintířov</t>
  </si>
  <si>
    <t>Obec Vintířov</t>
  </si>
  <si>
    <t>62</t>
  </si>
  <si>
    <t>Vintířov</t>
  </si>
  <si>
    <t>35735</t>
  </si>
  <si>
    <t>00259641</t>
  </si>
  <si>
    <t>CZ00259641</t>
  </si>
  <si>
    <t>Ing. Kristýna Greinerová</t>
  </si>
  <si>
    <t>Sámova 410/28</t>
  </si>
  <si>
    <t>Praha-Vršovice</t>
  </si>
  <si>
    <t>10100</t>
  </si>
  <si>
    <t>72285931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</si>
  <si>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</si>
  <si>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</si>
  <si>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</si>
  <si>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</si>
  <si>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</si>
  <si>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</si>
  <si>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</si>
  <si>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</si>
  <si>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18-1</t>
  </si>
  <si>
    <t>Dosev trávníku po stavbě</t>
  </si>
  <si>
    <t>2</t>
  </si>
  <si>
    <t>Základy a zvláštní zakládání</t>
  </si>
  <si>
    <t>3</t>
  </si>
  <si>
    <t>Svislé a kompletní konstrukce</t>
  </si>
  <si>
    <t>91</t>
  </si>
  <si>
    <t>Doplňující práce na komunikaci</t>
  </si>
  <si>
    <t>99</t>
  </si>
  <si>
    <t>Staveništní přesun hmot</t>
  </si>
  <si>
    <t>767</t>
  </si>
  <si>
    <t>Konstrukce zámečnické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</si>
  <si>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</si>
  <si>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</si>
  <si>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</si>
  <si>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</si>
  <si>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</si>
  <si>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</si>
  <si>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</si>
  <si>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</si>
  <si>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</si>
  <si>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</si>
  <si>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</si>
  <si>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</si>
  <si>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</si>
  <si>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</si>
  <si>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</si>
  <si>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</si>
  <si>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</si>
  <si>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</si>
  <si>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</si>
  <si>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</si>
  <si>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</si>
  <si>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</si>
  <si>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</si>
  <si>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</si>
  <si>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</si>
  <si>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</si>
  <si>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</si>
  <si>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</si>
  <si>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</si>
  <si>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</si>
  <si>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111301111R00</t>
  </si>
  <si>
    <t>Sejmutí drnu sejmutí drnu tl. do 100 mm s nařezáním, vyrýpnutím, zvednutím, přemístěním a složením na vzdálenost do 50 m nebo s naložením na dopravní prostředek</t>
  </si>
  <si>
    <t>m2</t>
  </si>
  <si>
    <t>823-1</t>
  </si>
  <si>
    <t>RTS 20/ I</t>
  </si>
  <si>
    <t>Práce</t>
  </si>
  <si>
    <t>POL1_</t>
  </si>
  <si>
    <t>tl. do 10 cm s nařezáním, vyrýpnutím, zvednutím, přemístěním a složením na vzdálenost do 50 m nebo s naložením na dopravní prostředek,</t>
  </si>
  <si>
    <t>SPI</t>
  </si>
  <si>
    <t>patky : (1,60*1,40-0,55*1,40)*20</t>
  </si>
  <si>
    <t>VV</t>
  </si>
  <si>
    <t>(46,20+50,26)/2*0,55</t>
  </si>
  <si>
    <t>132201110R00</t>
  </si>
  <si>
    <t>Hloubení rýh šířky do 60 cm do 50 m3, v hornině 3, hloubení strojně</t>
  </si>
  <si>
    <t>m3</t>
  </si>
  <si>
    <t>800-1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</si>
  <si>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</si>
  <si>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obrubník : 50,00*0,20*0,20</t>
  </si>
  <si>
    <t>132201119R00</t>
  </si>
  <si>
    <t xml:space="preserve">Hloubení rýh šířky do 60 cm příplatek za lepivost, v hornině 3,  </t>
  </si>
  <si>
    <t>Odkaz na mn. položky pořadí 2 : 2,00000*0,5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</si>
  <si>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</si>
  <si>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</si>
  <si>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</si>
  <si>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patky : 1,60*1,40*0,80*20</t>
  </si>
  <si>
    <t>patky : 0,50*0,50*0,60*5</t>
  </si>
  <si>
    <t>133201109R00</t>
  </si>
  <si>
    <t>Hloubení šachet v hornině 3_x000D_
 příplatek za lepivost horniny</t>
  </si>
  <si>
    <t>Odkaz na mn. položky pořadí 4 : 36,59000*0,5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</si>
  <si>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</si>
  <si>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</si>
  <si>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</si>
  <si>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drn : </t>
  </si>
  <si>
    <t>Odkaz na mn. položky pořadí 1 : 55,92650*0,1</t>
  </si>
  <si>
    <t xml:space="preserve">výkop : </t>
  </si>
  <si>
    <t>Odkaz na mn. položky pořadí 2 : 2,00000</t>
  </si>
  <si>
    <t>Odkaz na mn. položky pořadí 4 : 36,59000</t>
  </si>
  <si>
    <t xml:space="preserve">odpočet : </t>
  </si>
  <si>
    <t>Odkaz na mn. položky pořadí 7 : 20,19640*-1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</si>
  <si>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</si>
  <si>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</si>
  <si>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</si>
  <si>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Začátek provozního součtu</t>
  </si>
  <si>
    <t xml:space="preserve">  patky : 1,60*1,40*0,90</t>
  </si>
  <si>
    <t xml:space="preserve">  -((1,40+0,87)/2*(1,20+0,77)/2)*0,90</t>
  </si>
  <si>
    <t>Konec provozního součtu</t>
  </si>
  <si>
    <t>1,00982*20</t>
  </si>
  <si>
    <t>175101209R00</t>
  </si>
  <si>
    <t>Obsyp objektů příplatek za prohození sypaniny</t>
  </si>
  <si>
    <t>Odkaz na mn. položky pořadí 7 : 20,19640</t>
  </si>
  <si>
    <t>199000002R00</t>
  </si>
  <si>
    <t>Poplatky za skládku horniny 1- 4</t>
  </si>
  <si>
    <t>Odkaz na mn. položky pořadí 6 : 23,98625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</si>
  <si>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</si>
  <si>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</si>
  <si>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</si>
  <si>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183402111R00</t>
  </si>
  <si>
    <t>Rozrušení půdy na hloubku přes 5 do 15 cm v rovině nebo na svahu do 1:5</t>
  </si>
  <si>
    <t>Odkaz na mn. položky pořadí 10 : 60,00000</t>
  </si>
  <si>
    <t>183403114R00</t>
  </si>
  <si>
    <t>Obdělávání půdy kultivátorováním, v rovině nebo na svahu 1:5</t>
  </si>
  <si>
    <t>Odkaz na mn. položky pořadí 11 : 60,00000</t>
  </si>
  <si>
    <t>183403153R00</t>
  </si>
  <si>
    <t>Obdělávání půdy hrabáním, v rovině nebo na svahu 1:5</t>
  </si>
  <si>
    <t>Odkaz na mn. položky pořadí 12 : 60,00000</t>
  </si>
  <si>
    <t>183403161R00</t>
  </si>
  <si>
    <t>Obdělávání půdy válením, v rovině nebo na svahu 1:5</t>
  </si>
  <si>
    <t>Odkaz na mn. položky pořadí 13 : 60,00000</t>
  </si>
  <si>
    <t>185802113R00</t>
  </si>
  <si>
    <t>Hnojení umělým hnojivem naširoko, v rovině nebo na svahu do 1:5</t>
  </si>
  <si>
    <t>t</t>
  </si>
  <si>
    <t>půdy nebo trávníku s rozprostřením nebo s rozdělením hnojiva,</t>
  </si>
  <si>
    <t>60,00*0,02/1000</t>
  </si>
  <si>
    <t>185804312R00</t>
  </si>
  <si>
    <t xml:space="preserve">Zalití rostlin vodou plocha přes 20 m2,  </t>
  </si>
  <si>
    <t>20l/m2 : 60,00*0,02*8</t>
  </si>
  <si>
    <t>185851111R00</t>
  </si>
  <si>
    <t>Dovoz vody pro zálivku rostlin dovoz vody pro zálivku rostlin na vzdálenost do 6000 m</t>
  </si>
  <si>
    <t>Odkaz na mn. položky pořadí 16 : 9,60000</t>
  </si>
  <si>
    <t>180400020RA0</t>
  </si>
  <si>
    <t>Založení trávníku s dodáním osiva parkového, v rovině</t>
  </si>
  <si>
    <t>AP-HSV</t>
  </si>
  <si>
    <t>Agregovaná položka</t>
  </si>
  <si>
    <t>POL2_</t>
  </si>
  <si>
    <t>10364200R</t>
  </si>
  <si>
    <t>ornice pro pozemkové úpravy</t>
  </si>
  <si>
    <t>SPCM</t>
  </si>
  <si>
    <t>Specifikace</t>
  </si>
  <si>
    <t>POL3_</t>
  </si>
  <si>
    <t>5cm : 60,00*0,05</t>
  </si>
  <si>
    <t>25191158R</t>
  </si>
  <si>
    <t>hnojivo dusíkaté</t>
  </si>
  <si>
    <t>Kg</t>
  </si>
  <si>
    <t>60,00*0,022</t>
  </si>
  <si>
    <t>275121121R00</t>
  </si>
  <si>
    <t>Osazení základ.prefabrikovaných patek do 5 t</t>
  </si>
  <si>
    <t>kus</t>
  </si>
  <si>
    <t>275313511R00</t>
  </si>
  <si>
    <t>Beton základových patek prostý třídy C 12/15</t>
  </si>
  <si>
    <t>801-1</t>
  </si>
  <si>
    <t>631313411R00</t>
  </si>
  <si>
    <t xml:space="preserve">Mazanina z betonu prostého tl. přes 80 do 120 mm třídy C 8/10 ,  </t>
  </si>
  <si>
    <t>(z kameniva) hlazená dřevěným hladítkem</t>
  </si>
  <si>
    <t>podkladní mazanina pod patky : 1,60*1,40*0,10*20</t>
  </si>
  <si>
    <t>311-RRR</t>
  </si>
  <si>
    <t>Prefa betonová patka 1200/1400/800mm - ozn.BP02</t>
  </si>
  <si>
    <t>Vlastní</t>
  </si>
  <si>
    <t>Indiv</t>
  </si>
  <si>
    <t>278311033R00</t>
  </si>
  <si>
    <t>Zálivka kotevních otvorů z betonu prostého C -/12,5 , při objemu jednoho otvoru přes 0,10 do 0,50 m3</t>
  </si>
  <si>
    <t>801-5</t>
  </si>
  <si>
    <t>a zatření povrchu</t>
  </si>
  <si>
    <t>zabetonování osazených sloupků do prefa patek : 0,50*0,50*0,56*20</t>
  </si>
  <si>
    <t>338171113R00</t>
  </si>
  <si>
    <t xml:space="preserve">Osazování sloupků a vzpěr plotových ocelových výšky do 2,00 m, do předem vrtaných šachet </t>
  </si>
  <si>
    <t>trubkových nebo profilovaných</t>
  </si>
  <si>
    <t>339928811R00</t>
  </si>
  <si>
    <t xml:space="preserve">Opěrné konstrukce vinic sloupek řadový, bez zabetonování,  </t>
  </si>
  <si>
    <t>342141451R00</t>
  </si>
  <si>
    <t>Montáž příčk. dílců pórobet. š.do 70, tl. do 100mm</t>
  </si>
  <si>
    <t>13383425RRR</t>
  </si>
  <si>
    <t>Tyč průřezu IPE 140 - žárový pozink</t>
  </si>
  <si>
    <t>DLE SPECIFIKACE PD : 195,80/1000</t>
  </si>
  <si>
    <t>13388435RRR</t>
  </si>
  <si>
    <t>Tyč průřezu HEB140 - žárový pozink</t>
  </si>
  <si>
    <t>DLE SPECIFIKACE PD : 591,40/1000</t>
  </si>
  <si>
    <t>593-RRR</t>
  </si>
  <si>
    <t>Odrazivá pohledová deska, 1600/80/60mm - ozn.BP01, DLE SPECIFIKACE PD</t>
  </si>
  <si>
    <t>916561111R00</t>
  </si>
  <si>
    <t>Osazení záhonového obrubníku betonového do lože z betonu prostého C 12/15, s boční opěrou z betonu prostého</t>
  </si>
  <si>
    <t>m</t>
  </si>
  <si>
    <t>822-1</t>
  </si>
  <si>
    <t>se zřízením lože z betonu prostého C 12/15 tl. 80-100 mm</t>
  </si>
  <si>
    <t>592173328R</t>
  </si>
  <si>
    <t>obrubník zahradní materiál beton; l = 1000,0 mm; š = 50,0 mm; h = 200,0 mm; barva šedá</t>
  </si>
  <si>
    <t>Odkaz na mn. položky pořadí 32 : 50,00000*1,01</t>
  </si>
  <si>
    <t>998152121R00</t>
  </si>
  <si>
    <t>Přesun hmot pro oplocení a objekty zvláštní,monol. vodorovně do 50 m výšky do 3 m</t>
  </si>
  <si>
    <t>Přesun hmot</t>
  </si>
  <si>
    <t>POL7_</t>
  </si>
  <si>
    <t>na novostavbách a změnách objektů pro oplocení (815 2 JKSo), objekty zvláštní pro chov živočichů (815 3 JKSO), objekty pozemní různé (815 9 JKSO)</t>
  </si>
  <si>
    <t>se svislou nosnou konstrukcí monolitickou betonovou tyčovou nebo plošnou ( KMCH 2 a 3 - JKSO šesté místo)</t>
  </si>
  <si>
    <t>767995105R00</t>
  </si>
  <si>
    <t>Výroba a montáž atypických kovovových doplňků staveb hmotnosti přes 50 do 100 kg</t>
  </si>
  <si>
    <t>kg</t>
  </si>
  <si>
    <t>800-767</t>
  </si>
  <si>
    <t>DLE SPECIFIKACE PD  TR4HR 40 x 40 x 3mm : 143,20+245,50</t>
  </si>
  <si>
    <t>DLE SPECIFIKACE PD  TR4HR 60 x 60 x 3mm : 13,40</t>
  </si>
  <si>
    <t>14587254RRR</t>
  </si>
  <si>
    <t>Profil čtvercový uzavřený 40 x 40 x 3 mm  - žárový pozink, nátěr</t>
  </si>
  <si>
    <t xml:space="preserve">  DLE SPECIFIKACE PD : 143,20+245,50</t>
  </si>
  <si>
    <t>388,70/1000</t>
  </si>
  <si>
    <t>14587272RRR</t>
  </si>
  <si>
    <t>Profil čtvercový uzavřený 60 x 60 x 4 mm  - žárový pozink, nátěr</t>
  </si>
  <si>
    <t>DLE SPECIFIKACE PD : 13,40/1000</t>
  </si>
  <si>
    <t>998767201R00</t>
  </si>
  <si>
    <t>Přesun hmot pro kovové stavební doplňk. konstrukce v objektech výšky do 6 m</t>
  </si>
  <si>
    <t>50 m vodorovně</t>
  </si>
  <si>
    <t>005111020R</t>
  </si>
  <si>
    <t>Vytyčení stavby</t>
  </si>
  <si>
    <t>Soubor</t>
  </si>
  <si>
    <t>VRN</t>
  </si>
  <si>
    <t>POL99_2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</si>
  <si>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</si>
  <si>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</si>
  <si>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</si>
  <si>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</si>
  <si>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</si>
  <si>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</si>
  <si>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005241020R</t>
  </si>
  <si>
    <t xml:space="preserve">Geodetické zaměření skutečného provedení 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</si>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</sst>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/>
    <xf numFmtId="49" fontId="8" fillId="0" borderId="0" xfId="0" applyNumberFormat="1" applyFont="1" applyAlignment="1">
      <alignment horizontal="left" vertical="center"/>
    </xf>
    <xf numFmtId="0" fontId="0" fillId="0" borderId="0" xfId="0" applyAlignment="1"/>
    <xf numFmtId="49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password="88A1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E10" sqref="E10:F10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0.570312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8" t="s">
        <v>22</v>
      </c>
      <c r="C2" s="109"/>
      <c r="D2" s="110" t="s">
        <v>49</v>
      </c>
      <c r="E2" s="111" t="s">
        <v>50</v>
      </c>
      <c r="F2" s="112"/>
      <c r="G2" s="112"/>
      <c r="H2" s="112"/>
      <c r="I2" s="112"/>
      <c r="J2" s="113"/>
      <c r="O2" s="1"/>
    </row>
    <row r="3" spans="1:15" ht="27" customHeight="1" x14ac:dyDescent="0.2">
      <c r="A3" s="2"/>
      <c r="B3" s="114" t="s">
        <v>46</v>
      </c>
      <c r="C3" s="109"/>
      <c r="D3" s="115" t="s">
        <v>45</v>
      </c>
      <c r="E3" s="116" t="s">
        <v>44</v>
      </c>
      <c r="F3" s="117"/>
      <c r="G3" s="117"/>
      <c r="H3" s="117"/>
      <c r="I3" s="117"/>
      <c r="J3" s="118"/>
    </row>
    <row r="4" spans="1:15" ht="23.25" customHeight="1" x14ac:dyDescent="0.2">
      <c r="A4" s="105">
        <v>4363</v>
      </c>
      <c r="B4" s="119" t="s">
        <v>47</v>
      </c>
      <c r="C4" s="120"/>
      <c r="D4" s="121" t="s">
        <v>43</v>
      </c>
      <c r="E4" s="122" t="s">
        <v>44</v>
      </c>
      <c r="F4" s="123"/>
      <c r="G4" s="123"/>
      <c r="H4" s="123"/>
      <c r="I4" s="123"/>
      <c r="J4" s="124"/>
    </row>
    <row r="5" spans="1:15" ht="24" customHeight="1" x14ac:dyDescent="0.2">
      <c r="A5" s="2"/>
      <c r="B5" s="31" t="s">
        <v>42</v>
      </c>
      <c r="D5" s="125" t="s">
        <v>51</v>
      </c>
      <c r="E5" s="88"/>
      <c r="F5" s="88"/>
      <c r="G5" s="88"/>
      <c r="H5" s="18" t="s">
        <v>40</v>
      </c>
      <c r="I5" s="127" t="s">
        <v>55</v>
      </c>
      <c r="J5" s="8"/>
    </row>
    <row r="6" spans="1:15" ht="15.75" customHeight="1" x14ac:dyDescent="0.2">
      <c r="A6" s="2"/>
      <c r="B6" s="28"/>
      <c r="C6" s="53"/>
      <c r="D6" s="107" t="s">
        <v>52</v>
      </c>
      <c r="E6" s="89"/>
      <c r="F6" s="89"/>
      <c r="G6" s="89"/>
      <c r="H6" s="18" t="s">
        <v>34</v>
      </c>
      <c r="I6" s="127" t="s">
        <v>56</v>
      </c>
      <c r="J6" s="8"/>
    </row>
    <row r="7" spans="1:15" ht="15.75" customHeight="1" x14ac:dyDescent="0.2">
      <c r="A7" s="2"/>
      <c r="B7" s="29"/>
      <c r="C7" s="54"/>
      <c r="D7" s="106" t="s">
        <v>54</v>
      </c>
      <c r="E7" s="126" t="s">
        <v>53</v>
      </c>
      <c r="F7" s="90"/>
      <c r="G7" s="90"/>
      <c r="H7" s="24"/>
      <c r="I7" s="23"/>
      <c r="J7" s="34"/>
    </row>
    <row r="8" spans="1:15" ht="24" customHeight="1" x14ac:dyDescent="0.2">
      <c r="A8" s="2"/>
      <c r="B8" s="31" t="s">
        <v>20</v>
      </c>
      <c r="D8" s="268" t="s">
        <v>57</v>
      </c>
      <c r="E8" s="269"/>
      <c r="H8" s="18" t="s">
        <v>40</v>
      </c>
      <c r="I8" s="127" t="s">
        <v>61</v>
      </c>
      <c r="J8" s="8"/>
    </row>
    <row r="9" spans="1:15" ht="15.75" customHeight="1" x14ac:dyDescent="0.2">
      <c r="A9" s="2"/>
      <c r="B9" s="2"/>
      <c r="D9" s="270" t="s">
        <v>58</v>
      </c>
      <c r="E9" s="271"/>
      <c r="H9" s="18" t="s">
        <v>34</v>
      </c>
      <c r="I9" s="22"/>
      <c r="J9" s="8"/>
    </row>
    <row r="10" spans="1:15" ht="15.75" customHeight="1" x14ac:dyDescent="0.2">
      <c r="A10" s="2"/>
      <c r="B10" s="35"/>
      <c r="C10" s="54"/>
      <c r="D10" s="106" t="s">
        <v>60</v>
      </c>
      <c r="E10" s="272" t="s">
        <v>59</v>
      </c>
      <c r="F10" s="273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 t="s">
        <v>48</v>
      </c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198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SUMIF(F50:F58,A16,I50:I58)+SUMIF(F50:F58,"PSU",I50:I58)</f>
        <v>0</v>
      </c>
      <c r="J16" s="82"/>
    </row>
    <row r="17" spans="1:10" ht="23.25" customHeight="1" x14ac:dyDescent="0.2">
      <c r="A17" s="198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SUMIF(F50:F58,A17,I50:I58)</f>
        <v>0</v>
      </c>
      <c r="J17" s="82"/>
    </row>
    <row r="18" spans="1:10" ht="23.25" customHeight="1" x14ac:dyDescent="0.2">
      <c r="A18" s="198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SUMIF(F50:F58,A18,I50:I58)</f>
        <v>0</v>
      </c>
      <c r="J18" s="82"/>
    </row>
    <row r="19" spans="1:10" ht="23.25" customHeight="1" x14ac:dyDescent="0.2">
      <c r="A19" s="198" t="s">
        <v>82</v>
      </c>
      <c r="B19" s="38" t="s">
        <v>27</v>
      </c>
      <c r="C19" s="59"/>
      <c r="D19" s="60"/>
      <c r="E19" s="80"/>
      <c r="F19" s="81"/>
      <c r="G19" s="80"/>
      <c r="H19" s="81"/>
      <c r="I19" s="80">
        <f>SUMIF(F50:F58,A19,I50:I58)</f>
        <v>0</v>
      </c>
      <c r="J19" s="82"/>
    </row>
    <row r="20" spans="1:10" ht="23.25" customHeight="1" x14ac:dyDescent="0.2">
      <c r="A20" s="198" t="s">
        <v>83</v>
      </c>
      <c r="B20" s="38" t="s">
        <v>28</v>
      </c>
      <c r="C20" s="59"/>
      <c r="D20" s="60"/>
      <c r="E20" s="80"/>
      <c r="F20" s="81"/>
      <c r="G20" s="80"/>
      <c r="H20" s="81"/>
      <c r="I20" s="80">
        <f>SUMIF(F50:F58,A20,I50:I58)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59"/>
      <c r="D23" s="60"/>
      <c r="E23" s="64">
        <v>15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59"/>
      <c r="D24" s="60"/>
      <c r="E24" s="64">
        <f>SazbaDPH1</f>
        <v>15</v>
      </c>
      <c r="F24" s="39" t="s">
        <v>0</v>
      </c>
      <c r="G24" s="92">
        <f>I23*E23/100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I25*E25/100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67"/>
      <c r="D27" s="68"/>
      <c r="E27" s="67"/>
      <c r="F27" s="16"/>
      <c r="G27" s="79">
        <f>CenaCelkemBezDPH-(ZakladDPHSni+ZakladDPHZakl)</f>
        <v>0</v>
      </c>
      <c r="H27" s="79"/>
      <c r="I27" s="7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65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6">
        <v>1</v>
      </c>
      <c r="B39" s="147" t="s">
        <v>62</v>
      </c>
      <c r="C39" s="148"/>
      <c r="D39" s="148"/>
      <c r="E39" s="148"/>
      <c r="F39" s="149">
        <f>'SO 03 01 Pol'!AE122</f>
        <v>0</v>
      </c>
      <c r="G39" s="150">
        <f>'SO 03 01 Pol'!AF122</f>
        <v>0</v>
      </c>
      <c r="H39" s="151"/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4"/>
      <c r="C40" s="155" t="s">
        <v>63</v>
      </c>
      <c r="D40" s="155"/>
      <c r="E40" s="155"/>
      <c r="F40" s="156"/>
      <c r="G40" s="157"/>
      <c r="H40" s="157"/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 x14ac:dyDescent="0.2">
      <c r="A41" s="136">
        <v>2</v>
      </c>
      <c r="B41" s="154" t="s">
        <v>45</v>
      </c>
      <c r="C41" s="155" t="s">
        <v>44</v>
      </c>
      <c r="D41" s="155"/>
      <c r="E41" s="155"/>
      <c r="F41" s="156">
        <f>'SO 03 01 Pol'!AE122</f>
        <v>0</v>
      </c>
      <c r="G41" s="157">
        <f>'SO 03 01 Pol'!AF122</f>
        <v>0</v>
      </c>
      <c r="H41" s="157"/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 x14ac:dyDescent="0.2">
      <c r="A42" s="136">
        <v>3</v>
      </c>
      <c r="B42" s="160" t="s">
        <v>43</v>
      </c>
      <c r="C42" s="148" t="s">
        <v>44</v>
      </c>
      <c r="D42" s="148"/>
      <c r="E42" s="148"/>
      <c r="F42" s="161">
        <f>'SO 03 01 Pol'!AE122</f>
        <v>0</v>
      </c>
      <c r="G42" s="151">
        <f>'SO 03 01 Pol'!AF122</f>
        <v>0</v>
      </c>
      <c r="H42" s="151"/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6"/>
      <c r="B43" s="162" t="s">
        <v>64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7" spans="1:10" ht="15.75" x14ac:dyDescent="0.25">
      <c r="B47" s="178" t="s">
        <v>66</v>
      </c>
    </row>
    <row r="49" spans="1:10" ht="25.5" customHeight="1" x14ac:dyDescent="0.2">
      <c r="A49" s="180"/>
      <c r="B49" s="183" t="s">
        <v>17</v>
      </c>
      <c r="C49" s="183" t="s">
        <v>5</v>
      </c>
      <c r="D49" s="184"/>
      <c r="E49" s="184"/>
      <c r="F49" s="185" t="s">
        <v>67</v>
      </c>
      <c r="G49" s="185"/>
      <c r="H49" s="185"/>
      <c r="I49" s="185" t="s">
        <v>29</v>
      </c>
      <c r="J49" s="185" t="s">
        <v>0</v>
      </c>
    </row>
    <row r="50" spans="1:10" ht="36.75" customHeight="1" x14ac:dyDescent="0.2">
      <c r="A50" s="181"/>
      <c r="B50" s="186" t="s">
        <v>68</v>
      </c>
      <c r="C50" s="187" t="s">
        <v>69</v>
      </c>
      <c r="D50" s="188"/>
      <c r="E50" s="188"/>
      <c r="F50" s="194" t="s">
        <v>24</v>
      </c>
      <c r="G50" s="195"/>
      <c r="H50" s="195"/>
      <c r="I50" s="195">
        <f>'SO 03 01 Pol'!G8</f>
        <v>0</v>
      </c>
      <c r="J50" s="192" t="str">
        <f>IF(I59=0,"",I50/I59*100)</f>
        <v/>
      </c>
    </row>
    <row r="51" spans="1:10" ht="36.75" customHeight="1" x14ac:dyDescent="0.2">
      <c r="A51" s="181"/>
      <c r="B51" s="186" t="s">
        <v>70</v>
      </c>
      <c r="C51" s="187" t="s">
        <v>71</v>
      </c>
      <c r="D51" s="188"/>
      <c r="E51" s="188"/>
      <c r="F51" s="194" t="s">
        <v>24</v>
      </c>
      <c r="G51" s="195"/>
      <c r="H51" s="195"/>
      <c r="I51" s="195">
        <f>'SO 03 01 Pol'!G47</f>
        <v>0</v>
      </c>
      <c r="J51" s="192" t="str">
        <f>IF(I59=0,"",I51/I59*100)</f>
        <v/>
      </c>
    </row>
    <row r="52" spans="1:10" ht="36.75" customHeight="1" x14ac:dyDescent="0.2">
      <c r="A52" s="181"/>
      <c r="B52" s="186" t="s">
        <v>72</v>
      </c>
      <c r="C52" s="187" t="s">
        <v>73</v>
      </c>
      <c r="D52" s="188"/>
      <c r="E52" s="188"/>
      <c r="F52" s="194" t="s">
        <v>24</v>
      </c>
      <c r="G52" s="195"/>
      <c r="H52" s="195"/>
      <c r="I52" s="195">
        <f>'SO 03 01 Pol'!G71</f>
        <v>0</v>
      </c>
      <c r="J52" s="192" t="str">
        <f>IF(I59=0,"",I52/I59*100)</f>
        <v/>
      </c>
    </row>
    <row r="53" spans="1:10" ht="36.75" customHeight="1" x14ac:dyDescent="0.2">
      <c r="A53" s="181"/>
      <c r="B53" s="186" t="s">
        <v>74</v>
      </c>
      <c r="C53" s="187" t="s">
        <v>75</v>
      </c>
      <c r="D53" s="188"/>
      <c r="E53" s="188"/>
      <c r="F53" s="194" t="s">
        <v>24</v>
      </c>
      <c r="G53" s="195"/>
      <c r="H53" s="195"/>
      <c r="I53" s="195">
        <f>'SO 03 01 Pol'!G79</f>
        <v>0</v>
      </c>
      <c r="J53" s="192" t="str">
        <f>IF(I59=0,"",I53/I59*100)</f>
        <v/>
      </c>
    </row>
    <row r="54" spans="1:10" ht="36.75" customHeight="1" x14ac:dyDescent="0.2">
      <c r="A54" s="181"/>
      <c r="B54" s="186" t="s">
        <v>76</v>
      </c>
      <c r="C54" s="187" t="s">
        <v>77</v>
      </c>
      <c r="D54" s="188"/>
      <c r="E54" s="188"/>
      <c r="F54" s="194" t="s">
        <v>24</v>
      </c>
      <c r="G54" s="195"/>
      <c r="H54" s="195"/>
      <c r="I54" s="195">
        <f>'SO 03 01 Pol'!G92</f>
        <v>0</v>
      </c>
      <c r="J54" s="192" t="str">
        <f>IF(I59=0,"",I54/I59*100)</f>
        <v/>
      </c>
    </row>
    <row r="55" spans="1:10" ht="36.75" customHeight="1" x14ac:dyDescent="0.2">
      <c r="A55" s="181"/>
      <c r="B55" s="186" t="s">
        <v>78</v>
      </c>
      <c r="C55" s="187" t="s">
        <v>79</v>
      </c>
      <c r="D55" s="188"/>
      <c r="E55" s="188"/>
      <c r="F55" s="194" t="s">
        <v>24</v>
      </c>
      <c r="G55" s="195"/>
      <c r="H55" s="195"/>
      <c r="I55" s="195">
        <f>'SO 03 01 Pol'!G97</f>
        <v>0</v>
      </c>
      <c r="J55" s="192" t="str">
        <f>IF(I59=0,"",I55/I59*100)</f>
        <v/>
      </c>
    </row>
    <row r="56" spans="1:10" ht="36.75" customHeight="1" x14ac:dyDescent="0.2">
      <c r="A56" s="181"/>
      <c r="B56" s="186" t="s">
        <v>80</v>
      </c>
      <c r="C56" s="187" t="s">
        <v>81</v>
      </c>
      <c r="D56" s="188"/>
      <c r="E56" s="188"/>
      <c r="F56" s="194" t="s">
        <v>25</v>
      </c>
      <c r="G56" s="195"/>
      <c r="H56" s="195"/>
      <c r="I56" s="195">
        <f>'SO 03 01 Pol'!G101</f>
        <v>0</v>
      </c>
      <c r="J56" s="192" t="str">
        <f>IF(I59=0,"",I56/I59*100)</f>
        <v/>
      </c>
    </row>
    <row r="57" spans="1:10" ht="36.75" customHeight="1" x14ac:dyDescent="0.2">
      <c r="A57" s="181"/>
      <c r="B57" s="186" t="s">
        <v>82</v>
      </c>
      <c r="C57" s="187" t="s">
        <v>27</v>
      </c>
      <c r="D57" s="188"/>
      <c r="E57" s="188"/>
      <c r="F57" s="194" t="s">
        <v>82</v>
      </c>
      <c r="G57" s="195"/>
      <c r="H57" s="195"/>
      <c r="I57" s="195">
        <f>'SO 03 01 Pol'!G114</f>
        <v>0</v>
      </c>
      <c r="J57" s="192" t="str">
        <f>IF(I59=0,"",I57/I59*100)</f>
        <v/>
      </c>
    </row>
    <row r="58" spans="1:10" ht="36.75" customHeight="1" x14ac:dyDescent="0.2">
      <c r="A58" s="181"/>
      <c r="B58" s="186" t="s">
        <v>83</v>
      </c>
      <c r="C58" s="187" t="s">
        <v>28</v>
      </c>
      <c r="D58" s="188"/>
      <c r="E58" s="188"/>
      <c r="F58" s="194" t="s">
        <v>83</v>
      </c>
      <c r="G58" s="195"/>
      <c r="H58" s="195"/>
      <c r="I58" s="195">
        <f>'SO 03 01 Pol'!G119</f>
        <v>0</v>
      </c>
      <c r="J58" s="192" t="str">
        <f>IF(I59=0,"",I58/I59*100)</f>
        <v/>
      </c>
    </row>
    <row r="59" spans="1:10" ht="25.5" customHeight="1" x14ac:dyDescent="0.2">
      <c r="A59" s="182"/>
      <c r="B59" s="189" t="s">
        <v>1</v>
      </c>
      <c r="C59" s="190"/>
      <c r="D59" s="191"/>
      <c r="E59" s="191"/>
      <c r="F59" s="196"/>
      <c r="G59" s="197"/>
      <c r="H59" s="197"/>
      <c r="I59" s="197">
        <f>SUM(I50:I58)</f>
        <v>0</v>
      </c>
      <c r="J59" s="193">
        <f>SUM(J50:J58)</f>
        <v>0</v>
      </c>
    </row>
    <row r="60" spans="1:10" x14ac:dyDescent="0.2">
      <c r="F60" s="134"/>
      <c r="G60" s="134"/>
      <c r="H60" s="134"/>
      <c r="I60" s="134"/>
      <c r="J60" s="135"/>
    </row>
    <row r="61" spans="1:10" x14ac:dyDescent="0.2">
      <c r="F61" s="134"/>
      <c r="G61" s="134"/>
      <c r="H61" s="134"/>
      <c r="I61" s="134"/>
      <c r="J61" s="135"/>
    </row>
    <row r="62" spans="1:10" x14ac:dyDescent="0.2">
      <c r="F62" s="134"/>
      <c r="G62" s="134"/>
      <c r="H62" s="134"/>
      <c r="I62" s="134"/>
      <c r="J62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55:E55"/>
    <mergeCell ref="C56:E56"/>
    <mergeCell ref="C57:E57"/>
    <mergeCell ref="C58:E58"/>
    <mergeCell ref="D8:E8"/>
    <mergeCell ref="D9:E9"/>
    <mergeCell ref="E10:F10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password="88A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84</v>
      </c>
      <c r="B1" s="199"/>
      <c r="C1" s="199"/>
      <c r="D1" s="199"/>
      <c r="E1" s="199"/>
      <c r="F1" s="199"/>
      <c r="G1" s="199"/>
      <c r="AG1" t="s">
        <v>85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86</v>
      </c>
    </row>
    <row r="3" spans="1:60" ht="24.95" customHeight="1" x14ac:dyDescent="0.2">
      <c r="A3" s="200" t="s">
        <v>8</v>
      </c>
      <c r="B3" s="49" t="s">
        <v>45</v>
      </c>
      <c r="C3" s="203" t="s">
        <v>44</v>
      </c>
      <c r="D3" s="201"/>
      <c r="E3" s="201"/>
      <c r="F3" s="201"/>
      <c r="G3" s="202"/>
      <c r="AC3" s="179" t="s">
        <v>86</v>
      </c>
      <c r="AG3" t="s">
        <v>87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88</v>
      </c>
    </row>
    <row r="5" spans="1:60" x14ac:dyDescent="0.2">
      <c r="D5" s="10"/>
    </row>
    <row r="6" spans="1:60" ht="38.25" x14ac:dyDescent="0.2">
      <c r="A6" s="210" t="s">
        <v>89</v>
      </c>
      <c r="B6" s="212" t="s">
        <v>90</v>
      </c>
      <c r="C6" s="212" t="s">
        <v>91</v>
      </c>
      <c r="D6" s="211" t="s">
        <v>92</v>
      </c>
      <c r="E6" s="210" t="s">
        <v>93</v>
      </c>
      <c r="F6" s="209" t="s">
        <v>94</v>
      </c>
      <c r="G6" s="210" t="s">
        <v>29</v>
      </c>
      <c r="H6" s="213" t="s">
        <v>30</v>
      </c>
      <c r="I6" s="213" t="s">
        <v>95</v>
      </c>
      <c r="J6" s="213" t="s">
        <v>31</v>
      </c>
      <c r="K6" s="213" t="s">
        <v>96</v>
      </c>
      <c r="L6" s="213" t="s">
        <v>97</v>
      </c>
      <c r="M6" s="213" t="s">
        <v>98</v>
      </c>
      <c r="N6" s="213" t="s">
        <v>99</v>
      </c>
      <c r="O6" s="213" t="s">
        <v>100</v>
      </c>
      <c r="P6" s="213" t="s">
        <v>101</v>
      </c>
      <c r="Q6" s="213" t="s">
        <v>102</v>
      </c>
      <c r="R6" s="213" t="s">
        <v>103</v>
      </c>
      <c r="S6" s="213" t="s">
        <v>104</v>
      </c>
      <c r="T6" s="213" t="s">
        <v>105</v>
      </c>
      <c r="U6" s="213" t="s">
        <v>106</v>
      </c>
      <c r="V6" s="213" t="s">
        <v>107</v>
      </c>
      <c r="W6" s="213" t="s">
        <v>108</v>
      </c>
      <c r="X6" s="213" t="s">
        <v>109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31" t="s">
        <v>110</v>
      </c>
      <c r="B8" s="232" t="s">
        <v>68</v>
      </c>
      <c r="C8" s="256" t="s">
        <v>69</v>
      </c>
      <c r="D8" s="233"/>
      <c r="E8" s="234"/>
      <c r="F8" s="235"/>
      <c r="G8" s="235">
        <f>SUMIF(AG9:AG46,"&lt;&gt;NOR",G9:G46)</f>
        <v>0</v>
      </c>
      <c r="H8" s="235"/>
      <c r="I8" s="235">
        <f>SUM(I9:I46)</f>
        <v>0</v>
      </c>
      <c r="J8" s="235"/>
      <c r="K8" s="235">
        <f>SUM(K9:K46)</f>
        <v>0</v>
      </c>
      <c r="L8" s="235"/>
      <c r="M8" s="235">
        <f>SUM(M9:M46)</f>
        <v>0</v>
      </c>
      <c r="N8" s="235"/>
      <c r="O8" s="235">
        <f>SUM(O9:O46)</f>
        <v>0</v>
      </c>
      <c r="P8" s="235"/>
      <c r="Q8" s="235">
        <f>SUM(Q9:Q46)</f>
        <v>0</v>
      </c>
      <c r="R8" s="235"/>
      <c r="S8" s="235"/>
      <c r="T8" s="236"/>
      <c r="U8" s="230"/>
      <c r="V8" s="230">
        <f>SUM(V9:V46)</f>
        <v>200.76999999999998</v>
      </c>
      <c r="W8" s="230"/>
      <c r="X8" s="230"/>
      <c r="AG8" t="s">
        <v>111</v>
      </c>
    </row>
    <row r="9" spans="1:60" ht="33.75" outlineLevel="1" x14ac:dyDescent="0.2">
      <c r="A9" s="237">
        <v>1</v>
      </c>
      <c r="B9" s="238" t="s">
        <v>112</v>
      </c>
      <c r="C9" s="257" t="s">
        <v>113</v>
      </c>
      <c r="D9" s="239" t="s">
        <v>114</v>
      </c>
      <c r="E9" s="240">
        <v>55.926499999999997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2" t="s">
        <v>115</v>
      </c>
      <c r="S9" s="242" t="s">
        <v>116</v>
      </c>
      <c r="T9" s="243" t="s">
        <v>116</v>
      </c>
      <c r="U9" s="224">
        <v>0.21</v>
      </c>
      <c r="V9" s="224">
        <f>ROUND(E9*U9,2)</f>
        <v>11.74</v>
      </c>
      <c r="W9" s="224"/>
      <c r="X9" s="224" t="s">
        <v>117</v>
      </c>
      <c r="Y9" s="214"/>
      <c r="Z9" s="214"/>
      <c r="AA9" s="214"/>
      <c r="AB9" s="214"/>
      <c r="AC9" s="214"/>
      <c r="AD9" s="214"/>
      <c r="AE9" s="214"/>
      <c r="AF9" s="214"/>
      <c r="AG9" s="214" t="s">
        <v>118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21"/>
      <c r="B10" s="222"/>
      <c r="C10" s="258" t="s">
        <v>119</v>
      </c>
      <c r="D10" s="245"/>
      <c r="E10" s="245"/>
      <c r="F10" s="245"/>
      <c r="G10" s="245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120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4" t="str">
        <f>C10</f>
        <v>tl. do 10 cm s nařezáním, vyrýpnutím, zvednutím, přemístěním a složením na vzdálenost do 50 m nebo s naložením na dopravní prostředek,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21"/>
      <c r="B11" s="222"/>
      <c r="C11" s="259" t="s">
        <v>121</v>
      </c>
      <c r="D11" s="226"/>
      <c r="E11" s="227">
        <v>29.4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4"/>
      <c r="Z11" s="214"/>
      <c r="AA11" s="214"/>
      <c r="AB11" s="214"/>
      <c r="AC11" s="214"/>
      <c r="AD11" s="214"/>
      <c r="AE11" s="214"/>
      <c r="AF11" s="214"/>
      <c r="AG11" s="214" t="s">
        <v>122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21"/>
      <c r="B12" s="222"/>
      <c r="C12" s="259" t="s">
        <v>123</v>
      </c>
      <c r="D12" s="226"/>
      <c r="E12" s="227">
        <v>26.526499999999999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4"/>
      <c r="Z12" s="214"/>
      <c r="AA12" s="214"/>
      <c r="AB12" s="214"/>
      <c r="AC12" s="214"/>
      <c r="AD12" s="214"/>
      <c r="AE12" s="214"/>
      <c r="AF12" s="214"/>
      <c r="AG12" s="214" t="s">
        <v>122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7">
        <v>2</v>
      </c>
      <c r="B13" s="238" t="s">
        <v>124</v>
      </c>
      <c r="C13" s="257" t="s">
        <v>125</v>
      </c>
      <c r="D13" s="239" t="s">
        <v>126</v>
      </c>
      <c r="E13" s="240">
        <v>2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2" t="s">
        <v>127</v>
      </c>
      <c r="S13" s="242" t="s">
        <v>116</v>
      </c>
      <c r="T13" s="243" t="s">
        <v>116</v>
      </c>
      <c r="U13" s="224">
        <v>0.36499999999999999</v>
      </c>
      <c r="V13" s="224">
        <f>ROUND(E13*U13,2)</f>
        <v>0.73</v>
      </c>
      <c r="W13" s="224"/>
      <c r="X13" s="224" t="s">
        <v>117</v>
      </c>
      <c r="Y13" s="214"/>
      <c r="Z13" s="214"/>
      <c r="AA13" s="214"/>
      <c r="AB13" s="214"/>
      <c r="AC13" s="214"/>
      <c r="AD13" s="214"/>
      <c r="AE13" s="214"/>
      <c r="AF13" s="214"/>
      <c r="AG13" s="214" t="s">
        <v>118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21"/>
      <c r="B14" s="222"/>
      <c r="C14" s="258" t="s">
        <v>128</v>
      </c>
      <c r="D14" s="245"/>
      <c r="E14" s="245"/>
      <c r="F14" s="245"/>
      <c r="G14" s="245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4"/>
      <c r="Z14" s="214"/>
      <c r="AA14" s="214"/>
      <c r="AB14" s="214"/>
      <c r="AC14" s="214"/>
      <c r="AD14" s="214"/>
      <c r="AE14" s="214"/>
      <c r="AF14" s="214"/>
      <c r="AG14" s="214" t="s">
        <v>120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44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21"/>
      <c r="B15" s="222"/>
      <c r="C15" s="259" t="s">
        <v>129</v>
      </c>
      <c r="D15" s="226"/>
      <c r="E15" s="227">
        <v>2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4"/>
      <c r="Z15" s="214"/>
      <c r="AA15" s="214"/>
      <c r="AB15" s="214"/>
      <c r="AC15" s="214"/>
      <c r="AD15" s="214"/>
      <c r="AE15" s="214"/>
      <c r="AF15" s="214"/>
      <c r="AG15" s="214" t="s">
        <v>122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7">
        <v>3</v>
      </c>
      <c r="B16" s="238" t="s">
        <v>130</v>
      </c>
      <c r="C16" s="257" t="s">
        <v>131</v>
      </c>
      <c r="D16" s="239" t="s">
        <v>126</v>
      </c>
      <c r="E16" s="240">
        <v>1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2">
        <v>0</v>
      </c>
      <c r="O16" s="242">
        <f>ROUND(E16*N16,2)</f>
        <v>0</v>
      </c>
      <c r="P16" s="242">
        <v>0</v>
      </c>
      <c r="Q16" s="242">
        <f>ROUND(E16*P16,2)</f>
        <v>0</v>
      </c>
      <c r="R16" s="242" t="s">
        <v>127</v>
      </c>
      <c r="S16" s="242" t="s">
        <v>116</v>
      </c>
      <c r="T16" s="243" t="s">
        <v>116</v>
      </c>
      <c r="U16" s="224">
        <v>0.38979999999999998</v>
      </c>
      <c r="V16" s="224">
        <f>ROUND(E16*U16,2)</f>
        <v>0.39</v>
      </c>
      <c r="W16" s="224"/>
      <c r="X16" s="224" t="s">
        <v>117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118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1" x14ac:dyDescent="0.2">
      <c r="A17" s="221"/>
      <c r="B17" s="222"/>
      <c r="C17" s="258" t="s">
        <v>128</v>
      </c>
      <c r="D17" s="245"/>
      <c r="E17" s="245"/>
      <c r="F17" s="245"/>
      <c r="G17" s="245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4"/>
      <c r="Z17" s="214"/>
      <c r="AA17" s="214"/>
      <c r="AB17" s="214"/>
      <c r="AC17" s="214"/>
      <c r="AD17" s="214"/>
      <c r="AE17" s="214"/>
      <c r="AF17" s="214"/>
      <c r="AG17" s="214" t="s">
        <v>120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44" t="str">
        <f>C17</f>
        <v>zapažených i nezapažených s urovnáním dna do předepsaného profilu a spádu, s přehozením výkopku na přilehlém terénu na vzdálenost do 3 m od podélné osy rýhy nebo s naložením výkopku na dopravní prostředek.</v>
      </c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21"/>
      <c r="B18" s="222"/>
      <c r="C18" s="259" t="s">
        <v>132</v>
      </c>
      <c r="D18" s="226"/>
      <c r="E18" s="227">
        <v>1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4"/>
      <c r="Z18" s="214"/>
      <c r="AA18" s="214"/>
      <c r="AB18" s="214"/>
      <c r="AC18" s="214"/>
      <c r="AD18" s="214"/>
      <c r="AE18" s="214"/>
      <c r="AF18" s="214"/>
      <c r="AG18" s="214" t="s">
        <v>122</v>
      </c>
      <c r="AH18" s="214">
        <v>5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ht="22.5" outlineLevel="1" x14ac:dyDescent="0.2">
      <c r="A19" s="237">
        <v>4</v>
      </c>
      <c r="B19" s="238" t="s">
        <v>133</v>
      </c>
      <c r="C19" s="257" t="s">
        <v>134</v>
      </c>
      <c r="D19" s="239" t="s">
        <v>126</v>
      </c>
      <c r="E19" s="240">
        <v>36.590000000000003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2" t="s">
        <v>127</v>
      </c>
      <c r="S19" s="242" t="s">
        <v>116</v>
      </c>
      <c r="T19" s="243" t="s">
        <v>116</v>
      </c>
      <c r="U19" s="224">
        <v>3.13</v>
      </c>
      <c r="V19" s="224">
        <f>ROUND(E19*U19,2)</f>
        <v>114.53</v>
      </c>
      <c r="W19" s="224"/>
      <c r="X19" s="224" t="s">
        <v>117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118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33.75" outlineLevel="1" x14ac:dyDescent="0.2">
      <c r="A20" s="221"/>
      <c r="B20" s="222"/>
      <c r="C20" s="258" t="s">
        <v>135</v>
      </c>
      <c r="D20" s="245"/>
      <c r="E20" s="245"/>
      <c r="F20" s="245"/>
      <c r="G20" s="24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14"/>
      <c r="Z20" s="214"/>
      <c r="AA20" s="214"/>
      <c r="AB20" s="214"/>
      <c r="AC20" s="214"/>
      <c r="AD20" s="214"/>
      <c r="AE20" s="214"/>
      <c r="AF20" s="214"/>
      <c r="AG20" s="214" t="s">
        <v>120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44" t="str">
        <f>C20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21"/>
      <c r="B21" s="222"/>
      <c r="C21" s="259" t="s">
        <v>136</v>
      </c>
      <c r="D21" s="226"/>
      <c r="E21" s="227">
        <v>35.840000000000003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4"/>
      <c r="Z21" s="214"/>
      <c r="AA21" s="214"/>
      <c r="AB21" s="214"/>
      <c r="AC21" s="214"/>
      <c r="AD21" s="214"/>
      <c r="AE21" s="214"/>
      <c r="AF21" s="214"/>
      <c r="AG21" s="214" t="s">
        <v>122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21"/>
      <c r="B22" s="222"/>
      <c r="C22" s="259" t="s">
        <v>137</v>
      </c>
      <c r="D22" s="226"/>
      <c r="E22" s="227">
        <v>0.75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4"/>
      <c r="Z22" s="214"/>
      <c r="AA22" s="214"/>
      <c r="AB22" s="214"/>
      <c r="AC22" s="214"/>
      <c r="AD22" s="214"/>
      <c r="AE22" s="214"/>
      <c r="AF22" s="214"/>
      <c r="AG22" s="214" t="s">
        <v>122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1" x14ac:dyDescent="0.2">
      <c r="A23" s="237">
        <v>5</v>
      </c>
      <c r="B23" s="238" t="s">
        <v>138</v>
      </c>
      <c r="C23" s="257" t="s">
        <v>139</v>
      </c>
      <c r="D23" s="239" t="s">
        <v>126</v>
      </c>
      <c r="E23" s="240">
        <v>18.295000000000002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2">
        <v>0</v>
      </c>
      <c r="O23" s="242">
        <f>ROUND(E23*N23,2)</f>
        <v>0</v>
      </c>
      <c r="P23" s="242">
        <v>0</v>
      </c>
      <c r="Q23" s="242">
        <f>ROUND(E23*P23,2)</f>
        <v>0</v>
      </c>
      <c r="R23" s="242" t="s">
        <v>127</v>
      </c>
      <c r="S23" s="242" t="s">
        <v>116</v>
      </c>
      <c r="T23" s="243" t="s">
        <v>116</v>
      </c>
      <c r="U23" s="224">
        <v>0.47399999999999998</v>
      </c>
      <c r="V23" s="224">
        <f>ROUND(E23*U23,2)</f>
        <v>8.67</v>
      </c>
      <c r="W23" s="224"/>
      <c r="X23" s="224" t="s">
        <v>117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118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33.75" outlineLevel="1" x14ac:dyDescent="0.2">
      <c r="A24" s="221"/>
      <c r="B24" s="222"/>
      <c r="C24" s="258" t="s">
        <v>135</v>
      </c>
      <c r="D24" s="245"/>
      <c r="E24" s="245"/>
      <c r="F24" s="245"/>
      <c r="G24" s="24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4"/>
      <c r="Z24" s="214"/>
      <c r="AA24" s="214"/>
      <c r="AB24" s="214"/>
      <c r="AC24" s="214"/>
      <c r="AD24" s="214"/>
      <c r="AE24" s="214"/>
      <c r="AF24" s="214"/>
      <c r="AG24" s="214" t="s">
        <v>120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44" t="str">
        <f>C24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21"/>
      <c r="B25" s="222"/>
      <c r="C25" s="259" t="s">
        <v>140</v>
      </c>
      <c r="D25" s="226"/>
      <c r="E25" s="227">
        <v>18.295000000000002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4"/>
      <c r="Z25" s="214"/>
      <c r="AA25" s="214"/>
      <c r="AB25" s="214"/>
      <c r="AC25" s="214"/>
      <c r="AD25" s="214"/>
      <c r="AE25" s="214"/>
      <c r="AF25" s="214"/>
      <c r="AG25" s="214" t="s">
        <v>122</v>
      </c>
      <c r="AH25" s="214">
        <v>5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 x14ac:dyDescent="0.2">
      <c r="A26" s="237">
        <v>6</v>
      </c>
      <c r="B26" s="238" t="s">
        <v>141</v>
      </c>
      <c r="C26" s="257" t="s">
        <v>142</v>
      </c>
      <c r="D26" s="239" t="s">
        <v>126</v>
      </c>
      <c r="E26" s="240">
        <v>23.986249999999998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2">
        <v>0</v>
      </c>
      <c r="O26" s="242">
        <f>ROUND(E26*N26,2)</f>
        <v>0</v>
      </c>
      <c r="P26" s="242">
        <v>0</v>
      </c>
      <c r="Q26" s="242">
        <f>ROUND(E26*P26,2)</f>
        <v>0</v>
      </c>
      <c r="R26" s="242" t="s">
        <v>127</v>
      </c>
      <c r="S26" s="242" t="s">
        <v>116</v>
      </c>
      <c r="T26" s="243" t="s">
        <v>116</v>
      </c>
      <c r="U26" s="224">
        <v>0.01</v>
      </c>
      <c r="V26" s="224">
        <f>ROUND(E26*U26,2)</f>
        <v>0.24</v>
      </c>
      <c r="W26" s="224"/>
      <c r="X26" s="224" t="s">
        <v>117</v>
      </c>
      <c r="Y26" s="214"/>
      <c r="Z26" s="214"/>
      <c r="AA26" s="214"/>
      <c r="AB26" s="214"/>
      <c r="AC26" s="214"/>
      <c r="AD26" s="214"/>
      <c r="AE26" s="214"/>
      <c r="AF26" s="214"/>
      <c r="AG26" s="214" t="s">
        <v>118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21"/>
      <c r="B27" s="222"/>
      <c r="C27" s="258" t="s">
        <v>143</v>
      </c>
      <c r="D27" s="245"/>
      <c r="E27" s="245"/>
      <c r="F27" s="245"/>
      <c r="G27" s="24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4"/>
      <c r="Z27" s="214"/>
      <c r="AA27" s="214"/>
      <c r="AB27" s="214"/>
      <c r="AC27" s="214"/>
      <c r="AD27" s="214"/>
      <c r="AE27" s="214"/>
      <c r="AF27" s="214"/>
      <c r="AG27" s="214" t="s">
        <v>120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21"/>
      <c r="B28" s="222"/>
      <c r="C28" s="259" t="s">
        <v>144</v>
      </c>
      <c r="D28" s="226"/>
      <c r="E28" s="227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4"/>
      <c r="Z28" s="214"/>
      <c r="AA28" s="214"/>
      <c r="AB28" s="214"/>
      <c r="AC28" s="214"/>
      <c r="AD28" s="214"/>
      <c r="AE28" s="214"/>
      <c r="AF28" s="214"/>
      <c r="AG28" s="214" t="s">
        <v>122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21"/>
      <c r="B29" s="222"/>
      <c r="C29" s="259" t="s">
        <v>145</v>
      </c>
      <c r="D29" s="226"/>
      <c r="E29" s="227">
        <v>5.5926499999999999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4"/>
      <c r="Z29" s="214"/>
      <c r="AA29" s="214"/>
      <c r="AB29" s="214"/>
      <c r="AC29" s="214"/>
      <c r="AD29" s="214"/>
      <c r="AE29" s="214"/>
      <c r="AF29" s="214"/>
      <c r="AG29" s="214" t="s">
        <v>122</v>
      </c>
      <c r="AH29" s="214">
        <v>5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21"/>
      <c r="B30" s="222"/>
      <c r="C30" s="259" t="s">
        <v>146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4"/>
      <c r="Z30" s="214"/>
      <c r="AA30" s="214"/>
      <c r="AB30" s="214"/>
      <c r="AC30" s="214"/>
      <c r="AD30" s="214"/>
      <c r="AE30" s="214"/>
      <c r="AF30" s="214"/>
      <c r="AG30" s="214" t="s">
        <v>122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21"/>
      <c r="B31" s="222"/>
      <c r="C31" s="259" t="s">
        <v>147</v>
      </c>
      <c r="D31" s="226"/>
      <c r="E31" s="227">
        <v>2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4"/>
      <c r="Z31" s="214"/>
      <c r="AA31" s="214"/>
      <c r="AB31" s="214"/>
      <c r="AC31" s="214"/>
      <c r="AD31" s="214"/>
      <c r="AE31" s="214"/>
      <c r="AF31" s="214"/>
      <c r="AG31" s="214" t="s">
        <v>122</v>
      </c>
      <c r="AH31" s="214">
        <v>5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21"/>
      <c r="B32" s="222"/>
      <c r="C32" s="259" t="s">
        <v>148</v>
      </c>
      <c r="D32" s="226"/>
      <c r="E32" s="227">
        <v>36.590000000000003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4"/>
      <c r="Z32" s="214"/>
      <c r="AA32" s="214"/>
      <c r="AB32" s="214"/>
      <c r="AC32" s="214"/>
      <c r="AD32" s="214"/>
      <c r="AE32" s="214"/>
      <c r="AF32" s="214"/>
      <c r="AG32" s="214" t="s">
        <v>122</v>
      </c>
      <c r="AH32" s="214">
        <v>5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21"/>
      <c r="B33" s="222"/>
      <c r="C33" s="259" t="s">
        <v>149</v>
      </c>
      <c r="D33" s="226"/>
      <c r="E33" s="227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14"/>
      <c r="Z33" s="214"/>
      <c r="AA33" s="214"/>
      <c r="AB33" s="214"/>
      <c r="AC33" s="214"/>
      <c r="AD33" s="214"/>
      <c r="AE33" s="214"/>
      <c r="AF33" s="214"/>
      <c r="AG33" s="214" t="s">
        <v>122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21"/>
      <c r="B34" s="222"/>
      <c r="C34" s="259" t="s">
        <v>150</v>
      </c>
      <c r="D34" s="226"/>
      <c r="E34" s="227">
        <v>-20.196400000000001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4"/>
      <c r="Z34" s="214"/>
      <c r="AA34" s="214"/>
      <c r="AB34" s="214"/>
      <c r="AC34" s="214"/>
      <c r="AD34" s="214"/>
      <c r="AE34" s="214"/>
      <c r="AF34" s="214"/>
      <c r="AG34" s="214" t="s">
        <v>122</v>
      </c>
      <c r="AH34" s="214">
        <v>5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7">
        <v>7</v>
      </c>
      <c r="B35" s="238" t="s">
        <v>151</v>
      </c>
      <c r="C35" s="257" t="s">
        <v>152</v>
      </c>
      <c r="D35" s="239" t="s">
        <v>126</v>
      </c>
      <c r="E35" s="240">
        <v>20.196400000000001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2">
        <v>0</v>
      </c>
      <c r="O35" s="242">
        <f>ROUND(E35*N35,2)</f>
        <v>0</v>
      </c>
      <c r="P35" s="242">
        <v>0</v>
      </c>
      <c r="Q35" s="242">
        <f>ROUND(E35*P35,2)</f>
        <v>0</v>
      </c>
      <c r="R35" s="242" t="s">
        <v>127</v>
      </c>
      <c r="S35" s="242" t="s">
        <v>116</v>
      </c>
      <c r="T35" s="243" t="s">
        <v>116</v>
      </c>
      <c r="U35" s="224">
        <v>2.1949999999999998</v>
      </c>
      <c r="V35" s="224">
        <f>ROUND(E35*U35,2)</f>
        <v>44.33</v>
      </c>
      <c r="W35" s="224"/>
      <c r="X35" s="224" t="s">
        <v>117</v>
      </c>
      <c r="Y35" s="214"/>
      <c r="Z35" s="214"/>
      <c r="AA35" s="214"/>
      <c r="AB35" s="214"/>
      <c r="AC35" s="214"/>
      <c r="AD35" s="214"/>
      <c r="AE35" s="214"/>
      <c r="AF35" s="214"/>
      <c r="AG35" s="214" t="s">
        <v>118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21"/>
      <c r="B36" s="222"/>
      <c r="C36" s="258" t="s">
        <v>153</v>
      </c>
      <c r="D36" s="245"/>
      <c r="E36" s="245"/>
      <c r="F36" s="245"/>
      <c r="G36" s="24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14"/>
      <c r="Z36" s="214"/>
      <c r="AA36" s="214"/>
      <c r="AB36" s="214"/>
      <c r="AC36" s="214"/>
      <c r="AD36" s="214"/>
      <c r="AE36" s="214"/>
      <c r="AF36" s="214"/>
      <c r="AG36" s="214" t="s">
        <v>120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44" t="str">
        <f>C36</f>
        <v>sypaninou z vhodných hornin tř. 1 - 4 nebo materiálem, uloženým ve vzdálenosti do 30 m od vnějšího kraje objektu, pro jakoukoliv míru zhutnění,</v>
      </c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21"/>
      <c r="B37" s="222"/>
      <c r="C37" s="260" t="s">
        <v>154</v>
      </c>
      <c r="D37" s="228"/>
      <c r="E37" s="229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4"/>
      <c r="Z37" s="214"/>
      <c r="AA37" s="214"/>
      <c r="AB37" s="214"/>
      <c r="AC37" s="214"/>
      <c r="AD37" s="214"/>
      <c r="AE37" s="214"/>
      <c r="AF37" s="214"/>
      <c r="AG37" s="214" t="s">
        <v>122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21"/>
      <c r="B38" s="222"/>
      <c r="C38" s="261" t="s">
        <v>155</v>
      </c>
      <c r="D38" s="228"/>
      <c r="E38" s="229">
        <v>2.016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4"/>
      <c r="Z38" s="214"/>
      <c r="AA38" s="214"/>
      <c r="AB38" s="214"/>
      <c r="AC38" s="214"/>
      <c r="AD38" s="214"/>
      <c r="AE38" s="214"/>
      <c r="AF38" s="214"/>
      <c r="AG38" s="214" t="s">
        <v>122</v>
      </c>
      <c r="AH38" s="214">
        <v>2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21"/>
      <c r="B39" s="222"/>
      <c r="C39" s="261" t="s">
        <v>156</v>
      </c>
      <c r="D39" s="228"/>
      <c r="E39" s="229">
        <v>-1.0061800000000001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4"/>
      <c r="Z39" s="214"/>
      <c r="AA39" s="214"/>
      <c r="AB39" s="214"/>
      <c r="AC39" s="214"/>
      <c r="AD39" s="214"/>
      <c r="AE39" s="214"/>
      <c r="AF39" s="214"/>
      <c r="AG39" s="214" t="s">
        <v>122</v>
      </c>
      <c r="AH39" s="214">
        <v>2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21"/>
      <c r="B40" s="222"/>
      <c r="C40" s="260" t="s">
        <v>157</v>
      </c>
      <c r="D40" s="228"/>
      <c r="E40" s="229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4"/>
      <c r="Z40" s="214"/>
      <c r="AA40" s="214"/>
      <c r="AB40" s="214"/>
      <c r="AC40" s="214"/>
      <c r="AD40" s="214"/>
      <c r="AE40" s="214"/>
      <c r="AF40" s="214"/>
      <c r="AG40" s="214" t="s">
        <v>122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21"/>
      <c r="B41" s="222"/>
      <c r="C41" s="259" t="s">
        <v>158</v>
      </c>
      <c r="D41" s="226"/>
      <c r="E41" s="227">
        <v>20.196400000000001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4"/>
      <c r="Z41" s="214"/>
      <c r="AA41" s="214"/>
      <c r="AB41" s="214"/>
      <c r="AC41" s="214"/>
      <c r="AD41" s="214"/>
      <c r="AE41" s="214"/>
      <c r="AF41" s="214"/>
      <c r="AG41" s="214" t="s">
        <v>122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7">
        <v>8</v>
      </c>
      <c r="B42" s="238" t="s">
        <v>159</v>
      </c>
      <c r="C42" s="257" t="s">
        <v>160</v>
      </c>
      <c r="D42" s="239" t="s">
        <v>126</v>
      </c>
      <c r="E42" s="240">
        <v>20.196400000000001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2">
        <v>0</v>
      </c>
      <c r="O42" s="242">
        <f>ROUND(E42*N42,2)</f>
        <v>0</v>
      </c>
      <c r="P42" s="242">
        <v>0</v>
      </c>
      <c r="Q42" s="242">
        <f>ROUND(E42*P42,2)</f>
        <v>0</v>
      </c>
      <c r="R42" s="242" t="s">
        <v>127</v>
      </c>
      <c r="S42" s="242" t="s">
        <v>116</v>
      </c>
      <c r="T42" s="243" t="s">
        <v>116</v>
      </c>
      <c r="U42" s="224">
        <v>0.997</v>
      </c>
      <c r="V42" s="224">
        <f>ROUND(E42*U42,2)</f>
        <v>20.14</v>
      </c>
      <c r="W42" s="224"/>
      <c r="X42" s="224" t="s">
        <v>117</v>
      </c>
      <c r="Y42" s="214"/>
      <c r="Z42" s="214"/>
      <c r="AA42" s="214"/>
      <c r="AB42" s="214"/>
      <c r="AC42" s="214"/>
      <c r="AD42" s="214"/>
      <c r="AE42" s="214"/>
      <c r="AF42" s="214"/>
      <c r="AG42" s="214" t="s">
        <v>118</v>
      </c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1" x14ac:dyDescent="0.2">
      <c r="A43" s="221"/>
      <c r="B43" s="222"/>
      <c r="C43" s="258" t="s">
        <v>153</v>
      </c>
      <c r="D43" s="245"/>
      <c r="E43" s="245"/>
      <c r="F43" s="245"/>
      <c r="G43" s="24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4"/>
      <c r="Z43" s="214"/>
      <c r="AA43" s="214"/>
      <c r="AB43" s="214"/>
      <c r="AC43" s="214"/>
      <c r="AD43" s="214"/>
      <c r="AE43" s="214"/>
      <c r="AF43" s="214"/>
      <c r="AG43" s="214" t="s">
        <v>120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44" t="str">
        <f>C43</f>
        <v>sypaninou z vhodných hornin tř. 1 - 4 nebo materiálem, uloženým ve vzdálenosti do 30 m od vnějšího kraje objektu, pro jakoukoliv míru zhutnění,</v>
      </c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21"/>
      <c r="B44" s="222"/>
      <c r="C44" s="259" t="s">
        <v>161</v>
      </c>
      <c r="D44" s="226"/>
      <c r="E44" s="227">
        <v>20.196400000000001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14"/>
      <c r="Z44" s="214"/>
      <c r="AA44" s="214"/>
      <c r="AB44" s="214"/>
      <c r="AC44" s="214"/>
      <c r="AD44" s="214"/>
      <c r="AE44" s="214"/>
      <c r="AF44" s="214"/>
      <c r="AG44" s="214" t="s">
        <v>122</v>
      </c>
      <c r="AH44" s="214">
        <v>5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7">
        <v>9</v>
      </c>
      <c r="B45" s="238" t="s">
        <v>162</v>
      </c>
      <c r="C45" s="257" t="s">
        <v>163</v>
      </c>
      <c r="D45" s="239" t="s">
        <v>126</v>
      </c>
      <c r="E45" s="240">
        <v>23.986249999999998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2">
        <v>0</v>
      </c>
      <c r="O45" s="242">
        <f>ROUND(E45*N45,2)</f>
        <v>0</v>
      </c>
      <c r="P45" s="242">
        <v>0</v>
      </c>
      <c r="Q45" s="242">
        <f>ROUND(E45*P45,2)</f>
        <v>0</v>
      </c>
      <c r="R45" s="242" t="s">
        <v>127</v>
      </c>
      <c r="S45" s="242" t="s">
        <v>116</v>
      </c>
      <c r="T45" s="243" t="s">
        <v>116</v>
      </c>
      <c r="U45" s="224">
        <v>0</v>
      </c>
      <c r="V45" s="224">
        <f>ROUND(E45*U45,2)</f>
        <v>0</v>
      </c>
      <c r="W45" s="224"/>
      <c r="X45" s="224" t="s">
        <v>117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118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21"/>
      <c r="B46" s="222"/>
      <c r="C46" s="259" t="s">
        <v>164</v>
      </c>
      <c r="D46" s="226"/>
      <c r="E46" s="227">
        <v>23.986249999999998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4"/>
      <c r="Z46" s="214"/>
      <c r="AA46" s="214"/>
      <c r="AB46" s="214"/>
      <c r="AC46" s="214"/>
      <c r="AD46" s="214"/>
      <c r="AE46" s="214"/>
      <c r="AF46" s="214"/>
      <c r="AG46" s="214" t="s">
        <v>122</v>
      </c>
      <c r="AH46" s="214">
        <v>5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x14ac:dyDescent="0.2">
      <c r="A47" s="231" t="s">
        <v>110</v>
      </c>
      <c r="B47" s="232" t="s">
        <v>70</v>
      </c>
      <c r="C47" s="256" t="s">
        <v>71</v>
      </c>
      <c r="D47" s="233"/>
      <c r="E47" s="234"/>
      <c r="F47" s="235"/>
      <c r="G47" s="235">
        <f>SUMIF(AG48:AG70,"&lt;&gt;NOR",G48:G70)</f>
        <v>0</v>
      </c>
      <c r="H47" s="235"/>
      <c r="I47" s="235">
        <f>SUM(I48:I70)</f>
        <v>0</v>
      </c>
      <c r="J47" s="235"/>
      <c r="K47" s="235">
        <f>SUM(K48:K70)</f>
        <v>0</v>
      </c>
      <c r="L47" s="235"/>
      <c r="M47" s="235">
        <f>SUM(M48:M70)</f>
        <v>0</v>
      </c>
      <c r="N47" s="235"/>
      <c r="O47" s="235">
        <f>SUM(O48:O70)</f>
        <v>5.01</v>
      </c>
      <c r="P47" s="235"/>
      <c r="Q47" s="235">
        <f>SUM(Q48:Q70)</f>
        <v>0</v>
      </c>
      <c r="R47" s="235"/>
      <c r="S47" s="235"/>
      <c r="T47" s="236"/>
      <c r="U47" s="230"/>
      <c r="V47" s="230">
        <f>SUM(V48:V70)</f>
        <v>21.9</v>
      </c>
      <c r="W47" s="230"/>
      <c r="X47" s="230"/>
      <c r="AG47" t="s">
        <v>111</v>
      </c>
    </row>
    <row r="48" spans="1:60" ht="22.5" outlineLevel="1" x14ac:dyDescent="0.2">
      <c r="A48" s="237">
        <v>10</v>
      </c>
      <c r="B48" s="238" t="s">
        <v>165</v>
      </c>
      <c r="C48" s="257" t="s">
        <v>166</v>
      </c>
      <c r="D48" s="239" t="s">
        <v>114</v>
      </c>
      <c r="E48" s="240">
        <v>60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2">
        <v>0</v>
      </c>
      <c r="O48" s="242">
        <f>ROUND(E48*N48,2)</f>
        <v>0</v>
      </c>
      <c r="P48" s="242">
        <v>0</v>
      </c>
      <c r="Q48" s="242">
        <f>ROUND(E48*P48,2)</f>
        <v>0</v>
      </c>
      <c r="R48" s="242" t="s">
        <v>115</v>
      </c>
      <c r="S48" s="242" t="s">
        <v>116</v>
      </c>
      <c r="T48" s="243" t="s">
        <v>116</v>
      </c>
      <c r="U48" s="224">
        <v>0.09</v>
      </c>
      <c r="V48" s="224">
        <f>ROUND(E48*U48,2)</f>
        <v>5.4</v>
      </c>
      <c r="W48" s="224"/>
      <c r="X48" s="224" t="s">
        <v>117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118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21"/>
      <c r="B49" s="222"/>
      <c r="C49" s="258" t="s">
        <v>167</v>
      </c>
      <c r="D49" s="245"/>
      <c r="E49" s="245"/>
      <c r="F49" s="245"/>
      <c r="G49" s="245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4"/>
      <c r="Z49" s="214"/>
      <c r="AA49" s="214"/>
      <c r="AB49" s="214"/>
      <c r="AC49" s="214"/>
      <c r="AD49" s="214"/>
      <c r="AE49" s="214"/>
      <c r="AF49" s="214"/>
      <c r="AG49" s="214" t="s">
        <v>120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7">
        <v>11</v>
      </c>
      <c r="B50" s="238" t="s">
        <v>168</v>
      </c>
      <c r="C50" s="257" t="s">
        <v>169</v>
      </c>
      <c r="D50" s="239" t="s">
        <v>114</v>
      </c>
      <c r="E50" s="240">
        <v>60</v>
      </c>
      <c r="F50" s="241"/>
      <c r="G50" s="242">
        <f>ROUND(E50*F50,2)</f>
        <v>0</v>
      </c>
      <c r="H50" s="241"/>
      <c r="I50" s="242">
        <f>ROUND(E50*H50,2)</f>
        <v>0</v>
      </c>
      <c r="J50" s="241"/>
      <c r="K50" s="242">
        <f>ROUND(E50*J50,2)</f>
        <v>0</v>
      </c>
      <c r="L50" s="242">
        <v>21</v>
      </c>
      <c r="M50" s="242">
        <f>G50*(1+L50/100)</f>
        <v>0</v>
      </c>
      <c r="N50" s="242">
        <v>0</v>
      </c>
      <c r="O50" s="242">
        <f>ROUND(E50*N50,2)</f>
        <v>0</v>
      </c>
      <c r="P50" s="242">
        <v>0</v>
      </c>
      <c r="Q50" s="242">
        <f>ROUND(E50*P50,2)</f>
        <v>0</v>
      </c>
      <c r="R50" s="242" t="s">
        <v>115</v>
      </c>
      <c r="S50" s="242" t="s">
        <v>116</v>
      </c>
      <c r="T50" s="243" t="s">
        <v>116</v>
      </c>
      <c r="U50" s="224">
        <v>7.0000000000000007E-2</v>
      </c>
      <c r="V50" s="224">
        <f>ROUND(E50*U50,2)</f>
        <v>4.2</v>
      </c>
      <c r="W50" s="224"/>
      <c r="X50" s="224" t="s">
        <v>117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118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21"/>
      <c r="B51" s="222"/>
      <c r="C51" s="259" t="s">
        <v>170</v>
      </c>
      <c r="D51" s="226"/>
      <c r="E51" s="227">
        <v>60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14"/>
      <c r="Z51" s="214"/>
      <c r="AA51" s="214"/>
      <c r="AB51" s="214"/>
      <c r="AC51" s="214"/>
      <c r="AD51" s="214"/>
      <c r="AE51" s="214"/>
      <c r="AF51" s="214"/>
      <c r="AG51" s="214" t="s">
        <v>122</v>
      </c>
      <c r="AH51" s="214">
        <v>5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37">
        <v>12</v>
      </c>
      <c r="B52" s="238" t="s">
        <v>171</v>
      </c>
      <c r="C52" s="257" t="s">
        <v>172</v>
      </c>
      <c r="D52" s="239" t="s">
        <v>114</v>
      </c>
      <c r="E52" s="240">
        <v>60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2">
        <v>0</v>
      </c>
      <c r="O52" s="242">
        <f>ROUND(E52*N52,2)</f>
        <v>0</v>
      </c>
      <c r="P52" s="242">
        <v>0</v>
      </c>
      <c r="Q52" s="242">
        <f>ROUND(E52*P52,2)</f>
        <v>0</v>
      </c>
      <c r="R52" s="242" t="s">
        <v>115</v>
      </c>
      <c r="S52" s="242" t="s">
        <v>116</v>
      </c>
      <c r="T52" s="243" t="s">
        <v>116</v>
      </c>
      <c r="U52" s="224">
        <v>1E-3</v>
      </c>
      <c r="V52" s="224">
        <f>ROUND(E52*U52,2)</f>
        <v>0.06</v>
      </c>
      <c r="W52" s="224"/>
      <c r="X52" s="224" t="s">
        <v>117</v>
      </c>
      <c r="Y52" s="214"/>
      <c r="Z52" s="214"/>
      <c r="AA52" s="214"/>
      <c r="AB52" s="214"/>
      <c r="AC52" s="214"/>
      <c r="AD52" s="214"/>
      <c r="AE52" s="214"/>
      <c r="AF52" s="214"/>
      <c r="AG52" s="214" t="s">
        <v>118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21"/>
      <c r="B53" s="222"/>
      <c r="C53" s="259" t="s">
        <v>173</v>
      </c>
      <c r="D53" s="226"/>
      <c r="E53" s="227">
        <v>60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4"/>
      <c r="Z53" s="214"/>
      <c r="AA53" s="214"/>
      <c r="AB53" s="214"/>
      <c r="AC53" s="214"/>
      <c r="AD53" s="214"/>
      <c r="AE53" s="214"/>
      <c r="AF53" s="214"/>
      <c r="AG53" s="214" t="s">
        <v>122</v>
      </c>
      <c r="AH53" s="214">
        <v>5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7">
        <v>13</v>
      </c>
      <c r="B54" s="238" t="s">
        <v>174</v>
      </c>
      <c r="C54" s="257" t="s">
        <v>175</v>
      </c>
      <c r="D54" s="239" t="s">
        <v>114</v>
      </c>
      <c r="E54" s="240">
        <v>60</v>
      </c>
      <c r="F54" s="241"/>
      <c r="G54" s="242">
        <f>ROUND(E54*F54,2)</f>
        <v>0</v>
      </c>
      <c r="H54" s="241"/>
      <c r="I54" s="242">
        <f>ROUND(E54*H54,2)</f>
        <v>0</v>
      </c>
      <c r="J54" s="241"/>
      <c r="K54" s="242">
        <f>ROUND(E54*J54,2)</f>
        <v>0</v>
      </c>
      <c r="L54" s="242">
        <v>21</v>
      </c>
      <c r="M54" s="242">
        <f>G54*(1+L54/100)</f>
        <v>0</v>
      </c>
      <c r="N54" s="242">
        <v>0</v>
      </c>
      <c r="O54" s="242">
        <f>ROUND(E54*N54,2)</f>
        <v>0</v>
      </c>
      <c r="P54" s="242">
        <v>0</v>
      </c>
      <c r="Q54" s="242">
        <f>ROUND(E54*P54,2)</f>
        <v>0</v>
      </c>
      <c r="R54" s="242" t="s">
        <v>115</v>
      </c>
      <c r="S54" s="242" t="s">
        <v>116</v>
      </c>
      <c r="T54" s="243" t="s">
        <v>116</v>
      </c>
      <c r="U54" s="224">
        <v>0.02</v>
      </c>
      <c r="V54" s="224">
        <f>ROUND(E54*U54,2)</f>
        <v>1.2</v>
      </c>
      <c r="W54" s="224"/>
      <c r="X54" s="224" t="s">
        <v>117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118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21"/>
      <c r="B55" s="222"/>
      <c r="C55" s="259" t="s">
        <v>176</v>
      </c>
      <c r="D55" s="226"/>
      <c r="E55" s="227">
        <v>60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4"/>
      <c r="Z55" s="214"/>
      <c r="AA55" s="214"/>
      <c r="AB55" s="214"/>
      <c r="AC55" s="214"/>
      <c r="AD55" s="214"/>
      <c r="AE55" s="214"/>
      <c r="AF55" s="214"/>
      <c r="AG55" s="214" t="s">
        <v>122</v>
      </c>
      <c r="AH55" s="214">
        <v>5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7">
        <v>14</v>
      </c>
      <c r="B56" s="238" t="s">
        <v>177</v>
      </c>
      <c r="C56" s="257" t="s">
        <v>178</v>
      </c>
      <c r="D56" s="239" t="s">
        <v>114</v>
      </c>
      <c r="E56" s="240">
        <v>60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2">
        <v>0</v>
      </c>
      <c r="O56" s="242">
        <f>ROUND(E56*N56,2)</f>
        <v>0</v>
      </c>
      <c r="P56" s="242">
        <v>0</v>
      </c>
      <c r="Q56" s="242">
        <f>ROUND(E56*P56,2)</f>
        <v>0</v>
      </c>
      <c r="R56" s="242" t="s">
        <v>115</v>
      </c>
      <c r="S56" s="242" t="s">
        <v>116</v>
      </c>
      <c r="T56" s="243" t="s">
        <v>116</v>
      </c>
      <c r="U56" s="224">
        <v>1E-3</v>
      </c>
      <c r="V56" s="224">
        <f>ROUND(E56*U56,2)</f>
        <v>0.06</v>
      </c>
      <c r="W56" s="224"/>
      <c r="X56" s="224" t="s">
        <v>117</v>
      </c>
      <c r="Y56" s="214"/>
      <c r="Z56" s="214"/>
      <c r="AA56" s="214"/>
      <c r="AB56" s="214"/>
      <c r="AC56" s="214"/>
      <c r="AD56" s="214"/>
      <c r="AE56" s="214"/>
      <c r="AF56" s="214"/>
      <c r="AG56" s="214" t="s">
        <v>118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21"/>
      <c r="B57" s="222"/>
      <c r="C57" s="259" t="s">
        <v>179</v>
      </c>
      <c r="D57" s="226"/>
      <c r="E57" s="227">
        <v>60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4"/>
      <c r="Z57" s="214"/>
      <c r="AA57" s="214"/>
      <c r="AB57" s="214"/>
      <c r="AC57" s="214"/>
      <c r="AD57" s="214"/>
      <c r="AE57" s="214"/>
      <c r="AF57" s="214"/>
      <c r="AG57" s="214" t="s">
        <v>122</v>
      </c>
      <c r="AH57" s="214">
        <v>5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7">
        <v>15</v>
      </c>
      <c r="B58" s="238" t="s">
        <v>180</v>
      </c>
      <c r="C58" s="257" t="s">
        <v>181</v>
      </c>
      <c r="D58" s="239" t="s">
        <v>182</v>
      </c>
      <c r="E58" s="240">
        <v>1.1999999999999999E-3</v>
      </c>
      <c r="F58" s="241"/>
      <c r="G58" s="242">
        <f>ROUND(E58*F58,2)</f>
        <v>0</v>
      </c>
      <c r="H58" s="241"/>
      <c r="I58" s="242">
        <f>ROUND(E58*H58,2)</f>
        <v>0</v>
      </c>
      <c r="J58" s="241"/>
      <c r="K58" s="242">
        <f>ROUND(E58*J58,2)</f>
        <v>0</v>
      </c>
      <c r="L58" s="242">
        <v>21</v>
      </c>
      <c r="M58" s="242">
        <f>G58*(1+L58/100)</f>
        <v>0</v>
      </c>
      <c r="N58" s="242">
        <v>0</v>
      </c>
      <c r="O58" s="242">
        <f>ROUND(E58*N58,2)</f>
        <v>0</v>
      </c>
      <c r="P58" s="242">
        <v>0</v>
      </c>
      <c r="Q58" s="242">
        <f>ROUND(E58*P58,2)</f>
        <v>0</v>
      </c>
      <c r="R58" s="242" t="s">
        <v>115</v>
      </c>
      <c r="S58" s="242" t="s">
        <v>116</v>
      </c>
      <c r="T58" s="243" t="s">
        <v>116</v>
      </c>
      <c r="U58" s="224">
        <v>21.43</v>
      </c>
      <c r="V58" s="224">
        <f>ROUND(E58*U58,2)</f>
        <v>0.03</v>
      </c>
      <c r="W58" s="224"/>
      <c r="X58" s="224" t="s">
        <v>117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118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21"/>
      <c r="B59" s="222"/>
      <c r="C59" s="258" t="s">
        <v>183</v>
      </c>
      <c r="D59" s="245"/>
      <c r="E59" s="245"/>
      <c r="F59" s="245"/>
      <c r="G59" s="245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4"/>
      <c r="Z59" s="214"/>
      <c r="AA59" s="214"/>
      <c r="AB59" s="214"/>
      <c r="AC59" s="214"/>
      <c r="AD59" s="214"/>
      <c r="AE59" s="214"/>
      <c r="AF59" s="214"/>
      <c r="AG59" s="214" t="s">
        <v>120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21"/>
      <c r="B60" s="222"/>
      <c r="C60" s="259" t="s">
        <v>184</v>
      </c>
      <c r="D60" s="226"/>
      <c r="E60" s="227">
        <v>1.1999999999999999E-3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4"/>
      <c r="Z60" s="214"/>
      <c r="AA60" s="214"/>
      <c r="AB60" s="214"/>
      <c r="AC60" s="214"/>
      <c r="AD60" s="214"/>
      <c r="AE60" s="214"/>
      <c r="AF60" s="214"/>
      <c r="AG60" s="214" t="s">
        <v>122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37">
        <v>16</v>
      </c>
      <c r="B61" s="238" t="s">
        <v>185</v>
      </c>
      <c r="C61" s="257" t="s">
        <v>186</v>
      </c>
      <c r="D61" s="239" t="s">
        <v>126</v>
      </c>
      <c r="E61" s="240">
        <v>9.6</v>
      </c>
      <c r="F61" s="241"/>
      <c r="G61" s="242">
        <f>ROUND(E61*F61,2)</f>
        <v>0</v>
      </c>
      <c r="H61" s="241"/>
      <c r="I61" s="242">
        <f>ROUND(E61*H61,2)</f>
        <v>0</v>
      </c>
      <c r="J61" s="241"/>
      <c r="K61" s="242">
        <f>ROUND(E61*J61,2)</f>
        <v>0</v>
      </c>
      <c r="L61" s="242">
        <v>21</v>
      </c>
      <c r="M61" s="242">
        <f>G61*(1+L61/100)</f>
        <v>0</v>
      </c>
      <c r="N61" s="242">
        <v>0</v>
      </c>
      <c r="O61" s="242">
        <f>ROUND(E61*N61,2)</f>
        <v>0</v>
      </c>
      <c r="P61" s="242">
        <v>0</v>
      </c>
      <c r="Q61" s="242">
        <f>ROUND(E61*P61,2)</f>
        <v>0</v>
      </c>
      <c r="R61" s="242" t="s">
        <v>115</v>
      </c>
      <c r="S61" s="242" t="s">
        <v>116</v>
      </c>
      <c r="T61" s="243" t="s">
        <v>116</v>
      </c>
      <c r="U61" s="224">
        <v>0.26</v>
      </c>
      <c r="V61" s="224">
        <f>ROUND(E61*U61,2)</f>
        <v>2.5</v>
      </c>
      <c r="W61" s="224"/>
      <c r="X61" s="224" t="s">
        <v>117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118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21"/>
      <c r="B62" s="222"/>
      <c r="C62" s="259" t="s">
        <v>187</v>
      </c>
      <c r="D62" s="226"/>
      <c r="E62" s="227">
        <v>9.6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4"/>
      <c r="Z62" s="214"/>
      <c r="AA62" s="214"/>
      <c r="AB62" s="214"/>
      <c r="AC62" s="214"/>
      <c r="AD62" s="214"/>
      <c r="AE62" s="214"/>
      <c r="AF62" s="214"/>
      <c r="AG62" s="214" t="s">
        <v>122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7">
        <v>17</v>
      </c>
      <c r="B63" s="238" t="s">
        <v>188</v>
      </c>
      <c r="C63" s="257" t="s">
        <v>189</v>
      </c>
      <c r="D63" s="239" t="s">
        <v>126</v>
      </c>
      <c r="E63" s="240">
        <v>9.6</v>
      </c>
      <c r="F63" s="241"/>
      <c r="G63" s="242">
        <f>ROUND(E63*F63,2)</f>
        <v>0</v>
      </c>
      <c r="H63" s="241"/>
      <c r="I63" s="242">
        <f>ROUND(E63*H63,2)</f>
        <v>0</v>
      </c>
      <c r="J63" s="241"/>
      <c r="K63" s="242">
        <f>ROUND(E63*J63,2)</f>
        <v>0</v>
      </c>
      <c r="L63" s="242">
        <v>21</v>
      </c>
      <c r="M63" s="242">
        <f>G63*(1+L63/100)</f>
        <v>0</v>
      </c>
      <c r="N63" s="242">
        <v>0</v>
      </c>
      <c r="O63" s="242">
        <f>ROUND(E63*N63,2)</f>
        <v>0</v>
      </c>
      <c r="P63" s="242">
        <v>0</v>
      </c>
      <c r="Q63" s="242">
        <f>ROUND(E63*P63,2)</f>
        <v>0</v>
      </c>
      <c r="R63" s="242" t="s">
        <v>115</v>
      </c>
      <c r="S63" s="242" t="s">
        <v>116</v>
      </c>
      <c r="T63" s="243" t="s">
        <v>116</v>
      </c>
      <c r="U63" s="224">
        <v>0.88</v>
      </c>
      <c r="V63" s="224">
        <f>ROUND(E63*U63,2)</f>
        <v>8.4499999999999993</v>
      </c>
      <c r="W63" s="224"/>
      <c r="X63" s="224" t="s">
        <v>117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118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21"/>
      <c r="B64" s="222"/>
      <c r="C64" s="259" t="s">
        <v>190</v>
      </c>
      <c r="D64" s="226"/>
      <c r="E64" s="227">
        <v>9.6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4"/>
      <c r="Z64" s="214"/>
      <c r="AA64" s="214"/>
      <c r="AB64" s="214"/>
      <c r="AC64" s="214"/>
      <c r="AD64" s="214"/>
      <c r="AE64" s="214"/>
      <c r="AF64" s="214"/>
      <c r="AG64" s="214" t="s">
        <v>122</v>
      </c>
      <c r="AH64" s="214">
        <v>5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7">
        <v>18</v>
      </c>
      <c r="B65" s="238" t="s">
        <v>191</v>
      </c>
      <c r="C65" s="257" t="s">
        <v>192</v>
      </c>
      <c r="D65" s="239" t="s">
        <v>114</v>
      </c>
      <c r="E65" s="240">
        <v>60</v>
      </c>
      <c r="F65" s="241"/>
      <c r="G65" s="242">
        <f>ROUND(E65*F65,2)</f>
        <v>0</v>
      </c>
      <c r="H65" s="241"/>
      <c r="I65" s="242">
        <f>ROUND(E65*H65,2)</f>
        <v>0</v>
      </c>
      <c r="J65" s="241"/>
      <c r="K65" s="242">
        <f>ROUND(E65*J65,2)</f>
        <v>0</v>
      </c>
      <c r="L65" s="242">
        <v>21</v>
      </c>
      <c r="M65" s="242">
        <f>G65*(1+L65/100)</f>
        <v>0</v>
      </c>
      <c r="N65" s="242">
        <v>3.0000000000000001E-5</v>
      </c>
      <c r="O65" s="242">
        <f>ROUND(E65*N65,2)</f>
        <v>0</v>
      </c>
      <c r="P65" s="242">
        <v>0</v>
      </c>
      <c r="Q65" s="242">
        <f>ROUND(E65*P65,2)</f>
        <v>0</v>
      </c>
      <c r="R65" s="242" t="s">
        <v>193</v>
      </c>
      <c r="S65" s="242" t="s">
        <v>116</v>
      </c>
      <c r="T65" s="243" t="s">
        <v>116</v>
      </c>
      <c r="U65" s="224">
        <v>0</v>
      </c>
      <c r="V65" s="224">
        <f>ROUND(E65*U65,2)</f>
        <v>0</v>
      </c>
      <c r="W65" s="224"/>
      <c r="X65" s="224" t="s">
        <v>194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195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21"/>
      <c r="B66" s="222"/>
      <c r="C66" s="259" t="s">
        <v>170</v>
      </c>
      <c r="D66" s="226"/>
      <c r="E66" s="227">
        <v>60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14"/>
      <c r="Z66" s="214"/>
      <c r="AA66" s="214"/>
      <c r="AB66" s="214"/>
      <c r="AC66" s="214"/>
      <c r="AD66" s="214"/>
      <c r="AE66" s="214"/>
      <c r="AF66" s="214"/>
      <c r="AG66" s="214" t="s">
        <v>122</v>
      </c>
      <c r="AH66" s="214">
        <v>5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7">
        <v>19</v>
      </c>
      <c r="B67" s="238" t="s">
        <v>196</v>
      </c>
      <c r="C67" s="257" t="s">
        <v>197</v>
      </c>
      <c r="D67" s="239" t="s">
        <v>126</v>
      </c>
      <c r="E67" s="240">
        <v>3</v>
      </c>
      <c r="F67" s="241"/>
      <c r="G67" s="242">
        <f>ROUND(E67*F67,2)</f>
        <v>0</v>
      </c>
      <c r="H67" s="241"/>
      <c r="I67" s="242">
        <f>ROUND(E67*H67,2)</f>
        <v>0</v>
      </c>
      <c r="J67" s="241"/>
      <c r="K67" s="242">
        <f>ROUND(E67*J67,2)</f>
        <v>0</v>
      </c>
      <c r="L67" s="242">
        <v>21</v>
      </c>
      <c r="M67" s="242">
        <f>G67*(1+L67/100)</f>
        <v>0</v>
      </c>
      <c r="N67" s="242">
        <v>1.67</v>
      </c>
      <c r="O67" s="242">
        <f>ROUND(E67*N67,2)</f>
        <v>5.01</v>
      </c>
      <c r="P67" s="242">
        <v>0</v>
      </c>
      <c r="Q67" s="242">
        <f>ROUND(E67*P67,2)</f>
        <v>0</v>
      </c>
      <c r="R67" s="242" t="s">
        <v>198</v>
      </c>
      <c r="S67" s="242" t="s">
        <v>116</v>
      </c>
      <c r="T67" s="243" t="s">
        <v>116</v>
      </c>
      <c r="U67" s="224">
        <v>0</v>
      </c>
      <c r="V67" s="224">
        <f>ROUND(E67*U67,2)</f>
        <v>0</v>
      </c>
      <c r="W67" s="224"/>
      <c r="X67" s="224" t="s">
        <v>199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200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21"/>
      <c r="B68" s="222"/>
      <c r="C68" s="259" t="s">
        <v>201</v>
      </c>
      <c r="D68" s="226"/>
      <c r="E68" s="227">
        <v>3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4"/>
      <c r="Z68" s="214"/>
      <c r="AA68" s="214"/>
      <c r="AB68" s="214"/>
      <c r="AC68" s="214"/>
      <c r="AD68" s="214"/>
      <c r="AE68" s="214"/>
      <c r="AF68" s="214"/>
      <c r="AG68" s="214" t="s">
        <v>122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7">
        <v>20</v>
      </c>
      <c r="B69" s="238" t="s">
        <v>202</v>
      </c>
      <c r="C69" s="257" t="s">
        <v>203</v>
      </c>
      <c r="D69" s="239" t="s">
        <v>204</v>
      </c>
      <c r="E69" s="240">
        <v>1.32</v>
      </c>
      <c r="F69" s="241"/>
      <c r="G69" s="242">
        <f>ROUND(E69*F69,2)</f>
        <v>0</v>
      </c>
      <c r="H69" s="241"/>
      <c r="I69" s="242">
        <f>ROUND(E69*H69,2)</f>
        <v>0</v>
      </c>
      <c r="J69" s="241"/>
      <c r="K69" s="242">
        <f>ROUND(E69*J69,2)</f>
        <v>0</v>
      </c>
      <c r="L69" s="242">
        <v>21</v>
      </c>
      <c r="M69" s="242">
        <f>G69*(1+L69/100)</f>
        <v>0</v>
      </c>
      <c r="N69" s="242">
        <v>1E-3</v>
      </c>
      <c r="O69" s="242">
        <f>ROUND(E69*N69,2)</f>
        <v>0</v>
      </c>
      <c r="P69" s="242">
        <v>0</v>
      </c>
      <c r="Q69" s="242">
        <f>ROUND(E69*P69,2)</f>
        <v>0</v>
      </c>
      <c r="R69" s="242" t="s">
        <v>198</v>
      </c>
      <c r="S69" s="242" t="s">
        <v>116</v>
      </c>
      <c r="T69" s="243" t="s">
        <v>116</v>
      </c>
      <c r="U69" s="224">
        <v>0</v>
      </c>
      <c r="V69" s="224">
        <f>ROUND(E69*U69,2)</f>
        <v>0</v>
      </c>
      <c r="W69" s="224"/>
      <c r="X69" s="224" t="s">
        <v>199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200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21"/>
      <c r="B70" s="222"/>
      <c r="C70" s="259" t="s">
        <v>205</v>
      </c>
      <c r="D70" s="226"/>
      <c r="E70" s="227">
        <v>1.32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14"/>
      <c r="Z70" s="214"/>
      <c r="AA70" s="214"/>
      <c r="AB70" s="214"/>
      <c r="AC70" s="214"/>
      <c r="AD70" s="214"/>
      <c r="AE70" s="214"/>
      <c r="AF70" s="214"/>
      <c r="AG70" s="214" t="s">
        <v>122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x14ac:dyDescent="0.2">
      <c r="A71" s="231" t="s">
        <v>110</v>
      </c>
      <c r="B71" s="232" t="s">
        <v>72</v>
      </c>
      <c r="C71" s="256" t="s">
        <v>73</v>
      </c>
      <c r="D71" s="233"/>
      <c r="E71" s="234"/>
      <c r="F71" s="235"/>
      <c r="G71" s="235">
        <f>SUMIF(AG72:AG78,"&lt;&gt;NOR",G72:G78)</f>
        <v>0</v>
      </c>
      <c r="H71" s="235"/>
      <c r="I71" s="235">
        <f>SUM(I72:I78)</f>
        <v>0</v>
      </c>
      <c r="J71" s="235"/>
      <c r="K71" s="235">
        <f>SUM(K72:K78)</f>
        <v>0</v>
      </c>
      <c r="L71" s="235"/>
      <c r="M71" s="235">
        <f>SUM(M72:M78)</f>
        <v>0</v>
      </c>
      <c r="N71" s="235"/>
      <c r="O71" s="235">
        <f>SUM(O72:O78)</f>
        <v>68.08</v>
      </c>
      <c r="P71" s="235"/>
      <c r="Q71" s="235">
        <f>SUM(Q72:Q78)</f>
        <v>0</v>
      </c>
      <c r="R71" s="235"/>
      <c r="S71" s="235"/>
      <c r="T71" s="236"/>
      <c r="U71" s="230"/>
      <c r="V71" s="230">
        <f>SUM(V72:V78)</f>
        <v>143.92000000000002</v>
      </c>
      <c r="W71" s="230"/>
      <c r="X71" s="230"/>
      <c r="AG71" t="s">
        <v>111</v>
      </c>
    </row>
    <row r="72" spans="1:60" outlineLevel="1" x14ac:dyDescent="0.2">
      <c r="A72" s="246">
        <v>21</v>
      </c>
      <c r="B72" s="247" t="s">
        <v>206</v>
      </c>
      <c r="C72" s="262" t="s">
        <v>207</v>
      </c>
      <c r="D72" s="248" t="s">
        <v>208</v>
      </c>
      <c r="E72" s="249">
        <v>20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9.604E-2</v>
      </c>
      <c r="O72" s="251">
        <f>ROUND(E72*N72,2)</f>
        <v>1.92</v>
      </c>
      <c r="P72" s="251">
        <v>0</v>
      </c>
      <c r="Q72" s="251">
        <f>ROUND(E72*P72,2)</f>
        <v>0</v>
      </c>
      <c r="R72" s="251"/>
      <c r="S72" s="251" t="s">
        <v>116</v>
      </c>
      <c r="T72" s="252" t="s">
        <v>116</v>
      </c>
      <c r="U72" s="224">
        <v>6.6</v>
      </c>
      <c r="V72" s="224">
        <f>ROUND(E72*U72,2)</f>
        <v>132</v>
      </c>
      <c r="W72" s="224"/>
      <c r="X72" s="224" t="s">
        <v>117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118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7">
        <v>22</v>
      </c>
      <c r="B73" s="238" t="s">
        <v>209</v>
      </c>
      <c r="C73" s="257" t="s">
        <v>210</v>
      </c>
      <c r="D73" s="239" t="s">
        <v>126</v>
      </c>
      <c r="E73" s="240">
        <v>0.75</v>
      </c>
      <c r="F73" s="241"/>
      <c r="G73" s="242">
        <f>ROUND(E73*F73,2)</f>
        <v>0</v>
      </c>
      <c r="H73" s="241"/>
      <c r="I73" s="242">
        <f>ROUND(E73*H73,2)</f>
        <v>0</v>
      </c>
      <c r="J73" s="241"/>
      <c r="K73" s="242">
        <f>ROUND(E73*J73,2)</f>
        <v>0</v>
      </c>
      <c r="L73" s="242">
        <v>21</v>
      </c>
      <c r="M73" s="242">
        <f>G73*(1+L73/100)</f>
        <v>0</v>
      </c>
      <c r="N73" s="242">
        <v>2.5249999999999999</v>
      </c>
      <c r="O73" s="242">
        <f>ROUND(E73*N73,2)</f>
        <v>1.89</v>
      </c>
      <c r="P73" s="242">
        <v>0</v>
      </c>
      <c r="Q73" s="242">
        <f>ROUND(E73*P73,2)</f>
        <v>0</v>
      </c>
      <c r="R73" s="242" t="s">
        <v>211</v>
      </c>
      <c r="S73" s="242" t="s">
        <v>116</v>
      </c>
      <c r="T73" s="243" t="s">
        <v>116</v>
      </c>
      <c r="U73" s="224">
        <v>0.47699999999999998</v>
      </c>
      <c r="V73" s="224">
        <f>ROUND(E73*U73,2)</f>
        <v>0.36</v>
      </c>
      <c r="W73" s="224"/>
      <c r="X73" s="224" t="s">
        <v>117</v>
      </c>
      <c r="Y73" s="214"/>
      <c r="Z73" s="214"/>
      <c r="AA73" s="214"/>
      <c r="AB73" s="214"/>
      <c r="AC73" s="214"/>
      <c r="AD73" s="214"/>
      <c r="AE73" s="214"/>
      <c r="AF73" s="214"/>
      <c r="AG73" s="214" t="s">
        <v>118</v>
      </c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21"/>
      <c r="B74" s="222"/>
      <c r="C74" s="259" t="s">
        <v>137</v>
      </c>
      <c r="D74" s="226"/>
      <c r="E74" s="227">
        <v>0.75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4"/>
      <c r="Z74" s="214"/>
      <c r="AA74" s="214"/>
      <c r="AB74" s="214"/>
      <c r="AC74" s="214"/>
      <c r="AD74" s="214"/>
      <c r="AE74" s="214"/>
      <c r="AF74" s="214"/>
      <c r="AG74" s="214" t="s">
        <v>122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7">
        <v>23</v>
      </c>
      <c r="B75" s="238" t="s">
        <v>212</v>
      </c>
      <c r="C75" s="257" t="s">
        <v>213</v>
      </c>
      <c r="D75" s="239" t="s">
        <v>126</v>
      </c>
      <c r="E75" s="240">
        <v>4.4800000000000004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2">
        <v>2.5249999999999999</v>
      </c>
      <c r="O75" s="242">
        <f>ROUND(E75*N75,2)</f>
        <v>11.31</v>
      </c>
      <c r="P75" s="242">
        <v>0</v>
      </c>
      <c r="Q75" s="242">
        <f>ROUND(E75*P75,2)</f>
        <v>0</v>
      </c>
      <c r="R75" s="242" t="s">
        <v>211</v>
      </c>
      <c r="S75" s="242" t="s">
        <v>116</v>
      </c>
      <c r="T75" s="243" t="s">
        <v>116</v>
      </c>
      <c r="U75" s="224">
        <v>2.58</v>
      </c>
      <c r="V75" s="224">
        <f>ROUND(E75*U75,2)</f>
        <v>11.56</v>
      </c>
      <c r="W75" s="224"/>
      <c r="X75" s="224" t="s">
        <v>117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118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21"/>
      <c r="B76" s="222"/>
      <c r="C76" s="258" t="s">
        <v>214</v>
      </c>
      <c r="D76" s="245"/>
      <c r="E76" s="245"/>
      <c r="F76" s="245"/>
      <c r="G76" s="245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4"/>
      <c r="Z76" s="214"/>
      <c r="AA76" s="214"/>
      <c r="AB76" s="214"/>
      <c r="AC76" s="214"/>
      <c r="AD76" s="214"/>
      <c r="AE76" s="214"/>
      <c r="AF76" s="214"/>
      <c r="AG76" s="214" t="s">
        <v>120</v>
      </c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21"/>
      <c r="B77" s="222"/>
      <c r="C77" s="259" t="s">
        <v>215</v>
      </c>
      <c r="D77" s="226"/>
      <c r="E77" s="227">
        <v>4.4800000000000004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4"/>
      <c r="Z77" s="214"/>
      <c r="AA77" s="214"/>
      <c r="AB77" s="214"/>
      <c r="AC77" s="214"/>
      <c r="AD77" s="214"/>
      <c r="AE77" s="214"/>
      <c r="AF77" s="214"/>
      <c r="AG77" s="214" t="s">
        <v>122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46">
        <v>24</v>
      </c>
      <c r="B78" s="247" t="s">
        <v>216</v>
      </c>
      <c r="C78" s="262" t="s">
        <v>217</v>
      </c>
      <c r="D78" s="248" t="s">
        <v>208</v>
      </c>
      <c r="E78" s="249">
        <v>20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2.6480000000000001</v>
      </c>
      <c r="O78" s="251">
        <f>ROUND(E78*N78,2)</f>
        <v>52.96</v>
      </c>
      <c r="P78" s="251">
        <v>0</v>
      </c>
      <c r="Q78" s="251">
        <f>ROUND(E78*P78,2)</f>
        <v>0</v>
      </c>
      <c r="R78" s="251"/>
      <c r="S78" s="251" t="s">
        <v>218</v>
      </c>
      <c r="T78" s="252" t="s">
        <v>219</v>
      </c>
      <c r="U78" s="224">
        <v>0</v>
      </c>
      <c r="V78" s="224">
        <f>ROUND(E78*U78,2)</f>
        <v>0</v>
      </c>
      <c r="W78" s="224"/>
      <c r="X78" s="224" t="s">
        <v>199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200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x14ac:dyDescent="0.2">
      <c r="A79" s="231" t="s">
        <v>110</v>
      </c>
      <c r="B79" s="232" t="s">
        <v>74</v>
      </c>
      <c r="C79" s="256" t="s">
        <v>75</v>
      </c>
      <c r="D79" s="233"/>
      <c r="E79" s="234"/>
      <c r="F79" s="235"/>
      <c r="G79" s="235">
        <f>SUMIF(AG80:AG91,"&lt;&gt;NOR",G80:G91)</f>
        <v>0</v>
      </c>
      <c r="H79" s="235"/>
      <c r="I79" s="235">
        <f>SUM(I80:I91)</f>
        <v>0</v>
      </c>
      <c r="J79" s="235"/>
      <c r="K79" s="235">
        <f>SUM(K80:K91)</f>
        <v>0</v>
      </c>
      <c r="L79" s="235"/>
      <c r="M79" s="235">
        <f>SUM(M80:M91)</f>
        <v>0</v>
      </c>
      <c r="N79" s="235"/>
      <c r="O79" s="235">
        <f>SUM(O80:O91)</f>
        <v>9.0500000000000007</v>
      </c>
      <c r="P79" s="235"/>
      <c r="Q79" s="235">
        <f>SUM(Q80:Q91)</f>
        <v>0</v>
      </c>
      <c r="R79" s="235"/>
      <c r="S79" s="235"/>
      <c r="T79" s="236"/>
      <c r="U79" s="230"/>
      <c r="V79" s="230">
        <f>SUM(V80:V91)</f>
        <v>55.45</v>
      </c>
      <c r="W79" s="230"/>
      <c r="X79" s="230"/>
      <c r="AG79" t="s">
        <v>111</v>
      </c>
    </row>
    <row r="80" spans="1:60" ht="22.5" outlineLevel="1" x14ac:dyDescent="0.2">
      <c r="A80" s="237">
        <v>25</v>
      </c>
      <c r="B80" s="238" t="s">
        <v>220</v>
      </c>
      <c r="C80" s="257" t="s">
        <v>221</v>
      </c>
      <c r="D80" s="239" t="s">
        <v>126</v>
      </c>
      <c r="E80" s="240">
        <v>2.8</v>
      </c>
      <c r="F80" s="241"/>
      <c r="G80" s="242">
        <f>ROUND(E80*F80,2)</f>
        <v>0</v>
      </c>
      <c r="H80" s="241"/>
      <c r="I80" s="242">
        <f>ROUND(E80*H80,2)</f>
        <v>0</v>
      </c>
      <c r="J80" s="241"/>
      <c r="K80" s="242">
        <f>ROUND(E80*J80,2)</f>
        <v>0</v>
      </c>
      <c r="L80" s="242">
        <v>21</v>
      </c>
      <c r="M80" s="242">
        <f>G80*(1+L80/100)</f>
        <v>0</v>
      </c>
      <c r="N80" s="242">
        <v>2.5249999999999999</v>
      </c>
      <c r="O80" s="242">
        <f>ROUND(E80*N80,2)</f>
        <v>7.07</v>
      </c>
      <c r="P80" s="242">
        <v>0</v>
      </c>
      <c r="Q80" s="242">
        <f>ROUND(E80*P80,2)</f>
        <v>0</v>
      </c>
      <c r="R80" s="242" t="s">
        <v>222</v>
      </c>
      <c r="S80" s="242" t="s">
        <v>116</v>
      </c>
      <c r="T80" s="243" t="s">
        <v>116</v>
      </c>
      <c r="U80" s="224">
        <v>4.4000000000000004</v>
      </c>
      <c r="V80" s="224">
        <f>ROUND(E80*U80,2)</f>
        <v>12.32</v>
      </c>
      <c r="W80" s="224"/>
      <c r="X80" s="224" t="s">
        <v>117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118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21"/>
      <c r="B81" s="222"/>
      <c r="C81" s="258" t="s">
        <v>223</v>
      </c>
      <c r="D81" s="245"/>
      <c r="E81" s="245"/>
      <c r="F81" s="245"/>
      <c r="G81" s="245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4"/>
      <c r="Z81" s="214"/>
      <c r="AA81" s="214"/>
      <c r="AB81" s="214"/>
      <c r="AC81" s="214"/>
      <c r="AD81" s="214"/>
      <c r="AE81" s="214"/>
      <c r="AF81" s="214"/>
      <c r="AG81" s="214" t="s">
        <v>120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21"/>
      <c r="B82" s="222"/>
      <c r="C82" s="259" t="s">
        <v>224</v>
      </c>
      <c r="D82" s="226"/>
      <c r="E82" s="227">
        <v>2.8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4"/>
      <c r="Z82" s="214"/>
      <c r="AA82" s="214"/>
      <c r="AB82" s="214"/>
      <c r="AC82" s="214"/>
      <c r="AD82" s="214"/>
      <c r="AE82" s="214"/>
      <c r="AF82" s="214"/>
      <c r="AG82" s="214" t="s">
        <v>122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2.5" outlineLevel="1" x14ac:dyDescent="0.2">
      <c r="A83" s="237">
        <v>26</v>
      </c>
      <c r="B83" s="238" t="s">
        <v>225</v>
      </c>
      <c r="C83" s="257" t="s">
        <v>226</v>
      </c>
      <c r="D83" s="239" t="s">
        <v>208</v>
      </c>
      <c r="E83" s="240">
        <v>5</v>
      </c>
      <c r="F83" s="241"/>
      <c r="G83" s="242">
        <f>ROUND(E83*F83,2)</f>
        <v>0</v>
      </c>
      <c r="H83" s="241"/>
      <c r="I83" s="242">
        <f>ROUND(E83*H83,2)</f>
        <v>0</v>
      </c>
      <c r="J83" s="241"/>
      <c r="K83" s="242">
        <f>ROUND(E83*J83,2)</f>
        <v>0</v>
      </c>
      <c r="L83" s="242">
        <v>21</v>
      </c>
      <c r="M83" s="242">
        <f>G83*(1+L83/100)</f>
        <v>0</v>
      </c>
      <c r="N83" s="242">
        <v>2.9389999999999999E-2</v>
      </c>
      <c r="O83" s="242">
        <f>ROUND(E83*N83,2)</f>
        <v>0.15</v>
      </c>
      <c r="P83" s="242">
        <v>0</v>
      </c>
      <c r="Q83" s="242">
        <f>ROUND(E83*P83,2)</f>
        <v>0</v>
      </c>
      <c r="R83" s="242" t="s">
        <v>222</v>
      </c>
      <c r="S83" s="242" t="s">
        <v>116</v>
      </c>
      <c r="T83" s="243" t="s">
        <v>116</v>
      </c>
      <c r="U83" s="224">
        <v>0.44</v>
      </c>
      <c r="V83" s="224">
        <f>ROUND(E83*U83,2)</f>
        <v>2.2000000000000002</v>
      </c>
      <c r="W83" s="224"/>
      <c r="X83" s="224" t="s">
        <v>117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118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21"/>
      <c r="B84" s="222"/>
      <c r="C84" s="258" t="s">
        <v>227</v>
      </c>
      <c r="D84" s="245"/>
      <c r="E84" s="245"/>
      <c r="F84" s="245"/>
      <c r="G84" s="245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14"/>
      <c r="Z84" s="214"/>
      <c r="AA84" s="214"/>
      <c r="AB84" s="214"/>
      <c r="AC84" s="214"/>
      <c r="AD84" s="214"/>
      <c r="AE84" s="214"/>
      <c r="AF84" s="214"/>
      <c r="AG84" s="214" t="s">
        <v>120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46">
        <v>27</v>
      </c>
      <c r="B85" s="247" t="s">
        <v>228</v>
      </c>
      <c r="C85" s="262" t="s">
        <v>229</v>
      </c>
      <c r="D85" s="248" t="s">
        <v>208</v>
      </c>
      <c r="E85" s="249">
        <v>20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 t="s">
        <v>115</v>
      </c>
      <c r="S85" s="251" t="s">
        <v>116</v>
      </c>
      <c r="T85" s="252" t="s">
        <v>116</v>
      </c>
      <c r="U85" s="224">
        <v>0.24</v>
      </c>
      <c r="V85" s="224">
        <f>ROUND(E85*U85,2)</f>
        <v>4.8</v>
      </c>
      <c r="W85" s="224"/>
      <c r="X85" s="224" t="s">
        <v>117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118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46">
        <v>28</v>
      </c>
      <c r="B86" s="247" t="s">
        <v>230</v>
      </c>
      <c r="C86" s="262" t="s">
        <v>231</v>
      </c>
      <c r="D86" s="248" t="s">
        <v>208</v>
      </c>
      <c r="E86" s="249">
        <v>16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1.9630000000000002E-2</v>
      </c>
      <c r="O86" s="251">
        <f>ROUND(E86*N86,2)</f>
        <v>0.31</v>
      </c>
      <c r="P86" s="251">
        <v>0</v>
      </c>
      <c r="Q86" s="251">
        <f>ROUND(E86*P86,2)</f>
        <v>0</v>
      </c>
      <c r="R86" s="251"/>
      <c r="S86" s="251" t="s">
        <v>116</v>
      </c>
      <c r="T86" s="252" t="s">
        <v>116</v>
      </c>
      <c r="U86" s="224">
        <v>2.258</v>
      </c>
      <c r="V86" s="224">
        <f>ROUND(E86*U86,2)</f>
        <v>36.130000000000003</v>
      </c>
      <c r="W86" s="224"/>
      <c r="X86" s="224" t="s">
        <v>117</v>
      </c>
      <c r="Y86" s="214"/>
      <c r="Z86" s="214"/>
      <c r="AA86" s="214"/>
      <c r="AB86" s="214"/>
      <c r="AC86" s="214"/>
      <c r="AD86" s="214"/>
      <c r="AE86" s="214"/>
      <c r="AF86" s="214"/>
      <c r="AG86" s="214" t="s">
        <v>118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37">
        <v>29</v>
      </c>
      <c r="B87" s="238" t="s">
        <v>232</v>
      </c>
      <c r="C87" s="257" t="s">
        <v>233</v>
      </c>
      <c r="D87" s="239" t="s">
        <v>182</v>
      </c>
      <c r="E87" s="240">
        <v>0.1958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2">
        <v>1</v>
      </c>
      <c r="O87" s="242">
        <f>ROUND(E87*N87,2)</f>
        <v>0.2</v>
      </c>
      <c r="P87" s="242">
        <v>0</v>
      </c>
      <c r="Q87" s="242">
        <f>ROUND(E87*P87,2)</f>
        <v>0</v>
      </c>
      <c r="R87" s="242"/>
      <c r="S87" s="242" t="s">
        <v>218</v>
      </c>
      <c r="T87" s="243" t="s">
        <v>219</v>
      </c>
      <c r="U87" s="224">
        <v>0</v>
      </c>
      <c r="V87" s="224">
        <f>ROUND(E87*U87,2)</f>
        <v>0</v>
      </c>
      <c r="W87" s="224"/>
      <c r="X87" s="224" t="s">
        <v>199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200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21"/>
      <c r="B88" s="222"/>
      <c r="C88" s="259" t="s">
        <v>234</v>
      </c>
      <c r="D88" s="226"/>
      <c r="E88" s="227">
        <v>0.1958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4"/>
      <c r="Z88" s="214"/>
      <c r="AA88" s="214"/>
      <c r="AB88" s="214"/>
      <c r="AC88" s="214"/>
      <c r="AD88" s="214"/>
      <c r="AE88" s="214"/>
      <c r="AF88" s="214"/>
      <c r="AG88" s="214" t="s">
        <v>122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7">
        <v>30</v>
      </c>
      <c r="B89" s="238" t="s">
        <v>235</v>
      </c>
      <c r="C89" s="257" t="s">
        <v>236</v>
      </c>
      <c r="D89" s="239" t="s">
        <v>182</v>
      </c>
      <c r="E89" s="240">
        <v>0.59140000000000004</v>
      </c>
      <c r="F89" s="241"/>
      <c r="G89" s="242">
        <f>ROUND(E89*F89,2)</f>
        <v>0</v>
      </c>
      <c r="H89" s="241"/>
      <c r="I89" s="242">
        <f>ROUND(E89*H89,2)</f>
        <v>0</v>
      </c>
      <c r="J89" s="241"/>
      <c r="K89" s="242">
        <f>ROUND(E89*J89,2)</f>
        <v>0</v>
      </c>
      <c r="L89" s="242">
        <v>21</v>
      </c>
      <c r="M89" s="242">
        <f>G89*(1+L89/100)</f>
        <v>0</v>
      </c>
      <c r="N89" s="242">
        <v>1</v>
      </c>
      <c r="O89" s="242">
        <f>ROUND(E89*N89,2)</f>
        <v>0.59</v>
      </c>
      <c r="P89" s="242">
        <v>0</v>
      </c>
      <c r="Q89" s="242">
        <f>ROUND(E89*P89,2)</f>
        <v>0</v>
      </c>
      <c r="R89" s="242"/>
      <c r="S89" s="242" t="s">
        <v>218</v>
      </c>
      <c r="T89" s="243" t="s">
        <v>219</v>
      </c>
      <c r="U89" s="224">
        <v>0</v>
      </c>
      <c r="V89" s="224">
        <f>ROUND(E89*U89,2)</f>
        <v>0</v>
      </c>
      <c r="W89" s="224"/>
      <c r="X89" s="224" t="s">
        <v>199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200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21"/>
      <c r="B90" s="222"/>
      <c r="C90" s="259" t="s">
        <v>237</v>
      </c>
      <c r="D90" s="226"/>
      <c r="E90" s="227">
        <v>0.59140000000000004</v>
      </c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14"/>
      <c r="Z90" s="214"/>
      <c r="AA90" s="214"/>
      <c r="AB90" s="214"/>
      <c r="AC90" s="214"/>
      <c r="AD90" s="214"/>
      <c r="AE90" s="214"/>
      <c r="AF90" s="214"/>
      <c r="AG90" s="214" t="s">
        <v>122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46">
        <v>31</v>
      </c>
      <c r="B91" s="247" t="s">
        <v>238</v>
      </c>
      <c r="C91" s="262" t="s">
        <v>239</v>
      </c>
      <c r="D91" s="248" t="s">
        <v>208</v>
      </c>
      <c r="E91" s="249">
        <v>16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4.5499999999999999E-2</v>
      </c>
      <c r="O91" s="251">
        <f>ROUND(E91*N91,2)</f>
        <v>0.73</v>
      </c>
      <c r="P91" s="251">
        <v>0</v>
      </c>
      <c r="Q91" s="251">
        <f>ROUND(E91*P91,2)</f>
        <v>0</v>
      </c>
      <c r="R91" s="251"/>
      <c r="S91" s="251" t="s">
        <v>218</v>
      </c>
      <c r="T91" s="252" t="s">
        <v>219</v>
      </c>
      <c r="U91" s="224">
        <v>0</v>
      </c>
      <c r="V91" s="224">
        <f>ROUND(E91*U91,2)</f>
        <v>0</v>
      </c>
      <c r="W91" s="224"/>
      <c r="X91" s="224" t="s">
        <v>199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200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x14ac:dyDescent="0.2">
      <c r="A92" s="231" t="s">
        <v>110</v>
      </c>
      <c r="B92" s="232" t="s">
        <v>76</v>
      </c>
      <c r="C92" s="256" t="s">
        <v>77</v>
      </c>
      <c r="D92" s="233"/>
      <c r="E92" s="234"/>
      <c r="F92" s="235"/>
      <c r="G92" s="235">
        <f>SUMIF(AG93:AG96,"&lt;&gt;NOR",G93:G96)</f>
        <v>0</v>
      </c>
      <c r="H92" s="235"/>
      <c r="I92" s="235">
        <f>SUM(I93:I96)</f>
        <v>0</v>
      </c>
      <c r="J92" s="235"/>
      <c r="K92" s="235">
        <f>SUM(K93:K96)</f>
        <v>0</v>
      </c>
      <c r="L92" s="235"/>
      <c r="M92" s="235">
        <f>SUM(M93:M96)</f>
        <v>0</v>
      </c>
      <c r="N92" s="235"/>
      <c r="O92" s="235">
        <f>SUM(O93:O96)</f>
        <v>6.24</v>
      </c>
      <c r="P92" s="235"/>
      <c r="Q92" s="235">
        <f>SUM(Q93:Q96)</f>
        <v>0</v>
      </c>
      <c r="R92" s="235"/>
      <c r="S92" s="235"/>
      <c r="T92" s="236"/>
      <c r="U92" s="230"/>
      <c r="V92" s="230">
        <f>SUM(V93:V96)</f>
        <v>7</v>
      </c>
      <c r="W92" s="230"/>
      <c r="X92" s="230"/>
      <c r="AG92" t="s">
        <v>111</v>
      </c>
    </row>
    <row r="93" spans="1:60" ht="22.5" outlineLevel="1" x14ac:dyDescent="0.2">
      <c r="A93" s="237">
        <v>32</v>
      </c>
      <c r="B93" s="238" t="s">
        <v>240</v>
      </c>
      <c r="C93" s="257" t="s">
        <v>241</v>
      </c>
      <c r="D93" s="239" t="s">
        <v>242</v>
      </c>
      <c r="E93" s="240">
        <v>50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2">
        <v>0.10249999999999999</v>
      </c>
      <c r="O93" s="242">
        <f>ROUND(E93*N93,2)</f>
        <v>5.13</v>
      </c>
      <c r="P93" s="242">
        <v>0</v>
      </c>
      <c r="Q93" s="242">
        <f>ROUND(E93*P93,2)</f>
        <v>0</v>
      </c>
      <c r="R93" s="242" t="s">
        <v>243</v>
      </c>
      <c r="S93" s="242" t="s">
        <v>116</v>
      </c>
      <c r="T93" s="243" t="s">
        <v>116</v>
      </c>
      <c r="U93" s="224">
        <v>0.14000000000000001</v>
      </c>
      <c r="V93" s="224">
        <f>ROUND(E93*U93,2)</f>
        <v>7</v>
      </c>
      <c r="W93" s="224"/>
      <c r="X93" s="224" t="s">
        <v>117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118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21"/>
      <c r="B94" s="222"/>
      <c r="C94" s="258" t="s">
        <v>244</v>
      </c>
      <c r="D94" s="245"/>
      <c r="E94" s="245"/>
      <c r="F94" s="245"/>
      <c r="G94" s="245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4"/>
      <c r="Z94" s="214"/>
      <c r="AA94" s="214"/>
      <c r="AB94" s="214"/>
      <c r="AC94" s="214"/>
      <c r="AD94" s="214"/>
      <c r="AE94" s="214"/>
      <c r="AF94" s="214"/>
      <c r="AG94" s="214" t="s">
        <v>120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7">
        <v>33</v>
      </c>
      <c r="B95" s="238" t="s">
        <v>245</v>
      </c>
      <c r="C95" s="257" t="s">
        <v>246</v>
      </c>
      <c r="D95" s="239" t="s">
        <v>208</v>
      </c>
      <c r="E95" s="240">
        <v>50.5</v>
      </c>
      <c r="F95" s="241"/>
      <c r="G95" s="242">
        <f>ROUND(E95*F95,2)</f>
        <v>0</v>
      </c>
      <c r="H95" s="241"/>
      <c r="I95" s="242">
        <f>ROUND(E95*H95,2)</f>
        <v>0</v>
      </c>
      <c r="J95" s="241"/>
      <c r="K95" s="242">
        <f>ROUND(E95*J95,2)</f>
        <v>0</v>
      </c>
      <c r="L95" s="242">
        <v>21</v>
      </c>
      <c r="M95" s="242">
        <f>G95*(1+L95/100)</f>
        <v>0</v>
      </c>
      <c r="N95" s="242">
        <v>2.1999999999999999E-2</v>
      </c>
      <c r="O95" s="242">
        <f>ROUND(E95*N95,2)</f>
        <v>1.1100000000000001</v>
      </c>
      <c r="P95" s="242">
        <v>0</v>
      </c>
      <c r="Q95" s="242">
        <f>ROUND(E95*P95,2)</f>
        <v>0</v>
      </c>
      <c r="R95" s="242" t="s">
        <v>198</v>
      </c>
      <c r="S95" s="242" t="s">
        <v>116</v>
      </c>
      <c r="T95" s="243" t="s">
        <v>116</v>
      </c>
      <c r="U95" s="224">
        <v>0</v>
      </c>
      <c r="V95" s="224">
        <f>ROUND(E95*U95,2)</f>
        <v>0</v>
      </c>
      <c r="W95" s="224"/>
      <c r="X95" s="224" t="s">
        <v>199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200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21"/>
      <c r="B96" s="222"/>
      <c r="C96" s="259" t="s">
        <v>247</v>
      </c>
      <c r="D96" s="226"/>
      <c r="E96" s="227">
        <v>50.5</v>
      </c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4"/>
      <c r="Z96" s="214"/>
      <c r="AA96" s="214"/>
      <c r="AB96" s="214"/>
      <c r="AC96" s="214"/>
      <c r="AD96" s="214"/>
      <c r="AE96" s="214"/>
      <c r="AF96" s="214"/>
      <c r="AG96" s="214" t="s">
        <v>122</v>
      </c>
      <c r="AH96" s="214">
        <v>5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x14ac:dyDescent="0.2">
      <c r="A97" s="231" t="s">
        <v>110</v>
      </c>
      <c r="B97" s="232" t="s">
        <v>78</v>
      </c>
      <c r="C97" s="256" t="s">
        <v>79</v>
      </c>
      <c r="D97" s="233"/>
      <c r="E97" s="234"/>
      <c r="F97" s="235"/>
      <c r="G97" s="235">
        <f>SUMIF(AG98:AG100,"&lt;&gt;NOR",G98:G100)</f>
        <v>0</v>
      </c>
      <c r="H97" s="235"/>
      <c r="I97" s="235">
        <f>SUM(I98:I100)</f>
        <v>0</v>
      </c>
      <c r="J97" s="235"/>
      <c r="K97" s="235">
        <f>SUM(K98:K100)</f>
        <v>0</v>
      </c>
      <c r="L97" s="235"/>
      <c r="M97" s="235">
        <f>SUM(M98:M100)</f>
        <v>0</v>
      </c>
      <c r="N97" s="235"/>
      <c r="O97" s="235">
        <f>SUM(O98:O100)</f>
        <v>0</v>
      </c>
      <c r="P97" s="235"/>
      <c r="Q97" s="235">
        <f>SUM(Q98:Q100)</f>
        <v>0</v>
      </c>
      <c r="R97" s="235"/>
      <c r="S97" s="235"/>
      <c r="T97" s="236"/>
      <c r="U97" s="230"/>
      <c r="V97" s="230">
        <f>SUM(V98:V100)</f>
        <v>53.82</v>
      </c>
      <c r="W97" s="230"/>
      <c r="X97" s="230"/>
      <c r="AG97" t="s">
        <v>111</v>
      </c>
    </row>
    <row r="98" spans="1:60" outlineLevel="1" x14ac:dyDescent="0.2">
      <c r="A98" s="237">
        <v>34</v>
      </c>
      <c r="B98" s="238" t="s">
        <v>248</v>
      </c>
      <c r="C98" s="257" t="s">
        <v>249</v>
      </c>
      <c r="D98" s="239" t="s">
        <v>182</v>
      </c>
      <c r="E98" s="240">
        <v>88.380099999999999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2">
        <v>0</v>
      </c>
      <c r="O98" s="242">
        <f>ROUND(E98*N98,2)</f>
        <v>0</v>
      </c>
      <c r="P98" s="242">
        <v>0</v>
      </c>
      <c r="Q98" s="242">
        <f>ROUND(E98*P98,2)</f>
        <v>0</v>
      </c>
      <c r="R98" s="242" t="s">
        <v>222</v>
      </c>
      <c r="S98" s="242" t="s">
        <v>116</v>
      </c>
      <c r="T98" s="243" t="s">
        <v>116</v>
      </c>
      <c r="U98" s="224">
        <v>0.60899999999999999</v>
      </c>
      <c r="V98" s="224">
        <f>ROUND(E98*U98,2)</f>
        <v>53.82</v>
      </c>
      <c r="W98" s="224"/>
      <c r="X98" s="224" t="s">
        <v>250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251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ht="22.5" outlineLevel="1" x14ac:dyDescent="0.2">
      <c r="A99" s="221"/>
      <c r="B99" s="222"/>
      <c r="C99" s="258" t="s">
        <v>252</v>
      </c>
      <c r="D99" s="245"/>
      <c r="E99" s="245"/>
      <c r="F99" s="245"/>
      <c r="G99" s="245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14"/>
      <c r="Z99" s="214"/>
      <c r="AA99" s="214"/>
      <c r="AB99" s="214"/>
      <c r="AC99" s="214"/>
      <c r="AD99" s="214"/>
      <c r="AE99" s="214"/>
      <c r="AF99" s="214"/>
      <c r="AG99" s="214" t="s">
        <v>120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44" t="str">
        <f>C99</f>
        <v>na novostavbách a změnách objektů pro oplocení (815 2 JKSo), objekty zvláštní pro chov živočichů (815 3 JKSO), objekty pozemní různé (815 9 JKSO)</v>
      </c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21"/>
      <c r="B100" s="222"/>
      <c r="C100" s="263" t="s">
        <v>253</v>
      </c>
      <c r="D100" s="253"/>
      <c r="E100" s="253"/>
      <c r="F100" s="253"/>
      <c r="G100" s="253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120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44" t="str">
        <f>C100</f>
        <v>se svislou nosnou konstrukcí monolitickou betonovou tyčovou nebo plošnou ( KMCH 2 a 3 - JKSO šesté místo)</v>
      </c>
      <c r="BB100" s="214"/>
      <c r="BC100" s="214"/>
      <c r="BD100" s="214"/>
      <c r="BE100" s="214"/>
      <c r="BF100" s="214"/>
      <c r="BG100" s="214"/>
      <c r="BH100" s="214"/>
    </row>
    <row r="101" spans="1:60" x14ac:dyDescent="0.2">
      <c r="A101" s="231" t="s">
        <v>110</v>
      </c>
      <c r="B101" s="232" t="s">
        <v>80</v>
      </c>
      <c r="C101" s="256" t="s">
        <v>81</v>
      </c>
      <c r="D101" s="233"/>
      <c r="E101" s="234"/>
      <c r="F101" s="235"/>
      <c r="G101" s="235">
        <f>SUMIF(AG102:AG113,"&lt;&gt;NOR",G102:G113)</f>
        <v>0</v>
      </c>
      <c r="H101" s="235"/>
      <c r="I101" s="235">
        <f>SUM(I102:I113)</f>
        <v>0</v>
      </c>
      <c r="J101" s="235"/>
      <c r="K101" s="235">
        <f>SUM(K102:K113)</f>
        <v>0</v>
      </c>
      <c r="L101" s="235"/>
      <c r="M101" s="235">
        <f>SUM(M102:M113)</f>
        <v>0</v>
      </c>
      <c r="N101" s="235"/>
      <c r="O101" s="235">
        <f>SUM(O102:O113)</f>
        <v>0.42000000000000004</v>
      </c>
      <c r="P101" s="235"/>
      <c r="Q101" s="235">
        <f>SUM(Q102:Q113)</f>
        <v>0</v>
      </c>
      <c r="R101" s="235"/>
      <c r="S101" s="235"/>
      <c r="T101" s="236"/>
      <c r="U101" s="230"/>
      <c r="V101" s="230">
        <f>SUM(V102:V113)</f>
        <v>33.78</v>
      </c>
      <c r="W101" s="230"/>
      <c r="X101" s="230"/>
      <c r="AG101" t="s">
        <v>111</v>
      </c>
    </row>
    <row r="102" spans="1:60" outlineLevel="1" x14ac:dyDescent="0.2">
      <c r="A102" s="237">
        <v>35</v>
      </c>
      <c r="B102" s="238" t="s">
        <v>254</v>
      </c>
      <c r="C102" s="257" t="s">
        <v>255</v>
      </c>
      <c r="D102" s="239" t="s">
        <v>256</v>
      </c>
      <c r="E102" s="240">
        <v>402.1</v>
      </c>
      <c r="F102" s="241"/>
      <c r="G102" s="242">
        <f>ROUND(E102*F102,2)</f>
        <v>0</v>
      </c>
      <c r="H102" s="241"/>
      <c r="I102" s="242">
        <f>ROUND(E102*H102,2)</f>
        <v>0</v>
      </c>
      <c r="J102" s="241"/>
      <c r="K102" s="242">
        <f>ROUND(E102*J102,2)</f>
        <v>0</v>
      </c>
      <c r="L102" s="242">
        <v>21</v>
      </c>
      <c r="M102" s="242">
        <f>G102*(1+L102/100)</f>
        <v>0</v>
      </c>
      <c r="N102" s="242">
        <v>5.0000000000000002E-5</v>
      </c>
      <c r="O102" s="242">
        <f>ROUND(E102*N102,2)</f>
        <v>0.02</v>
      </c>
      <c r="P102" s="242">
        <v>0</v>
      </c>
      <c r="Q102" s="242">
        <f>ROUND(E102*P102,2)</f>
        <v>0</v>
      </c>
      <c r="R102" s="242" t="s">
        <v>257</v>
      </c>
      <c r="S102" s="242" t="s">
        <v>116</v>
      </c>
      <c r="T102" s="243" t="s">
        <v>116</v>
      </c>
      <c r="U102" s="224">
        <v>8.4000000000000005E-2</v>
      </c>
      <c r="V102" s="224">
        <f>ROUND(E102*U102,2)</f>
        <v>33.78</v>
      </c>
      <c r="W102" s="224"/>
      <c r="X102" s="224" t="s">
        <v>117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118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21"/>
      <c r="B103" s="222"/>
      <c r="C103" s="259" t="s">
        <v>258</v>
      </c>
      <c r="D103" s="226"/>
      <c r="E103" s="227">
        <v>388.7</v>
      </c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122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21"/>
      <c r="B104" s="222"/>
      <c r="C104" s="259" t="s">
        <v>259</v>
      </c>
      <c r="D104" s="226"/>
      <c r="E104" s="227">
        <v>13.4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14"/>
      <c r="Z104" s="214"/>
      <c r="AA104" s="214"/>
      <c r="AB104" s="214"/>
      <c r="AC104" s="214"/>
      <c r="AD104" s="214"/>
      <c r="AE104" s="214"/>
      <c r="AF104" s="214"/>
      <c r="AG104" s="214" t="s">
        <v>122</v>
      </c>
      <c r="AH104" s="214">
        <v>0</v>
      </c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37">
        <v>36</v>
      </c>
      <c r="B105" s="238" t="s">
        <v>260</v>
      </c>
      <c r="C105" s="257" t="s">
        <v>261</v>
      </c>
      <c r="D105" s="239" t="s">
        <v>182</v>
      </c>
      <c r="E105" s="240">
        <v>0.38869999999999999</v>
      </c>
      <c r="F105" s="241"/>
      <c r="G105" s="242">
        <f>ROUND(E105*F105,2)</f>
        <v>0</v>
      </c>
      <c r="H105" s="241"/>
      <c r="I105" s="242">
        <f>ROUND(E105*H105,2)</f>
        <v>0</v>
      </c>
      <c r="J105" s="241"/>
      <c r="K105" s="242">
        <f>ROUND(E105*J105,2)</f>
        <v>0</v>
      </c>
      <c r="L105" s="242">
        <v>21</v>
      </c>
      <c r="M105" s="242">
        <f>G105*(1+L105/100)</f>
        <v>0</v>
      </c>
      <c r="N105" s="242">
        <v>1</v>
      </c>
      <c r="O105" s="242">
        <f>ROUND(E105*N105,2)</f>
        <v>0.39</v>
      </c>
      <c r="P105" s="242">
        <v>0</v>
      </c>
      <c r="Q105" s="242">
        <f>ROUND(E105*P105,2)</f>
        <v>0</v>
      </c>
      <c r="R105" s="242"/>
      <c r="S105" s="242" t="s">
        <v>218</v>
      </c>
      <c r="T105" s="243" t="s">
        <v>219</v>
      </c>
      <c r="U105" s="224">
        <v>0</v>
      </c>
      <c r="V105" s="224">
        <f>ROUND(E105*U105,2)</f>
        <v>0</v>
      </c>
      <c r="W105" s="224"/>
      <c r="X105" s="224" t="s">
        <v>199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200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21"/>
      <c r="B106" s="222"/>
      <c r="C106" s="260" t="s">
        <v>154</v>
      </c>
      <c r="D106" s="228"/>
      <c r="E106" s="229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122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21"/>
      <c r="B107" s="222"/>
      <c r="C107" s="261" t="s">
        <v>262</v>
      </c>
      <c r="D107" s="228"/>
      <c r="E107" s="229">
        <v>388.7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122</v>
      </c>
      <c r="AH107" s="214">
        <v>2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21"/>
      <c r="B108" s="222"/>
      <c r="C108" s="260" t="s">
        <v>157</v>
      </c>
      <c r="D108" s="228"/>
      <c r="E108" s="229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122</v>
      </c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21"/>
      <c r="B109" s="222"/>
      <c r="C109" s="259" t="s">
        <v>263</v>
      </c>
      <c r="D109" s="226"/>
      <c r="E109" s="227">
        <v>0.38869999999999999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122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7">
        <v>37</v>
      </c>
      <c r="B110" s="238" t="s">
        <v>264</v>
      </c>
      <c r="C110" s="257" t="s">
        <v>265</v>
      </c>
      <c r="D110" s="239" t="s">
        <v>182</v>
      </c>
      <c r="E110" s="240">
        <v>1.34E-2</v>
      </c>
      <c r="F110" s="241"/>
      <c r="G110" s="242">
        <f>ROUND(E110*F110,2)</f>
        <v>0</v>
      </c>
      <c r="H110" s="241"/>
      <c r="I110" s="242">
        <f>ROUND(E110*H110,2)</f>
        <v>0</v>
      </c>
      <c r="J110" s="241"/>
      <c r="K110" s="242">
        <f>ROUND(E110*J110,2)</f>
        <v>0</v>
      </c>
      <c r="L110" s="242">
        <v>21</v>
      </c>
      <c r="M110" s="242">
        <f>G110*(1+L110/100)</f>
        <v>0</v>
      </c>
      <c r="N110" s="242">
        <v>1</v>
      </c>
      <c r="O110" s="242">
        <f>ROUND(E110*N110,2)</f>
        <v>0.01</v>
      </c>
      <c r="P110" s="242">
        <v>0</v>
      </c>
      <c r="Q110" s="242">
        <f>ROUND(E110*P110,2)</f>
        <v>0</v>
      </c>
      <c r="R110" s="242"/>
      <c r="S110" s="242" t="s">
        <v>218</v>
      </c>
      <c r="T110" s="243" t="s">
        <v>219</v>
      </c>
      <c r="U110" s="224">
        <v>0</v>
      </c>
      <c r="V110" s="224">
        <f>ROUND(E110*U110,2)</f>
        <v>0</v>
      </c>
      <c r="W110" s="224"/>
      <c r="X110" s="224" t="s">
        <v>199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200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21"/>
      <c r="B111" s="222"/>
      <c r="C111" s="259" t="s">
        <v>266</v>
      </c>
      <c r="D111" s="226"/>
      <c r="E111" s="227">
        <v>1.34E-2</v>
      </c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122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21">
        <v>38</v>
      </c>
      <c r="B112" s="222" t="s">
        <v>267</v>
      </c>
      <c r="C112" s="264" t="s">
        <v>268</v>
      </c>
      <c r="D112" s="223" t="s">
        <v>0</v>
      </c>
      <c r="E112" s="254"/>
      <c r="F112" s="225"/>
      <c r="G112" s="224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0</v>
      </c>
      <c r="O112" s="224">
        <f>ROUND(E112*N112,2)</f>
        <v>0</v>
      </c>
      <c r="P112" s="224">
        <v>0</v>
      </c>
      <c r="Q112" s="224">
        <f>ROUND(E112*P112,2)</f>
        <v>0</v>
      </c>
      <c r="R112" s="224" t="s">
        <v>257</v>
      </c>
      <c r="S112" s="224" t="s">
        <v>116</v>
      </c>
      <c r="T112" s="224" t="s">
        <v>116</v>
      </c>
      <c r="U112" s="224">
        <v>0</v>
      </c>
      <c r="V112" s="224">
        <f>ROUND(E112*U112,2)</f>
        <v>0</v>
      </c>
      <c r="W112" s="224"/>
      <c r="X112" s="224" t="s">
        <v>250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251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21"/>
      <c r="B113" s="222"/>
      <c r="C113" s="263" t="s">
        <v>269</v>
      </c>
      <c r="D113" s="253"/>
      <c r="E113" s="253"/>
      <c r="F113" s="253"/>
      <c r="G113" s="253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120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x14ac:dyDescent="0.2">
      <c r="A114" s="231" t="s">
        <v>110</v>
      </c>
      <c r="B114" s="232" t="s">
        <v>82</v>
      </c>
      <c r="C114" s="256" t="s">
        <v>27</v>
      </c>
      <c r="D114" s="233"/>
      <c r="E114" s="234"/>
      <c r="F114" s="235"/>
      <c r="G114" s="235">
        <f>SUMIF(AG115:AG118,"&lt;&gt;NOR",G115:G118)</f>
        <v>0</v>
      </c>
      <c r="H114" s="235"/>
      <c r="I114" s="235">
        <f>SUM(I115:I118)</f>
        <v>0</v>
      </c>
      <c r="J114" s="235"/>
      <c r="K114" s="235">
        <f>SUM(K115:K118)</f>
        <v>0</v>
      </c>
      <c r="L114" s="235"/>
      <c r="M114" s="235">
        <f>SUM(M115:M118)</f>
        <v>0</v>
      </c>
      <c r="N114" s="235"/>
      <c r="O114" s="235">
        <f>SUM(O115:O118)</f>
        <v>0</v>
      </c>
      <c r="P114" s="235"/>
      <c r="Q114" s="235">
        <f>SUM(Q115:Q118)</f>
        <v>0</v>
      </c>
      <c r="R114" s="235"/>
      <c r="S114" s="235"/>
      <c r="T114" s="236"/>
      <c r="U114" s="230"/>
      <c r="V114" s="230">
        <f>SUM(V115:V118)</f>
        <v>0</v>
      </c>
      <c r="W114" s="230"/>
      <c r="X114" s="230"/>
      <c r="AG114" t="s">
        <v>111</v>
      </c>
    </row>
    <row r="115" spans="1:60" outlineLevel="1" x14ac:dyDescent="0.2">
      <c r="A115" s="246">
        <v>39</v>
      </c>
      <c r="B115" s="247" t="s">
        <v>270</v>
      </c>
      <c r="C115" s="262" t="s">
        <v>271</v>
      </c>
      <c r="D115" s="248" t="s">
        <v>272</v>
      </c>
      <c r="E115" s="249">
        <v>1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116</v>
      </c>
      <c r="T115" s="252" t="s">
        <v>219</v>
      </c>
      <c r="U115" s="224">
        <v>0</v>
      </c>
      <c r="V115" s="224">
        <f>ROUND(E115*U115,2)</f>
        <v>0</v>
      </c>
      <c r="W115" s="224"/>
      <c r="X115" s="224" t="s">
        <v>273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274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46">
        <v>40</v>
      </c>
      <c r="B116" s="247" t="s">
        <v>275</v>
      </c>
      <c r="C116" s="262" t="s">
        <v>276</v>
      </c>
      <c r="D116" s="248" t="s">
        <v>272</v>
      </c>
      <c r="E116" s="249">
        <v>1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116</v>
      </c>
      <c r="T116" s="252" t="s">
        <v>219</v>
      </c>
      <c r="U116" s="224">
        <v>0</v>
      </c>
      <c r="V116" s="224">
        <f>ROUND(E116*U116,2)</f>
        <v>0</v>
      </c>
      <c r="W116" s="224"/>
      <c r="X116" s="224" t="s">
        <v>273</v>
      </c>
      <c r="Y116" s="214"/>
      <c r="Z116" s="214"/>
      <c r="AA116" s="214"/>
      <c r="AB116" s="214"/>
      <c r="AC116" s="214"/>
      <c r="AD116" s="214"/>
      <c r="AE116" s="214"/>
      <c r="AF116" s="214"/>
      <c r="AG116" s="214" t="s">
        <v>274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46">
        <v>41</v>
      </c>
      <c r="B117" s="247" t="s">
        <v>277</v>
      </c>
      <c r="C117" s="262" t="s">
        <v>278</v>
      </c>
      <c r="D117" s="248" t="s">
        <v>272</v>
      </c>
      <c r="E117" s="249">
        <v>1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116</v>
      </c>
      <c r="T117" s="252" t="s">
        <v>219</v>
      </c>
      <c r="U117" s="224">
        <v>0</v>
      </c>
      <c r="V117" s="224">
        <f>ROUND(E117*U117,2)</f>
        <v>0</v>
      </c>
      <c r="W117" s="224"/>
      <c r="X117" s="224" t="s">
        <v>273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274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46">
        <v>42</v>
      </c>
      <c r="B118" s="247" t="s">
        <v>279</v>
      </c>
      <c r="C118" s="262" t="s">
        <v>280</v>
      </c>
      <c r="D118" s="248" t="s">
        <v>272</v>
      </c>
      <c r="E118" s="249">
        <v>1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116</v>
      </c>
      <c r="T118" s="252" t="s">
        <v>219</v>
      </c>
      <c r="U118" s="224">
        <v>0</v>
      </c>
      <c r="V118" s="224">
        <f>ROUND(E118*U118,2)</f>
        <v>0</v>
      </c>
      <c r="W118" s="224"/>
      <c r="X118" s="224" t="s">
        <v>273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274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x14ac:dyDescent="0.2">
      <c r="A119" s="231" t="s">
        <v>110</v>
      </c>
      <c r="B119" s="232" t="s">
        <v>83</v>
      </c>
      <c r="C119" s="256" t="s">
        <v>28</v>
      </c>
      <c r="D119" s="233"/>
      <c r="E119" s="234"/>
      <c r="F119" s="235"/>
      <c r="G119" s="235">
        <f>SUMIF(AG120:AG120,"&lt;&gt;NOR",G120:G120)</f>
        <v>0</v>
      </c>
      <c r="H119" s="235"/>
      <c r="I119" s="235">
        <f>SUM(I120:I120)</f>
        <v>0</v>
      </c>
      <c r="J119" s="235"/>
      <c r="K119" s="235">
        <f>SUM(K120:K120)</f>
        <v>0</v>
      </c>
      <c r="L119" s="235"/>
      <c r="M119" s="235">
        <f>SUM(M120:M120)</f>
        <v>0</v>
      </c>
      <c r="N119" s="235"/>
      <c r="O119" s="235">
        <f>SUM(O120:O120)</f>
        <v>0</v>
      </c>
      <c r="P119" s="235"/>
      <c r="Q119" s="235">
        <f>SUM(Q120:Q120)</f>
        <v>0</v>
      </c>
      <c r="R119" s="235"/>
      <c r="S119" s="235"/>
      <c r="T119" s="236"/>
      <c r="U119" s="230"/>
      <c r="V119" s="230">
        <f>SUM(V120:V120)</f>
        <v>0</v>
      </c>
      <c r="W119" s="230"/>
      <c r="X119" s="230"/>
      <c r="AG119" t="s">
        <v>111</v>
      </c>
    </row>
    <row r="120" spans="1:60" outlineLevel="1" x14ac:dyDescent="0.2">
      <c r="A120" s="237">
        <v>43</v>
      </c>
      <c r="B120" s="238" t="s">
        <v>281</v>
      </c>
      <c r="C120" s="257" t="s">
        <v>282</v>
      </c>
      <c r="D120" s="239" t="s">
        <v>272</v>
      </c>
      <c r="E120" s="240">
        <v>1</v>
      </c>
      <c r="F120" s="241"/>
      <c r="G120" s="242">
        <f>ROUND(E120*F120,2)</f>
        <v>0</v>
      </c>
      <c r="H120" s="241"/>
      <c r="I120" s="242">
        <f>ROUND(E120*H120,2)</f>
        <v>0</v>
      </c>
      <c r="J120" s="241"/>
      <c r="K120" s="242">
        <f>ROUND(E120*J120,2)</f>
        <v>0</v>
      </c>
      <c r="L120" s="242">
        <v>21</v>
      </c>
      <c r="M120" s="242">
        <f>G120*(1+L120/100)</f>
        <v>0</v>
      </c>
      <c r="N120" s="242">
        <v>0</v>
      </c>
      <c r="O120" s="242">
        <f>ROUND(E120*N120,2)</f>
        <v>0</v>
      </c>
      <c r="P120" s="242">
        <v>0</v>
      </c>
      <c r="Q120" s="242">
        <f>ROUND(E120*P120,2)</f>
        <v>0</v>
      </c>
      <c r="R120" s="242"/>
      <c r="S120" s="242" t="s">
        <v>116</v>
      </c>
      <c r="T120" s="243" t="s">
        <v>219</v>
      </c>
      <c r="U120" s="224">
        <v>0</v>
      </c>
      <c r="V120" s="224">
        <f>ROUND(E120*U120,2)</f>
        <v>0</v>
      </c>
      <c r="W120" s="224"/>
      <c r="X120" s="224" t="s">
        <v>273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274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x14ac:dyDescent="0.2">
      <c r="A121" s="3"/>
      <c r="B121" s="4"/>
      <c r="C121" s="265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v>15</v>
      </c>
      <c r="AF121">
        <v>21</v>
      </c>
      <c r="AG121" t="s">
        <v>97</v>
      </c>
    </row>
    <row r="122" spans="1:60" x14ac:dyDescent="0.2">
      <c r="A122" s="217"/>
      <c r="B122" s="218" t="s">
        <v>29</v>
      </c>
      <c r="C122" s="266"/>
      <c r="D122" s="219"/>
      <c r="E122" s="220"/>
      <c r="F122" s="220"/>
      <c r="G122" s="255">
        <f>G8+G47+G71+G79+G92+G97+G101+G114+G119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f>SUMIF(L7:L120,AE121,G7:G120)</f>
        <v>0</v>
      </c>
      <c r="AF122">
        <f>SUMIF(L7:L120,AF121,G7:G120)</f>
        <v>0</v>
      </c>
      <c r="AG122" t="s">
        <v>283</v>
      </c>
    </row>
    <row r="123" spans="1:60" x14ac:dyDescent="0.2">
      <c r="C123" s="267"/>
      <c r="D123" s="10"/>
      <c r="AG123" t="s">
        <v>284</v>
      </c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88A1" sheet="1"/>
  <mergeCells count="21">
    <mergeCell ref="C99:G99"/>
    <mergeCell ref="C100:G100"/>
    <mergeCell ref="C113:G113"/>
    <mergeCell ref="C49:G49"/>
    <mergeCell ref="C59:G59"/>
    <mergeCell ref="C76:G76"/>
    <mergeCell ref="C81:G81"/>
    <mergeCell ref="C84:G84"/>
    <mergeCell ref="C94:G94"/>
    <mergeCell ref="C17:G17"/>
    <mergeCell ref="C20:G20"/>
    <mergeCell ref="C24:G24"/>
    <mergeCell ref="C27:G27"/>
    <mergeCell ref="C36:G36"/>
    <mergeCell ref="C43:G43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03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03 01 Pol'!Názvy_tisku</vt:lpstr>
      <vt:lpstr>oadresa</vt:lpstr>
      <vt:lpstr>Stavba!Objednatel</vt:lpstr>
      <vt:lpstr>Stavba!Objekt</vt:lpstr>
      <vt:lpstr>'SO 03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</dc:creator>
  <cp:lastModifiedBy>Kateřina</cp:lastModifiedBy>
  <cp:lastPrinted>2019-03-19T12:27:02Z</cp:lastPrinted>
  <dcterms:created xsi:type="dcterms:W3CDTF">2009-04-08T07:15:50Z</dcterms:created>
  <dcterms:modified xsi:type="dcterms:W3CDTF">2020-04-29T09:26:56Z</dcterms:modified>
</cp:coreProperties>
</file>