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Štefan\OneDrive\Plocha\"/>
    </mc:Choice>
  </mc:AlternateContent>
  <bookViews>
    <workbookView xWindow="0" yWindow="0" windowWidth="0" windowHeight="0"/>
  </bookViews>
  <sheets>
    <sheet name="Rekapitulace stavby" sheetId="1" r:id="rId1"/>
    <sheet name="01 - Stoka A1" sheetId="2" r:id="rId2"/>
    <sheet name="02 - Stoka A2" sheetId="3" r:id="rId3"/>
    <sheet name="03 - Stoka B" sheetId="4" r:id="rId4"/>
    <sheet name="04 - Stoka C1" sheetId="5" r:id="rId5"/>
    <sheet name="05 - Stoka C2" sheetId="6" r:id="rId6"/>
    <sheet name="06 - Stoka D" sheetId="7" r:id="rId7"/>
    <sheet name="07 - Stoka E" sheetId="8" r:id="rId8"/>
    <sheet name="08 - Stoka E1" sheetId="9" r:id="rId9"/>
    <sheet name="09 - Stoka F" sheetId="10" r:id="rId10"/>
    <sheet name="10 - Stoka G" sheetId="11" r:id="rId11"/>
    <sheet name="11 - Stoka H" sheetId="12" r:id="rId12"/>
    <sheet name="12 - Stoka I" sheetId="13" r:id="rId13"/>
    <sheet name="13 - Stoka J" sheetId="14" r:id="rId14"/>
    <sheet name="14 - Stoka L" sheetId="15" r:id="rId15"/>
    <sheet name="15 - Stoka M" sheetId="16" r:id="rId16"/>
    <sheet name="16 - Stoka V1" sheetId="17" r:id="rId17"/>
    <sheet name="17 - Stoka V3" sheetId="18" r:id="rId18"/>
    <sheet name="18 - Čerpací stanice ČS 1" sheetId="19" r:id="rId19"/>
    <sheet name="19 - Čerpací stanice  ČS 3" sheetId="20" r:id="rId20"/>
    <sheet name="Pokyny pro vyplnění" sheetId="21" r:id="rId21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'01 - Stoka A1'!$C$87:$K$194</definedName>
    <definedName name="_xlnm.Print_Area" localSheetId="1">'01 - Stoka A1'!$C$4:$J$39,'01 - Stoka A1'!$C$45:$J$69,'01 - Stoka A1'!$C$75:$K$194</definedName>
    <definedName name="_xlnm.Print_Titles" localSheetId="1">'01 - Stoka A1'!$87:$87</definedName>
    <definedName name="_xlnm._FilterDatabase" localSheetId="2" hidden="1">'02 - Stoka A2'!$C$87:$K$206</definedName>
    <definedName name="_xlnm.Print_Area" localSheetId="2">'02 - Stoka A2'!$C$4:$J$39,'02 - Stoka A2'!$C$45:$J$69,'02 - Stoka A2'!$C$75:$K$206</definedName>
    <definedName name="_xlnm.Print_Titles" localSheetId="2">'02 - Stoka A2'!$87:$87</definedName>
    <definedName name="_xlnm._FilterDatabase" localSheetId="3" hidden="1">'03 - Stoka B'!$C$87:$K$173</definedName>
    <definedName name="_xlnm.Print_Area" localSheetId="3">'03 - Stoka B'!$C$4:$J$39,'03 - Stoka B'!$C$45:$J$69,'03 - Stoka B'!$C$75:$K$173</definedName>
    <definedName name="_xlnm.Print_Titles" localSheetId="3">'03 - Stoka B'!$87:$87</definedName>
    <definedName name="_xlnm._FilterDatabase" localSheetId="4" hidden="1">'04 - Stoka C1'!$C$87:$K$208</definedName>
    <definedName name="_xlnm.Print_Area" localSheetId="4">'04 - Stoka C1'!$C$4:$J$39,'04 - Stoka C1'!$C$45:$J$69,'04 - Stoka C1'!$C$75:$K$208</definedName>
    <definedName name="_xlnm.Print_Titles" localSheetId="4">'04 - Stoka C1'!$87:$87</definedName>
    <definedName name="_xlnm._FilterDatabase" localSheetId="5" hidden="1">'05 - Stoka C2'!$C$87:$K$189</definedName>
    <definedName name="_xlnm.Print_Area" localSheetId="5">'05 - Stoka C2'!$C$4:$J$39,'05 - Stoka C2'!$C$45:$J$69,'05 - Stoka C2'!$C$75:$K$189</definedName>
    <definedName name="_xlnm.Print_Titles" localSheetId="5">'05 - Stoka C2'!$87:$87</definedName>
    <definedName name="_xlnm._FilterDatabase" localSheetId="6" hidden="1">'06 - Stoka D'!$C$86:$K$189</definedName>
    <definedName name="_xlnm.Print_Area" localSheetId="6">'06 - Stoka D'!$C$4:$J$39,'06 - Stoka D'!$C$45:$J$68,'06 - Stoka D'!$C$74:$K$189</definedName>
    <definedName name="_xlnm.Print_Titles" localSheetId="6">'06 - Stoka D'!$86:$86</definedName>
    <definedName name="_xlnm._FilterDatabase" localSheetId="7" hidden="1">'07 - Stoka E'!$C$87:$K$183</definedName>
    <definedName name="_xlnm.Print_Area" localSheetId="7">'07 - Stoka E'!$C$4:$J$39,'07 - Stoka E'!$C$45:$J$69,'07 - Stoka E'!$C$75:$K$183</definedName>
    <definedName name="_xlnm.Print_Titles" localSheetId="7">'07 - Stoka E'!$87:$87</definedName>
    <definedName name="_xlnm._FilterDatabase" localSheetId="8" hidden="1">'08 - Stoka E1'!$C$84:$K$175</definedName>
    <definedName name="_xlnm.Print_Area" localSheetId="8">'08 - Stoka E1'!$C$4:$J$39,'08 - Stoka E1'!$C$45:$J$66,'08 - Stoka E1'!$C$72:$K$175</definedName>
    <definedName name="_xlnm.Print_Titles" localSheetId="8">'08 - Stoka E1'!$84:$84</definedName>
    <definedName name="_xlnm._FilterDatabase" localSheetId="9" hidden="1">'09 - Stoka F'!$C$86:$K$177</definedName>
    <definedName name="_xlnm.Print_Area" localSheetId="9">'09 - Stoka F'!$C$4:$J$39,'09 - Stoka F'!$C$45:$J$68,'09 - Stoka F'!$C$74:$K$177</definedName>
    <definedName name="_xlnm.Print_Titles" localSheetId="9">'09 - Stoka F'!$86:$86</definedName>
    <definedName name="_xlnm._FilterDatabase" localSheetId="10" hidden="1">'10 - Stoka G'!$C$87:$K$201</definedName>
    <definedName name="_xlnm.Print_Area" localSheetId="10">'10 - Stoka G'!$C$4:$J$39,'10 - Stoka G'!$C$45:$J$69,'10 - Stoka G'!$C$75:$K$201</definedName>
    <definedName name="_xlnm.Print_Titles" localSheetId="10">'10 - Stoka G'!$87:$87</definedName>
    <definedName name="_xlnm._FilterDatabase" localSheetId="11" hidden="1">'11 - Stoka H'!$C$87:$K$196</definedName>
    <definedName name="_xlnm.Print_Area" localSheetId="11">'11 - Stoka H'!$C$4:$J$39,'11 - Stoka H'!$C$45:$J$69,'11 - Stoka H'!$C$75:$K$196</definedName>
    <definedName name="_xlnm.Print_Titles" localSheetId="11">'11 - Stoka H'!$87:$87</definedName>
    <definedName name="_xlnm._FilterDatabase" localSheetId="12" hidden="1">'12 - Stoka I'!$C$84:$K$159</definedName>
    <definedName name="_xlnm.Print_Area" localSheetId="12">'12 - Stoka I'!$C$4:$J$39,'12 - Stoka I'!$C$45:$J$66,'12 - Stoka I'!$C$72:$K$159</definedName>
    <definedName name="_xlnm.Print_Titles" localSheetId="12">'12 - Stoka I'!$84:$84</definedName>
    <definedName name="_xlnm._FilterDatabase" localSheetId="13" hidden="1">'13 - Stoka J'!$C$86:$K$151</definedName>
    <definedName name="_xlnm.Print_Area" localSheetId="13">'13 - Stoka J'!$C$4:$J$39,'13 - Stoka J'!$C$45:$J$68,'13 - Stoka J'!$C$74:$K$151</definedName>
    <definedName name="_xlnm.Print_Titles" localSheetId="13">'13 - Stoka J'!$86:$86</definedName>
    <definedName name="_xlnm._FilterDatabase" localSheetId="14" hidden="1">'14 - Stoka L'!$C$86:$K$163</definedName>
    <definedName name="_xlnm.Print_Area" localSheetId="14">'14 - Stoka L'!$C$4:$J$39,'14 - Stoka L'!$C$45:$J$68,'14 - Stoka L'!$C$74:$K$163</definedName>
    <definedName name="_xlnm.Print_Titles" localSheetId="14">'14 - Stoka L'!$86:$86</definedName>
    <definedName name="_xlnm._FilterDatabase" localSheetId="15" hidden="1">'15 - Stoka M'!$C$86:$K$181</definedName>
    <definedName name="_xlnm.Print_Area" localSheetId="15">'15 - Stoka M'!$C$4:$J$39,'15 - Stoka M'!$C$45:$J$68,'15 - Stoka M'!$C$74:$K$181</definedName>
    <definedName name="_xlnm.Print_Titles" localSheetId="15">'15 - Stoka M'!$86:$86</definedName>
    <definedName name="_xlnm._FilterDatabase" localSheetId="16" hidden="1">'16 - Stoka V1'!$C$81:$K$93</definedName>
    <definedName name="_xlnm.Print_Area" localSheetId="16">'16 - Stoka V1'!$C$4:$J$39,'16 - Stoka V1'!$C$45:$J$63,'16 - Stoka V1'!$C$69:$K$93</definedName>
    <definedName name="_xlnm.Print_Titles" localSheetId="16">'16 - Stoka V1'!$81:$81</definedName>
    <definedName name="_xlnm._FilterDatabase" localSheetId="17" hidden="1">'17 - Stoka V3'!$C$81:$K$93</definedName>
    <definedName name="_xlnm.Print_Area" localSheetId="17">'17 - Stoka V3'!$C$4:$J$39,'17 - Stoka V3'!$C$45:$J$63,'17 - Stoka V3'!$C$69:$K$93</definedName>
    <definedName name="_xlnm.Print_Titles" localSheetId="17">'17 - Stoka V3'!$81:$81</definedName>
    <definedName name="_xlnm._FilterDatabase" localSheetId="18" hidden="1">'18 - Čerpací stanice ČS 1'!$C$85:$K$143</definedName>
    <definedName name="_xlnm.Print_Area" localSheetId="18">'18 - Čerpací stanice ČS 1'!$C$4:$J$39,'18 - Čerpací stanice ČS 1'!$C$45:$J$67,'18 - Čerpací stanice ČS 1'!$C$73:$K$143</definedName>
    <definedName name="_xlnm.Print_Titles" localSheetId="18">'18 - Čerpací stanice ČS 1'!$85:$85</definedName>
    <definedName name="_xlnm._FilterDatabase" localSheetId="19" hidden="1">'19 - Čerpací stanice  ČS 3'!$C$83:$K$135</definedName>
    <definedName name="_xlnm.Print_Area" localSheetId="19">'19 - Čerpací stanice  ČS 3'!$C$4:$J$39,'19 - Čerpací stanice  ČS 3'!$C$45:$J$65,'19 - Čerpací stanice  ČS 3'!$C$71:$K$135</definedName>
    <definedName name="_xlnm.Print_Titles" localSheetId="19">'19 - Čerpací stanice  ČS 3'!$83:$83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J37"/>
  <c r="J36"/>
  <c i="1" r="AY73"/>
  <c i="20" r="J35"/>
  <c i="1" r="AX73"/>
  <c i="20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9" r="J37"/>
  <c r="J36"/>
  <c i="1" r="AY72"/>
  <c i="19" r="J35"/>
  <c i="1" r="AX72"/>
  <c i="19"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8" r="J37"/>
  <c r="J36"/>
  <c i="1" r="AY71"/>
  <c i="18" r="J35"/>
  <c i="1" r="AX71"/>
  <c i="18"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7" r="J37"/>
  <c r="J36"/>
  <c i="1" r="AY70"/>
  <c i="17" r="J35"/>
  <c i="1" r="AX70"/>
  <c i="17"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6" r="J37"/>
  <c r="J36"/>
  <c i="1" r="AY69"/>
  <c i="16" r="J35"/>
  <c i="1" r="AX69"/>
  <c i="16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7"/>
  <c r="BH107"/>
  <c r="BG107"/>
  <c r="BF107"/>
  <c r="T107"/>
  <c r="R107"/>
  <c r="P107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5" r="J37"/>
  <c r="J36"/>
  <c i="1" r="AY68"/>
  <c i="15" r="J35"/>
  <c i="1" r="AX68"/>
  <c i="15"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4" r="J37"/>
  <c r="J36"/>
  <c i="1" r="AY67"/>
  <c i="14" r="J35"/>
  <c i="1" r="AX67"/>
  <c i="14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3" r="J37"/>
  <c r="J36"/>
  <c i="1" r="AY66"/>
  <c i="13" r="J35"/>
  <c i="1" r="AX66"/>
  <c i="13"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2" r="J37"/>
  <c r="J36"/>
  <c i="1" r="AY65"/>
  <c i="12" r="J35"/>
  <c i="1" r="AX65"/>
  <c i="12"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1" r="J37"/>
  <c r="J36"/>
  <c i="1" r="AY64"/>
  <c i="11" r="J35"/>
  <c i="1" r="AX64"/>
  <c i="11"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0" r="J37"/>
  <c r="J36"/>
  <c i="1" r="AY63"/>
  <c i="10" r="J35"/>
  <c i="1" r="AX63"/>
  <c i="10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9" r="J37"/>
  <c r="J36"/>
  <c i="1" r="AY62"/>
  <c i="9" r="J35"/>
  <c i="1" r="AX62"/>
  <c i="9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8" r="J37"/>
  <c r="J36"/>
  <c i="1" r="AY61"/>
  <c i="8" r="J35"/>
  <c i="1" r="AX61"/>
  <c i="8"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7" r="J37"/>
  <c r="J36"/>
  <c i="1" r="AY60"/>
  <c i="7" r="J35"/>
  <c i="1" r="AX60"/>
  <c i="7"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6" r="J37"/>
  <c r="J36"/>
  <c i="1" r="AY59"/>
  <c i="6" r="J35"/>
  <c i="1" r="AX59"/>
  <c i="6"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5" r="J37"/>
  <c r="J36"/>
  <c i="1" r="AY58"/>
  <c i="5" r="J35"/>
  <c i="1" r="AX58"/>
  <c i="5"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4" r="J37"/>
  <c r="J36"/>
  <c i="1" r="AY57"/>
  <c i="4" r="J35"/>
  <c i="1" r="AX57"/>
  <c i="4"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3" r="J37"/>
  <c r="J36"/>
  <c i="1" r="AY56"/>
  <c i="3" r="J35"/>
  <c i="1" r="AX56"/>
  <c i="3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2" r="J37"/>
  <c r="J36"/>
  <c i="1" r="AY55"/>
  <c i="2" r="J35"/>
  <c i="1" r="AX55"/>
  <c i="2"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7"/>
  <c r="BH107"/>
  <c r="BG107"/>
  <c r="BF107"/>
  <c r="T107"/>
  <c r="R107"/>
  <c r="P107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" r="L50"/>
  <c r="AM50"/>
  <c r="AM49"/>
  <c r="L49"/>
  <c r="AM47"/>
  <c r="L47"/>
  <c r="L45"/>
  <c r="L44"/>
  <c i="20" r="BK135"/>
  <c r="J135"/>
  <c r="BK133"/>
  <c r="J133"/>
  <c r="BK132"/>
  <c r="J132"/>
  <c r="BK131"/>
  <c r="J131"/>
  <c r="BK130"/>
  <c r="J130"/>
  <c r="BK129"/>
  <c r="J129"/>
  <c r="BK127"/>
  <c r="J125"/>
  <c r="J117"/>
  <c r="BK115"/>
  <c r="J115"/>
  <c r="BK113"/>
  <c r="J111"/>
  <c r="BK110"/>
  <c r="BK107"/>
  <c r="BK104"/>
  <c r="J103"/>
  <c r="BK96"/>
  <c r="J92"/>
  <c r="BK89"/>
  <c r="J87"/>
  <c i="19" r="BK142"/>
  <c r="J140"/>
  <c r="BK137"/>
  <c r="J134"/>
  <c r="BK132"/>
  <c r="BK129"/>
  <c r="J126"/>
  <c r="J116"/>
  <c r="J110"/>
  <c r="BK107"/>
  <c r="BK100"/>
  <c r="J97"/>
  <c r="BK93"/>
  <c r="BK91"/>
  <c i="18" r="BK93"/>
  <c r="J90"/>
  <c r="BK88"/>
  <c r="J85"/>
  <c i="17" r="J91"/>
  <c r="J89"/>
  <c r="J86"/>
  <c i="16" r="BK181"/>
  <c r="J178"/>
  <c r="BK175"/>
  <c r="BK172"/>
  <c r="J170"/>
  <c r="J169"/>
  <c r="BK167"/>
  <c r="J165"/>
  <c r="J163"/>
  <c r="J160"/>
  <c r="J159"/>
  <c r="J157"/>
  <c r="J155"/>
  <c r="BK153"/>
  <c r="J151"/>
  <c r="BK149"/>
  <c r="J146"/>
  <c r="J143"/>
  <c r="BK140"/>
  <c r="J137"/>
  <c r="J135"/>
  <c r="J132"/>
  <c r="J128"/>
  <c r="BK125"/>
  <c r="BK121"/>
  <c r="BK118"/>
  <c r="BK115"/>
  <c r="J112"/>
  <c r="J106"/>
  <c r="BK98"/>
  <c r="J95"/>
  <c r="J93"/>
  <c r="J90"/>
  <c i="15" r="J162"/>
  <c r="J158"/>
  <c r="J155"/>
  <c r="BK153"/>
  <c r="BK151"/>
  <c r="J149"/>
  <c r="BK147"/>
  <c r="BK145"/>
  <c r="BK143"/>
  <c r="BK141"/>
  <c r="BK139"/>
  <c r="J137"/>
  <c r="J134"/>
  <c r="BK131"/>
  <c r="J128"/>
  <c r="J125"/>
  <c r="BK121"/>
  <c r="BK116"/>
  <c r="BK113"/>
  <c r="J111"/>
  <c r="J108"/>
  <c r="J96"/>
  <c r="BK94"/>
  <c r="BK92"/>
  <c i="14" r="BK151"/>
  <c r="J148"/>
  <c r="BK145"/>
  <c r="J142"/>
  <c r="J140"/>
  <c r="J138"/>
  <c r="BK135"/>
  <c r="BK133"/>
  <c r="BK132"/>
  <c r="BK131"/>
  <c r="BK130"/>
  <c r="BK129"/>
  <c r="BK127"/>
  <c r="BK126"/>
  <c r="BK124"/>
  <c r="BK123"/>
  <c r="BK121"/>
  <c r="BK120"/>
  <c r="BK119"/>
  <c r="BK117"/>
  <c r="BK115"/>
  <c r="BK113"/>
  <c r="BK111"/>
  <c r="BK109"/>
  <c r="J108"/>
  <c r="J107"/>
  <c r="BK106"/>
  <c r="BK104"/>
  <c r="BK103"/>
  <c r="BK100"/>
  <c r="BK99"/>
  <c r="BK96"/>
  <c r="BK95"/>
  <c r="BK94"/>
  <c r="BK93"/>
  <c r="BK92"/>
  <c r="BK90"/>
  <c i="13" r="BK159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J139"/>
  <c r="J138"/>
  <c r="BK137"/>
  <c r="J137"/>
  <c r="BK136"/>
  <c r="J136"/>
  <c r="J135"/>
  <c r="J134"/>
  <c r="BK132"/>
  <c r="BK131"/>
  <c r="BK130"/>
  <c r="BK129"/>
  <c r="BK127"/>
  <c r="J125"/>
  <c r="J123"/>
  <c r="J121"/>
  <c r="J120"/>
  <c r="J118"/>
  <c r="J116"/>
  <c r="BK114"/>
  <c r="J113"/>
  <c r="J112"/>
  <c r="J111"/>
  <c r="J109"/>
  <c r="J108"/>
  <c r="J107"/>
  <c r="J104"/>
  <c r="J98"/>
  <c r="J92"/>
  <c r="J90"/>
  <c r="J89"/>
  <c r="J88"/>
  <c i="12" r="J196"/>
  <c r="BK195"/>
  <c r="BK193"/>
  <c r="BK192"/>
  <c r="BK190"/>
  <c r="BK189"/>
  <c r="J187"/>
  <c r="BK184"/>
  <c r="BK183"/>
  <c r="BK182"/>
  <c r="BK181"/>
  <c r="BK180"/>
  <c r="BK179"/>
  <c r="J179"/>
  <c r="BK177"/>
  <c r="BK176"/>
  <c r="BK175"/>
  <c r="BK174"/>
  <c r="BK173"/>
  <c r="J173"/>
  <c r="J172"/>
  <c r="BK169"/>
  <c r="BK168"/>
  <c r="BK167"/>
  <c r="J167"/>
  <c r="J166"/>
  <c r="J165"/>
  <c r="BK163"/>
  <c r="J163"/>
  <c r="J162"/>
  <c r="BK161"/>
  <c r="BK160"/>
  <c r="BK159"/>
  <c r="BK158"/>
  <c r="J157"/>
  <c r="J155"/>
  <c r="J154"/>
  <c r="BK153"/>
  <c r="BK151"/>
  <c r="BK149"/>
  <c r="BK148"/>
  <c r="J147"/>
  <c r="J146"/>
  <c r="J144"/>
  <c r="BK142"/>
  <c r="J142"/>
  <c r="BK140"/>
  <c r="J138"/>
  <c r="J137"/>
  <c r="J135"/>
  <c r="J133"/>
  <c r="J131"/>
  <c r="BK130"/>
  <c r="BK128"/>
  <c r="J127"/>
  <c r="J125"/>
  <c r="J124"/>
  <c r="J123"/>
  <c r="BK117"/>
  <c r="BK114"/>
  <c r="BK113"/>
  <c r="J107"/>
  <c r="BK101"/>
  <c r="BK99"/>
  <c r="BK98"/>
  <c r="BK97"/>
  <c r="J97"/>
  <c r="BK95"/>
  <c r="BK93"/>
  <c r="BK91"/>
  <c i="11" r="BK201"/>
  <c r="BK200"/>
  <c r="J197"/>
  <c r="J195"/>
  <c r="J191"/>
  <c r="J176"/>
  <c r="BK174"/>
  <c r="J172"/>
  <c r="BK170"/>
  <c r="BK168"/>
  <c r="BK166"/>
  <c r="BK164"/>
  <c r="BK162"/>
  <c r="BK160"/>
  <c r="BK158"/>
  <c r="BK156"/>
  <c r="BK153"/>
  <c r="BK151"/>
  <c r="BK148"/>
  <c r="J145"/>
  <c r="J143"/>
  <c r="BK139"/>
  <c r="BK134"/>
  <c r="J132"/>
  <c r="BK129"/>
  <c r="J126"/>
  <c r="J124"/>
  <c r="J115"/>
  <c r="BK111"/>
  <c r="BK101"/>
  <c r="J99"/>
  <c r="BK97"/>
  <c r="BK93"/>
  <c i="10" r="BK177"/>
  <c r="J174"/>
  <c r="J171"/>
  <c r="J168"/>
  <c r="J166"/>
  <c r="J164"/>
  <c r="J162"/>
  <c r="BK160"/>
  <c r="J158"/>
  <c r="J153"/>
  <c r="J149"/>
  <c r="J147"/>
  <c r="J145"/>
  <c r="J143"/>
  <c r="BK141"/>
  <c r="J138"/>
  <c r="BK136"/>
  <c r="BK133"/>
  <c r="J129"/>
  <c r="BK125"/>
  <c r="BK122"/>
  <c r="J120"/>
  <c r="J118"/>
  <c r="BK116"/>
  <c r="BK113"/>
  <c r="J109"/>
  <c r="BK102"/>
  <c r="J95"/>
  <c r="BK93"/>
  <c r="BK90"/>
  <c i="9" r="BK171"/>
  <c r="J169"/>
  <c r="BK167"/>
  <c r="J165"/>
  <c r="J163"/>
  <c r="BK161"/>
  <c r="BK159"/>
  <c r="BK157"/>
  <c r="BK155"/>
  <c r="J153"/>
  <c r="J151"/>
  <c r="J149"/>
  <c r="BK147"/>
  <c r="BK144"/>
  <c r="BK141"/>
  <c r="J138"/>
  <c r="J136"/>
  <c r="J133"/>
  <c r="BK129"/>
  <c r="J126"/>
  <c r="BK123"/>
  <c r="BK120"/>
  <c r="BK117"/>
  <c r="BK114"/>
  <c r="J107"/>
  <c r="BK99"/>
  <c r="J92"/>
  <c r="J90"/>
  <c r="BK88"/>
  <c i="8" r="J182"/>
  <c r="BK179"/>
  <c r="BK176"/>
  <c r="J171"/>
  <c r="BK169"/>
  <c r="BK167"/>
  <c r="BK165"/>
  <c r="J163"/>
  <c r="BK161"/>
  <c r="BK159"/>
  <c r="BK157"/>
  <c r="BK155"/>
  <c r="J153"/>
  <c r="J151"/>
  <c r="BK149"/>
  <c r="BK147"/>
  <c r="J145"/>
  <c r="BK144"/>
  <c r="BK142"/>
  <c r="J139"/>
  <c r="BK137"/>
  <c r="BK134"/>
  <c r="BK132"/>
  <c r="BK128"/>
  <c r="BK123"/>
  <c r="BK120"/>
  <c r="BK118"/>
  <c r="J115"/>
  <c r="J108"/>
  <c r="J99"/>
  <c r="J97"/>
  <c r="BK95"/>
  <c r="J91"/>
  <c i="7" r="J188"/>
  <c r="J184"/>
  <c r="BK181"/>
  <c r="J179"/>
  <c r="J177"/>
  <c r="J175"/>
  <c r="BK174"/>
  <c r="J172"/>
  <c r="J170"/>
  <c r="J168"/>
  <c r="J166"/>
  <c r="BK163"/>
  <c r="J161"/>
  <c r="J159"/>
  <c r="BK156"/>
  <c r="BK153"/>
  <c r="BK150"/>
  <c r="BK146"/>
  <c r="BK144"/>
  <c r="J141"/>
  <c r="BK136"/>
  <c r="J132"/>
  <c r="BK129"/>
  <c r="BK126"/>
  <c r="BK124"/>
  <c r="BK112"/>
  <c r="J105"/>
  <c r="BK101"/>
  <c r="J99"/>
  <c r="J96"/>
  <c i="6" r="BK189"/>
  <c r="BK185"/>
  <c r="J182"/>
  <c r="BK177"/>
  <c r="J175"/>
  <c r="J173"/>
  <c r="BK172"/>
  <c r="J170"/>
  <c r="BK168"/>
  <c r="BK166"/>
  <c r="BK163"/>
  <c r="BK161"/>
  <c r="J159"/>
  <c r="J157"/>
  <c r="J155"/>
  <c r="BK149"/>
  <c r="BK146"/>
  <c r="BK144"/>
  <c r="BK141"/>
  <c r="J136"/>
  <c r="BK132"/>
  <c r="BK129"/>
  <c r="BK126"/>
  <c r="J124"/>
  <c r="BK115"/>
  <c r="J109"/>
  <c r="J102"/>
  <c r="J100"/>
  <c r="BK97"/>
  <c i="5" r="J208"/>
  <c r="BK205"/>
  <c r="J204"/>
  <c r="J201"/>
  <c r="J196"/>
  <c r="J194"/>
  <c r="J193"/>
  <c r="J191"/>
  <c r="J188"/>
  <c r="BK187"/>
  <c r="BK186"/>
  <c r="BK185"/>
  <c r="BK183"/>
  <c r="J181"/>
  <c r="J179"/>
  <c r="J178"/>
  <c r="BK176"/>
  <c r="J174"/>
  <c r="BK172"/>
  <c r="BK170"/>
  <c r="BK168"/>
  <c r="BK165"/>
  <c r="J163"/>
  <c r="J160"/>
  <c r="J158"/>
  <c r="J155"/>
  <c r="BK150"/>
  <c r="J146"/>
  <c r="BK142"/>
  <c r="J139"/>
  <c r="J136"/>
  <c r="BK134"/>
  <c r="BK122"/>
  <c r="BK115"/>
  <c r="BK107"/>
  <c r="BK105"/>
  <c r="J103"/>
  <c r="J91"/>
  <c i="4" r="BK172"/>
  <c r="J169"/>
  <c r="J166"/>
  <c r="J161"/>
  <c r="BK159"/>
  <c r="BK157"/>
  <c r="BK155"/>
  <c r="BK153"/>
  <c r="BK151"/>
  <c r="BK149"/>
  <c r="J147"/>
  <c r="BK145"/>
  <c r="J143"/>
  <c r="BK141"/>
  <c r="J139"/>
  <c r="BK137"/>
  <c r="BK134"/>
  <c r="BK132"/>
  <c r="J129"/>
  <c r="BK127"/>
  <c r="BK123"/>
  <c r="J119"/>
  <c r="BK116"/>
  <c r="J113"/>
  <c r="BK110"/>
  <c r="BK106"/>
  <c r="J100"/>
  <c r="BK98"/>
  <c r="BK94"/>
  <c i="3" r="BK206"/>
  <c r="J203"/>
  <c r="J200"/>
  <c r="BK199"/>
  <c r="J194"/>
  <c r="BK192"/>
  <c r="J190"/>
  <c r="J188"/>
  <c r="BK186"/>
  <c r="J184"/>
  <c r="BK182"/>
  <c r="J181"/>
  <c r="J179"/>
  <c r="J177"/>
  <c r="J175"/>
  <c r="J173"/>
  <c r="J172"/>
  <c r="J169"/>
  <c r="BK167"/>
  <c r="BK165"/>
  <c r="BK163"/>
  <c r="BK161"/>
  <c r="J158"/>
  <c r="J156"/>
  <c r="J154"/>
  <c r="BK151"/>
  <c r="BK149"/>
  <c r="J146"/>
  <c r="J142"/>
  <c r="J138"/>
  <c r="BK134"/>
  <c r="J131"/>
  <c r="BK128"/>
  <c r="J126"/>
  <c r="J117"/>
  <c r="J113"/>
  <c r="BK106"/>
  <c r="BK104"/>
  <c r="BK97"/>
  <c i="2" r="J194"/>
  <c r="J191"/>
  <c r="J189"/>
  <c r="BK185"/>
  <c r="BK182"/>
  <c r="J180"/>
  <c r="J178"/>
  <c r="J176"/>
  <c r="BK174"/>
  <c r="J172"/>
  <c r="BK170"/>
  <c r="BK168"/>
  <c r="BK166"/>
  <c r="J164"/>
  <c r="BK162"/>
  <c r="J159"/>
  <c r="BK157"/>
  <c r="BK154"/>
  <c r="J151"/>
  <c r="BK146"/>
  <c r="J142"/>
  <c r="BK139"/>
  <c r="J137"/>
  <c r="BK133"/>
  <c r="J128"/>
  <c r="J125"/>
  <c r="J122"/>
  <c r="BK118"/>
  <c r="BK114"/>
  <c r="J107"/>
  <c r="BK100"/>
  <c r="J98"/>
  <c r="J94"/>
  <c i="20" r="J127"/>
  <c r="BK117"/>
  <c r="BK111"/>
  <c r="BK109"/>
  <c r="J104"/>
  <c r="BK97"/>
  <c r="J94"/>
  <c r="J90"/>
  <c r="J88"/>
  <c r="BK87"/>
  <c i="19" r="J142"/>
  <c r="J138"/>
  <c r="J135"/>
  <c r="BK133"/>
  <c r="BK131"/>
  <c r="BK128"/>
  <c r="J124"/>
  <c r="J113"/>
  <c r="J109"/>
  <c r="J106"/>
  <c r="J99"/>
  <c r="BK95"/>
  <c r="BK92"/>
  <c r="J89"/>
  <c i="18" r="J91"/>
  <c r="BK89"/>
  <c r="BK86"/>
  <c i="17" r="J93"/>
  <c r="BK90"/>
  <c r="BK88"/>
  <c r="J85"/>
  <c i="16" r="J180"/>
  <c r="J176"/>
  <c r="J173"/>
  <c r="BK171"/>
  <c r="BK168"/>
  <c r="J166"/>
  <c r="BK164"/>
  <c r="J162"/>
  <c r="BK160"/>
  <c r="BK158"/>
  <c r="BK156"/>
  <c r="BK155"/>
  <c r="J153"/>
  <c r="BK151"/>
  <c r="J149"/>
  <c r="BK146"/>
  <c r="BK143"/>
  <c r="J140"/>
  <c r="BK137"/>
  <c r="BK135"/>
  <c r="BK132"/>
  <c r="BK128"/>
  <c r="J125"/>
  <c r="J121"/>
  <c r="J116"/>
  <c r="J115"/>
  <c r="J113"/>
  <c r="BK106"/>
  <c r="J98"/>
  <c r="BK95"/>
  <c r="BK93"/>
  <c r="BK90"/>
  <c i="15" r="BK162"/>
  <c r="BK158"/>
  <c r="BK155"/>
  <c r="J153"/>
  <c r="J152"/>
  <c r="J150"/>
  <c r="J148"/>
  <c r="J146"/>
  <c r="BK144"/>
  <c r="BK142"/>
  <c r="BK140"/>
  <c r="J138"/>
  <c r="J135"/>
  <c r="BK132"/>
  <c r="J129"/>
  <c r="BK126"/>
  <c r="J123"/>
  <c r="BK118"/>
  <c r="BK114"/>
  <c r="J112"/>
  <c r="J109"/>
  <c r="J102"/>
  <c r="BK95"/>
  <c r="J93"/>
  <c r="BK90"/>
  <c i="14" r="BK150"/>
  <c r="BK146"/>
  <c r="J143"/>
  <c r="BK141"/>
  <c r="J139"/>
  <c r="BK137"/>
  <c r="J136"/>
  <c r="J134"/>
  <c i="11" r="J198"/>
  <c r="BK195"/>
  <c r="BK191"/>
  <c r="BK188"/>
  <c r="BK187"/>
  <c r="BK186"/>
  <c r="BK185"/>
  <c r="BK184"/>
  <c r="BK183"/>
  <c r="BK182"/>
  <c r="BK181"/>
  <c r="BK180"/>
  <c r="BK179"/>
  <c r="BK178"/>
  <c r="BK177"/>
  <c r="BK176"/>
  <c r="J174"/>
  <c r="BK172"/>
  <c r="J170"/>
  <c r="J168"/>
  <c r="J166"/>
  <c r="J164"/>
  <c r="J162"/>
  <c r="J160"/>
  <c r="J158"/>
  <c r="J156"/>
  <c r="J153"/>
  <c r="J151"/>
  <c r="J148"/>
  <c r="BK145"/>
  <c r="BK143"/>
  <c r="J139"/>
  <c r="J134"/>
  <c r="J131"/>
  <c r="BK130"/>
  <c r="J127"/>
  <c r="BK125"/>
  <c r="BK121"/>
  <c r="BK112"/>
  <c r="J106"/>
  <c r="BK100"/>
  <c r="J98"/>
  <c r="BK95"/>
  <c r="J91"/>
  <c i="10" r="BK176"/>
  <c r="BK172"/>
  <c r="J169"/>
  <c r="J167"/>
  <c r="BK165"/>
  <c r="J163"/>
  <c r="J161"/>
  <c r="J159"/>
  <c r="J157"/>
  <c r="J156"/>
  <c r="J155"/>
  <c r="J154"/>
  <c r="BK152"/>
  <c r="J151"/>
  <c r="BK149"/>
  <c r="BK147"/>
  <c r="BK145"/>
  <c r="BK143"/>
  <c r="J141"/>
  <c r="BK138"/>
  <c r="BK135"/>
  <c r="J133"/>
  <c r="BK129"/>
  <c r="J125"/>
  <c r="J122"/>
  <c r="BK120"/>
  <c r="J117"/>
  <c r="BK115"/>
  <c r="J111"/>
  <c r="J108"/>
  <c r="J96"/>
  <c r="BK94"/>
  <c r="BK92"/>
  <c i="9" r="BK175"/>
  <c r="BK173"/>
  <c r="BK172"/>
  <c r="BK170"/>
  <c r="J168"/>
  <c r="J166"/>
  <c r="J164"/>
  <c r="BK162"/>
  <c r="BK160"/>
  <c r="J159"/>
  <c r="J156"/>
  <c r="J155"/>
  <c r="BK153"/>
  <c r="BK151"/>
  <c r="BK149"/>
  <c r="J147"/>
  <c r="J144"/>
  <c r="J141"/>
  <c r="BK138"/>
  <c r="BK136"/>
  <c r="BK133"/>
  <c r="J129"/>
  <c r="BK126"/>
  <c r="J123"/>
  <c r="J120"/>
  <c r="J117"/>
  <c r="J114"/>
  <c r="BK107"/>
  <c r="J99"/>
  <c r="BK92"/>
  <c r="BK90"/>
  <c r="J88"/>
  <c i="8" r="BK182"/>
  <c r="J179"/>
  <c r="J176"/>
  <c r="BK171"/>
  <c r="J169"/>
  <c r="J167"/>
  <c r="J165"/>
  <c r="BK163"/>
  <c r="J161"/>
  <c r="J159"/>
  <c r="J157"/>
  <c r="J155"/>
  <c r="BK153"/>
  <c r="BK151"/>
  <c r="J149"/>
  <c r="J147"/>
  <c r="BK145"/>
  <c r="BK143"/>
  <c r="BK140"/>
  <c r="J138"/>
  <c r="BK135"/>
  <c r="J133"/>
  <c r="BK130"/>
  <c r="J128"/>
  <c r="J123"/>
  <c r="BK119"/>
  <c r="J118"/>
  <c r="BK115"/>
  <c r="BK108"/>
  <c r="BK99"/>
  <c r="BK97"/>
  <c r="J95"/>
  <c r="BK91"/>
  <c i="7" r="BK188"/>
  <c r="BK184"/>
  <c r="J181"/>
  <c r="BK179"/>
  <c r="BK177"/>
  <c r="BK175"/>
  <c r="BK173"/>
  <c r="BK171"/>
  <c r="J169"/>
  <c r="BK167"/>
  <c r="BK165"/>
  <c r="J163"/>
  <c r="BK161"/>
  <c r="BK159"/>
  <c r="J156"/>
  <c r="J153"/>
  <c r="J150"/>
  <c r="BK148"/>
  <c r="J145"/>
  <c r="J143"/>
  <c r="J139"/>
  <c r="BK134"/>
  <c r="BK131"/>
  <c r="BK128"/>
  <c r="J125"/>
  <c r="BK118"/>
  <c r="J111"/>
  <c r="BK102"/>
  <c r="J100"/>
  <c r="BK98"/>
  <c r="BK90"/>
  <c i="6" r="BK188"/>
  <c r="J185"/>
  <c r="BK182"/>
  <c r="J179"/>
  <c r="BK176"/>
  <c r="J174"/>
  <c r="J172"/>
  <c r="BK170"/>
  <c r="J168"/>
  <c r="J166"/>
  <c r="J165"/>
  <c r="J163"/>
  <c r="J161"/>
  <c r="BK159"/>
  <c r="BK157"/>
  <c r="BK155"/>
  <c r="BK153"/>
  <c r="BK150"/>
  <c r="BK148"/>
  <c r="J145"/>
  <c r="J143"/>
  <c r="BK139"/>
  <c r="J134"/>
  <c r="J131"/>
  <c r="J128"/>
  <c r="J125"/>
  <c r="BK121"/>
  <c r="J115"/>
  <c r="J112"/>
  <c r="BK102"/>
  <c r="BK100"/>
  <c r="J97"/>
  <c i="5" r="BK208"/>
  <c r="J205"/>
  <c r="BK201"/>
  <c r="BK196"/>
  <c r="BK194"/>
  <c r="BK192"/>
  <c r="J190"/>
  <c r="BK188"/>
  <c r="J186"/>
  <c r="BK184"/>
  <c r="J182"/>
  <c r="J180"/>
  <c r="BK178"/>
  <c r="J176"/>
  <c r="BK174"/>
  <c r="J172"/>
  <c r="J170"/>
  <c r="J168"/>
  <c r="J165"/>
  <c r="BK163"/>
  <c r="BK160"/>
  <c r="BK158"/>
  <c r="BK155"/>
  <c r="BK151"/>
  <c r="J150"/>
  <c r="BK146"/>
  <c r="J142"/>
  <c r="BK139"/>
  <c r="BK136"/>
  <c r="J134"/>
  <c r="J122"/>
  <c r="J115"/>
  <c r="J107"/>
  <c r="J105"/>
  <c r="BK91"/>
  <c i="4" r="J172"/>
  <c r="BK169"/>
  <c r="BK166"/>
  <c r="BK161"/>
  <c r="J159"/>
  <c r="J157"/>
  <c r="J155"/>
  <c r="J153"/>
  <c r="J151"/>
  <c r="J149"/>
  <c r="BK147"/>
  <c r="J145"/>
  <c r="BK143"/>
  <c r="J141"/>
  <c r="BK139"/>
  <c r="J137"/>
  <c r="J134"/>
  <c r="J132"/>
  <c r="BK129"/>
  <c r="J127"/>
  <c r="J123"/>
  <c r="BK119"/>
  <c r="J116"/>
  <c r="BK113"/>
  <c r="J110"/>
  <c r="J106"/>
  <c r="BK100"/>
  <c r="J98"/>
  <c r="J94"/>
  <c i="3" r="J206"/>
  <c r="J205"/>
  <c r="BK203"/>
  <c r="BK200"/>
  <c r="J196"/>
  <c r="J193"/>
  <c r="J191"/>
  <c r="BK190"/>
  <c r="BK188"/>
  <c r="J186"/>
  <c r="BK183"/>
  <c r="J182"/>
  <c r="BK179"/>
  <c r="BK177"/>
  <c r="BK175"/>
  <c r="BK173"/>
  <c r="J171"/>
  <c r="BK168"/>
  <c r="J166"/>
  <c r="J164"/>
  <c r="J162"/>
  <c r="J159"/>
  <c r="J157"/>
  <c r="BK155"/>
  <c r="BK152"/>
  <c r="J149"/>
  <c r="BK146"/>
  <c r="BK144"/>
  <c r="J140"/>
  <c r="J136"/>
  <c r="J133"/>
  <c r="BK130"/>
  <c r="BK127"/>
  <c r="J123"/>
  <c r="BK114"/>
  <c r="J107"/>
  <c r="BK105"/>
  <c r="BK103"/>
  <c r="BK91"/>
  <c i="2" r="J193"/>
  <c r="J190"/>
  <c r="J188"/>
  <c r="J185"/>
  <c r="J182"/>
  <c r="BK180"/>
  <c r="BK178"/>
  <c r="BK176"/>
  <c r="J174"/>
  <c r="BK172"/>
  <c r="J170"/>
  <c r="J168"/>
  <c r="J166"/>
  <c r="BK164"/>
  <c r="J162"/>
  <c r="BK160"/>
  <c r="BK158"/>
  <c r="J155"/>
  <c r="BK152"/>
  <c r="J149"/>
  <c r="BK145"/>
  <c r="J140"/>
  <c r="BK138"/>
  <c r="BK135"/>
  <c r="J130"/>
  <c r="BK126"/>
  <c r="BK123"/>
  <c r="J119"/>
  <c r="J117"/>
  <c r="BK108"/>
  <c r="J101"/>
  <c r="BK99"/>
  <c r="BK97"/>
  <c r="BK91"/>
  <c i="20" r="J109"/>
  <c r="J97"/>
  <c r="BK94"/>
  <c r="BK90"/>
  <c r="BK88"/>
  <c i="19" r="J143"/>
  <c r="BK138"/>
  <c r="BK135"/>
  <c r="J133"/>
  <c r="J131"/>
  <c r="J128"/>
  <c r="BK124"/>
  <c r="BK113"/>
  <c r="BK109"/>
  <c r="BK106"/>
  <c r="BK99"/>
  <c r="J95"/>
  <c r="J92"/>
  <c r="BK89"/>
  <c i="18" r="BK91"/>
  <c r="J89"/>
  <c r="J86"/>
  <c i="17" r="BK93"/>
  <c r="J90"/>
  <c r="J88"/>
  <c r="BK85"/>
  <c i="16" r="BK180"/>
  <c r="BK176"/>
  <c r="BK173"/>
  <c r="J171"/>
  <c r="J168"/>
  <c r="BK166"/>
  <c r="J164"/>
  <c r="BK162"/>
  <c r="J161"/>
  <c r="J158"/>
  <c r="J156"/>
  <c r="J154"/>
  <c r="BK152"/>
  <c r="J150"/>
  <c r="J148"/>
  <c r="BK145"/>
  <c r="BK142"/>
  <c r="J139"/>
  <c r="BK136"/>
  <c r="BK134"/>
  <c r="J130"/>
  <c r="BK126"/>
  <c r="BK123"/>
  <c r="J119"/>
  <c r="BK116"/>
  <c r="BK113"/>
  <c r="BK107"/>
  <c r="J101"/>
  <c r="J96"/>
  <c r="BK94"/>
  <c r="BK92"/>
  <c i="15" r="BK163"/>
  <c r="J160"/>
  <c r="J157"/>
  <c r="J154"/>
  <c r="BK152"/>
  <c r="BK150"/>
  <c r="BK148"/>
  <c r="BK146"/>
  <c r="J144"/>
  <c r="J142"/>
  <c r="J140"/>
  <c r="BK138"/>
  <c r="BK135"/>
  <c r="J132"/>
  <c r="BK129"/>
  <c r="J126"/>
  <c r="BK123"/>
  <c r="J118"/>
  <c r="J114"/>
  <c r="BK112"/>
  <c r="BK109"/>
  <c r="BK102"/>
  <c r="J95"/>
  <c r="BK93"/>
  <c r="J90"/>
  <c i="14" r="J150"/>
  <c r="J146"/>
  <c r="BK143"/>
  <c r="J141"/>
  <c r="BK139"/>
  <c r="J137"/>
  <c r="BK134"/>
  <c r="J133"/>
  <c r="J132"/>
  <c r="J131"/>
  <c r="J130"/>
  <c r="J129"/>
  <c r="J127"/>
  <c r="J126"/>
  <c r="J124"/>
  <c r="J123"/>
  <c r="J121"/>
  <c r="J120"/>
  <c r="J119"/>
  <c r="J117"/>
  <c r="J115"/>
  <c r="J113"/>
  <c r="J111"/>
  <c r="J109"/>
  <c r="BK108"/>
  <c r="BK107"/>
  <c r="J106"/>
  <c r="J104"/>
  <c r="J103"/>
  <c r="J100"/>
  <c r="J99"/>
  <c r="J96"/>
  <c r="J95"/>
  <c r="J94"/>
  <c r="J93"/>
  <c r="J92"/>
  <c r="J90"/>
  <c i="13" r="J159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BK140"/>
  <c r="J140"/>
  <c r="BK139"/>
  <c r="BK138"/>
  <c r="BK135"/>
  <c r="BK134"/>
  <c r="J132"/>
  <c r="J131"/>
  <c r="J130"/>
  <c r="J129"/>
  <c r="J127"/>
  <c r="BK125"/>
  <c r="BK123"/>
  <c r="BK121"/>
  <c r="BK120"/>
  <c r="BK118"/>
  <c r="BK116"/>
  <c r="J114"/>
  <c r="BK113"/>
  <c r="BK112"/>
  <c r="BK111"/>
  <c r="BK109"/>
  <c r="BK108"/>
  <c r="BK107"/>
  <c r="BK104"/>
  <c r="BK98"/>
  <c r="BK92"/>
  <c r="BK90"/>
  <c r="BK89"/>
  <c r="BK88"/>
  <c i="12" r="BK196"/>
  <c r="J195"/>
  <c r="J193"/>
  <c r="J192"/>
  <c r="J190"/>
  <c r="J189"/>
  <c r="BK187"/>
  <c r="BK185"/>
  <c r="J185"/>
  <c r="J184"/>
  <c r="J183"/>
  <c r="J182"/>
  <c r="J181"/>
  <c r="J180"/>
  <c r="BK178"/>
  <c r="J178"/>
  <c r="J177"/>
  <c r="J176"/>
  <c r="J175"/>
  <c r="J174"/>
  <c r="BK172"/>
  <c r="BK171"/>
  <c r="J171"/>
  <c r="BK170"/>
  <c r="J170"/>
  <c r="J169"/>
  <c r="J168"/>
  <c r="BK166"/>
  <c r="BK165"/>
  <c r="BK164"/>
  <c r="J164"/>
  <c r="BK162"/>
  <c r="J161"/>
  <c r="J160"/>
  <c r="J159"/>
  <c r="J158"/>
  <c r="BK157"/>
  <c r="BK155"/>
  <c r="BK154"/>
  <c r="J153"/>
  <c r="J151"/>
  <c r="J149"/>
  <c r="J148"/>
  <c r="BK147"/>
  <c r="BK146"/>
  <c r="BK144"/>
  <c r="J140"/>
  <c r="BK138"/>
  <c r="BK137"/>
  <c r="BK135"/>
  <c r="BK133"/>
  <c r="BK131"/>
  <c r="J130"/>
  <c r="J128"/>
  <c r="BK127"/>
  <c r="BK125"/>
  <c r="BK124"/>
  <c r="BK123"/>
  <c r="J117"/>
  <c r="J114"/>
  <c r="J113"/>
  <c r="BK107"/>
  <c r="J101"/>
  <c r="J99"/>
  <c r="J98"/>
  <c r="BK96"/>
  <c r="J96"/>
  <c r="J95"/>
  <c r="J93"/>
  <c r="J91"/>
  <c i="11" r="J201"/>
  <c r="BK198"/>
  <c r="J194"/>
  <c r="BK189"/>
  <c r="J175"/>
  <c r="J173"/>
  <c r="BK171"/>
  <c r="J169"/>
  <c r="BK167"/>
  <c r="BK165"/>
  <c r="J163"/>
  <c r="J161"/>
  <c r="BK159"/>
  <c r="BK157"/>
  <c r="BK154"/>
  <c r="J152"/>
  <c r="BK149"/>
  <c r="BK146"/>
  <c r="J144"/>
  <c r="BK141"/>
  <c r="J136"/>
  <c r="BK131"/>
  <c r="J130"/>
  <c r="BK127"/>
  <c r="J125"/>
  <c r="J121"/>
  <c r="J112"/>
  <c r="BK106"/>
  <c r="J100"/>
  <c r="BK98"/>
  <c r="J95"/>
  <c r="BK91"/>
  <c i="10" r="J176"/>
  <c r="J172"/>
  <c r="BK169"/>
  <c r="BK167"/>
  <c r="J165"/>
  <c r="BK163"/>
  <c r="BK161"/>
  <c r="BK159"/>
  <c r="BK157"/>
  <c r="J152"/>
  <c r="J150"/>
  <c r="BK148"/>
  <c r="J146"/>
  <c r="J144"/>
  <c r="J142"/>
  <c r="BK139"/>
  <c r="J135"/>
  <c r="BK134"/>
  <c r="J131"/>
  <c r="BK127"/>
  <c r="J123"/>
  <c r="J121"/>
  <c r="BK117"/>
  <c r="J115"/>
  <c r="BK111"/>
  <c r="BK108"/>
  <c r="BK96"/>
  <c r="J94"/>
  <c r="J92"/>
  <c i="9" r="J172"/>
  <c r="J170"/>
  <c r="BK168"/>
  <c r="BK166"/>
  <c r="BK164"/>
  <c r="J162"/>
  <c r="J160"/>
  <c r="J158"/>
  <c r="BK156"/>
  <c r="BK154"/>
  <c r="BK152"/>
  <c r="J150"/>
  <c r="BK148"/>
  <c r="J146"/>
  <c r="J143"/>
  <c r="J140"/>
  <c r="J137"/>
  <c r="J135"/>
  <c r="BK131"/>
  <c r="BK127"/>
  <c r="BK125"/>
  <c r="J121"/>
  <c r="J118"/>
  <c r="BK115"/>
  <c r="BK113"/>
  <c r="BK104"/>
  <c r="J94"/>
  <c r="J91"/>
  <c r="J89"/>
  <c i="8" r="J183"/>
  <c r="BK180"/>
  <c r="BK177"/>
  <c r="J173"/>
  <c r="BK170"/>
  <c r="BK168"/>
  <c r="BK166"/>
  <c r="J164"/>
  <c r="J162"/>
  <c r="BK160"/>
  <c r="BK158"/>
  <c r="BK156"/>
  <c r="J154"/>
  <c r="BK152"/>
  <c r="J150"/>
  <c r="J148"/>
  <c r="J146"/>
  <c r="J143"/>
  <c r="J140"/>
  <c r="BK138"/>
  <c r="J135"/>
  <c r="BK133"/>
  <c r="J130"/>
  <c r="J125"/>
  <c r="BK121"/>
  <c r="J119"/>
  <c r="BK116"/>
  <c r="J109"/>
  <c r="J102"/>
  <c r="BK98"/>
  <c r="J96"/>
  <c r="BK93"/>
  <c i="7" r="J189"/>
  <c r="J186"/>
  <c r="BK183"/>
  <c r="BK180"/>
  <c r="J178"/>
  <c r="J176"/>
  <c r="J173"/>
  <c r="J171"/>
  <c r="BK169"/>
  <c r="J167"/>
  <c r="J165"/>
  <c r="BK164"/>
  <c r="BK162"/>
  <c r="J160"/>
  <c r="J157"/>
  <c r="J154"/>
  <c r="BK151"/>
  <c r="BK149"/>
  <c r="J148"/>
  <c r="BK145"/>
  <c r="BK143"/>
  <c r="BK139"/>
  <c r="J134"/>
  <c r="J131"/>
  <c r="J128"/>
  <c r="BK125"/>
  <c r="J118"/>
  <c r="BK111"/>
  <c r="J102"/>
  <c r="BK100"/>
  <c r="J98"/>
  <c r="J90"/>
  <c i="6" r="J188"/>
  <c r="BK186"/>
  <c r="BK183"/>
  <c r="BK179"/>
  <c r="J176"/>
  <c r="BK174"/>
  <c r="BK171"/>
  <c r="J169"/>
  <c r="J167"/>
  <c r="BK164"/>
  <c r="BK162"/>
  <c r="BK160"/>
  <c r="BK158"/>
  <c r="BK156"/>
  <c r="J154"/>
  <c r="J153"/>
  <c r="J151"/>
  <c r="J150"/>
  <c r="J148"/>
  <c r="BK145"/>
  <c r="BK143"/>
  <c r="J139"/>
  <c r="BK134"/>
  <c r="BK131"/>
  <c r="BK128"/>
  <c r="BK125"/>
  <c r="J121"/>
  <c r="J116"/>
  <c r="BK109"/>
  <c r="J103"/>
  <c r="BK101"/>
  <c r="BK99"/>
  <c r="J91"/>
  <c i="5" r="BK207"/>
  <c r="BK204"/>
  <c r="J202"/>
  <c r="BK198"/>
  <c r="J195"/>
  <c r="J192"/>
  <c r="BK190"/>
  <c r="J189"/>
  <c r="J184"/>
  <c r="BK182"/>
  <c r="BK180"/>
  <c r="BK177"/>
  <c r="J175"/>
  <c r="J173"/>
  <c r="BK171"/>
  <c r="J169"/>
  <c r="J167"/>
  <c r="BK164"/>
  <c r="BK162"/>
  <c r="BK159"/>
  <c r="J157"/>
  <c r="BK153"/>
  <c r="BK149"/>
  <c r="BK144"/>
  <c r="J141"/>
  <c r="BK138"/>
  <c r="J135"/>
  <c r="BK128"/>
  <c r="J121"/>
  <c r="J109"/>
  <c r="BK106"/>
  <c r="BK104"/>
  <c r="J97"/>
  <c i="4" r="J173"/>
  <c r="BK170"/>
  <c r="BK167"/>
  <c r="J163"/>
  <c r="J160"/>
  <c r="BK158"/>
  <c r="J156"/>
  <c r="BK154"/>
  <c r="J152"/>
  <c r="BK150"/>
  <c r="J148"/>
  <c r="BK146"/>
  <c r="J144"/>
  <c r="J142"/>
  <c r="BK140"/>
  <c r="BK138"/>
  <c r="BK135"/>
  <c r="BK133"/>
  <c r="BK130"/>
  <c r="J128"/>
  <c r="BK125"/>
  <c r="BK121"/>
  <c r="J117"/>
  <c r="J114"/>
  <c r="J111"/>
  <c r="J107"/>
  <c r="J101"/>
  <c r="J99"/>
  <c r="BK97"/>
  <c r="J91"/>
  <c i="3" r="BK205"/>
  <c r="J202"/>
  <c r="BK196"/>
  <c r="BK193"/>
  <c r="BK191"/>
  <c r="BK189"/>
  <c r="J187"/>
  <c r="J185"/>
  <c r="J183"/>
  <c r="BK181"/>
  <c r="J180"/>
  <c r="BK178"/>
  <c r="J176"/>
  <c r="J174"/>
  <c r="BK171"/>
  <c r="J168"/>
  <c r="BK166"/>
  <c r="BK164"/>
  <c r="BK162"/>
  <c r="BK159"/>
  <c r="BK157"/>
  <c r="J155"/>
  <c r="J152"/>
  <c r="J150"/>
  <c r="BK147"/>
  <c r="J145"/>
  <c r="J144"/>
  <c r="BK140"/>
  <c r="BK136"/>
  <c r="BK133"/>
  <c r="J130"/>
  <c r="J127"/>
  <c r="BK123"/>
  <c r="J114"/>
  <c r="BK107"/>
  <c r="J105"/>
  <c r="J103"/>
  <c r="J91"/>
  <c i="2" r="BK193"/>
  <c r="BK190"/>
  <c r="BK188"/>
  <c r="BK183"/>
  <c r="J181"/>
  <c r="J179"/>
  <c r="J177"/>
  <c r="J175"/>
  <c r="J173"/>
  <c r="BK171"/>
  <c r="BK169"/>
  <c r="J167"/>
  <c r="BK165"/>
  <c r="J163"/>
  <c r="J161"/>
  <c r="J160"/>
  <c r="J158"/>
  <c r="BK155"/>
  <c r="J152"/>
  <c r="BK149"/>
  <c r="J145"/>
  <c r="BK140"/>
  <c r="J138"/>
  <c r="J135"/>
  <c r="BK130"/>
  <c r="J126"/>
  <c r="J123"/>
  <c r="BK119"/>
  <c r="BK117"/>
  <c r="J108"/>
  <c r="BK101"/>
  <c r="J99"/>
  <c r="J97"/>
  <c r="J91"/>
  <c i="20" r="BK125"/>
  <c r="J113"/>
  <c r="J110"/>
  <c r="J107"/>
  <c r="BK103"/>
  <c r="J96"/>
  <c r="BK92"/>
  <c r="J89"/>
  <c i="19" r="BK143"/>
  <c r="BK140"/>
  <c r="J137"/>
  <c r="BK134"/>
  <c r="J132"/>
  <c r="J129"/>
  <c r="BK126"/>
  <c r="BK116"/>
  <c r="BK110"/>
  <c r="J107"/>
  <c r="J100"/>
  <c r="BK97"/>
  <c r="J93"/>
  <c r="J91"/>
  <c i="18" r="J93"/>
  <c r="BK90"/>
  <c r="J88"/>
  <c r="BK85"/>
  <c i="17" r="BK91"/>
  <c r="BK89"/>
  <c r="BK86"/>
  <c i="16" r="J181"/>
  <c r="BK178"/>
  <c r="J175"/>
  <c r="J172"/>
  <c r="BK170"/>
  <c r="BK169"/>
  <c r="J167"/>
  <c r="BK165"/>
  <c r="BK163"/>
  <c r="BK161"/>
  <c r="BK159"/>
  <c r="BK157"/>
  <c r="BK154"/>
  <c r="J152"/>
  <c r="BK150"/>
  <c r="BK148"/>
  <c r="J145"/>
  <c r="J142"/>
  <c r="BK139"/>
  <c r="J136"/>
  <c r="J134"/>
  <c r="BK130"/>
  <c r="J126"/>
  <c r="J123"/>
  <c r="BK119"/>
  <c r="J118"/>
  <c r="BK112"/>
  <c r="J107"/>
  <c r="BK101"/>
  <c r="BK96"/>
  <c r="J94"/>
  <c r="J92"/>
  <c i="15" r="J163"/>
  <c r="BK160"/>
  <c r="BK157"/>
  <c r="BK154"/>
  <c r="J151"/>
  <c r="BK149"/>
  <c r="J147"/>
  <c r="J145"/>
  <c r="J143"/>
  <c r="J141"/>
  <c r="J139"/>
  <c r="BK137"/>
  <c r="BK134"/>
  <c r="J131"/>
  <c r="BK128"/>
  <c r="BK125"/>
  <c r="J121"/>
  <c r="J116"/>
  <c r="J113"/>
  <c r="BK111"/>
  <c r="BK108"/>
  <c r="BK96"/>
  <c r="J94"/>
  <c r="J92"/>
  <c i="14" r="J151"/>
  <c r="BK148"/>
  <c r="J145"/>
  <c r="BK142"/>
  <c r="BK140"/>
  <c r="BK138"/>
  <c r="BK136"/>
  <c r="J135"/>
  <c i="11" r="J200"/>
  <c r="BK197"/>
  <c r="BK194"/>
  <c r="J189"/>
  <c r="J188"/>
  <c r="J187"/>
  <c r="J186"/>
  <c r="J185"/>
  <c r="J184"/>
  <c r="J183"/>
  <c r="J182"/>
  <c r="J181"/>
  <c r="J180"/>
  <c r="J179"/>
  <c r="J178"/>
  <c r="J177"/>
  <c r="BK175"/>
  <c r="BK173"/>
  <c r="J171"/>
  <c r="BK169"/>
  <c r="J167"/>
  <c r="J165"/>
  <c r="BK163"/>
  <c r="BK161"/>
  <c r="J159"/>
  <c r="J157"/>
  <c r="J154"/>
  <c r="BK152"/>
  <c r="J149"/>
  <c r="J146"/>
  <c r="BK144"/>
  <c r="J141"/>
  <c r="BK136"/>
  <c r="BK132"/>
  <c r="J129"/>
  <c r="BK126"/>
  <c r="BK124"/>
  <c r="BK115"/>
  <c r="J111"/>
  <c r="J101"/>
  <c r="BK99"/>
  <c r="J97"/>
  <c r="J93"/>
  <c i="10" r="J177"/>
  <c r="BK174"/>
  <c r="BK171"/>
  <c r="BK168"/>
  <c r="BK166"/>
  <c r="BK164"/>
  <c r="BK162"/>
  <c r="J160"/>
  <c r="BK158"/>
  <c r="BK156"/>
  <c r="BK155"/>
  <c r="BK154"/>
  <c r="BK153"/>
  <c r="BK151"/>
  <c r="BK150"/>
  <c r="J148"/>
  <c r="BK146"/>
  <c r="BK144"/>
  <c r="BK142"/>
  <c r="J139"/>
  <c r="J136"/>
  <c r="J134"/>
  <c r="BK131"/>
  <c r="J127"/>
  <c r="BK123"/>
  <c r="BK121"/>
  <c r="BK118"/>
  <c r="J116"/>
  <c r="J113"/>
  <c r="BK109"/>
  <c r="J102"/>
  <c r="BK95"/>
  <c r="J93"/>
  <c r="J90"/>
  <c i="9" r="J175"/>
  <c r="J173"/>
  <c r="J171"/>
  <c r="BK169"/>
  <c r="J167"/>
  <c r="BK165"/>
  <c r="BK163"/>
  <c r="J161"/>
  <c r="BK158"/>
  <c r="J157"/>
  <c r="J154"/>
  <c r="J152"/>
  <c r="BK150"/>
  <c r="J148"/>
  <c r="BK146"/>
  <c r="BK143"/>
  <c r="BK140"/>
  <c r="BK137"/>
  <c r="BK135"/>
  <c r="J131"/>
  <c r="J127"/>
  <c r="J125"/>
  <c r="BK121"/>
  <c r="BK118"/>
  <c r="J115"/>
  <c r="J113"/>
  <c r="J104"/>
  <c r="BK94"/>
  <c r="BK91"/>
  <c r="BK89"/>
  <c i="8" r="BK183"/>
  <c r="J180"/>
  <c r="J177"/>
  <c r="BK173"/>
  <c r="J170"/>
  <c r="J168"/>
  <c r="J166"/>
  <c r="BK164"/>
  <c r="BK162"/>
  <c r="J160"/>
  <c r="J158"/>
  <c r="J156"/>
  <c r="BK154"/>
  <c r="J152"/>
  <c r="BK150"/>
  <c r="BK148"/>
  <c r="BK146"/>
  <c r="J144"/>
  <c r="J142"/>
  <c r="BK139"/>
  <c r="J137"/>
  <c r="J134"/>
  <c r="J132"/>
  <c r="BK125"/>
  <c r="J121"/>
  <c r="J120"/>
  <c r="J116"/>
  <c r="BK109"/>
  <c r="BK102"/>
  <c r="J98"/>
  <c r="BK96"/>
  <c r="J93"/>
  <c i="7" r="BK189"/>
  <c r="BK186"/>
  <c r="J183"/>
  <c r="J180"/>
  <c r="BK178"/>
  <c r="BK176"/>
  <c r="J174"/>
  <c r="BK172"/>
  <c r="BK170"/>
  <c r="BK168"/>
  <c r="BK166"/>
  <c r="J164"/>
  <c r="J162"/>
  <c r="BK160"/>
  <c r="BK157"/>
  <c r="BK154"/>
  <c r="J151"/>
  <c r="J149"/>
  <c r="J146"/>
  <c r="J144"/>
  <c r="BK141"/>
  <c r="J136"/>
  <c r="BK132"/>
  <c r="J129"/>
  <c r="J126"/>
  <c r="J124"/>
  <c r="J112"/>
  <c r="BK105"/>
  <c r="J101"/>
  <c r="BK99"/>
  <c r="BK96"/>
  <c i="6" r="J189"/>
  <c r="J186"/>
  <c r="J183"/>
  <c r="J177"/>
  <c r="BK175"/>
  <c r="BK173"/>
  <c r="J171"/>
  <c r="BK169"/>
  <c r="BK167"/>
  <c r="BK165"/>
  <c r="J164"/>
  <c r="J162"/>
  <c r="J160"/>
  <c r="J158"/>
  <c r="J156"/>
  <c r="BK154"/>
  <c r="BK151"/>
  <c r="J149"/>
  <c r="J146"/>
  <c r="J144"/>
  <c r="J141"/>
  <c r="BK136"/>
  <c r="J132"/>
  <c r="J129"/>
  <c r="J126"/>
  <c r="BK124"/>
  <c r="BK116"/>
  <c r="BK112"/>
  <c r="BK103"/>
  <c r="J101"/>
  <c r="J99"/>
  <c r="BK91"/>
  <c i="5" r="J207"/>
  <c r="BK202"/>
  <c r="J198"/>
  <c r="BK195"/>
  <c r="BK193"/>
  <c r="BK191"/>
  <c r="BK189"/>
  <c r="J187"/>
  <c r="J185"/>
  <c r="J183"/>
  <c r="BK181"/>
  <c r="BK179"/>
  <c r="J177"/>
  <c r="BK175"/>
  <c r="BK173"/>
  <c r="J171"/>
  <c r="BK169"/>
  <c r="BK167"/>
  <c r="J164"/>
  <c r="J162"/>
  <c r="J159"/>
  <c r="BK157"/>
  <c r="J153"/>
  <c r="J151"/>
  <c r="J149"/>
  <c r="J144"/>
  <c r="BK141"/>
  <c r="J138"/>
  <c r="BK135"/>
  <c r="J128"/>
  <c r="BK121"/>
  <c r="BK109"/>
  <c r="J106"/>
  <c r="J104"/>
  <c r="BK103"/>
  <c r="BK97"/>
  <c i="4" r="BK173"/>
  <c r="J170"/>
  <c r="J167"/>
  <c r="BK163"/>
  <c r="BK160"/>
  <c r="J158"/>
  <c r="BK156"/>
  <c r="J154"/>
  <c r="BK152"/>
  <c r="J150"/>
  <c r="BK148"/>
  <c r="J146"/>
  <c r="BK144"/>
  <c r="BK142"/>
  <c r="J140"/>
  <c r="J138"/>
  <c r="J135"/>
  <c r="J133"/>
  <c r="J130"/>
  <c r="BK128"/>
  <c r="J125"/>
  <c r="J121"/>
  <c r="BK117"/>
  <c r="BK114"/>
  <c r="BK111"/>
  <c r="BK107"/>
  <c r="BK101"/>
  <c r="BK99"/>
  <c r="J97"/>
  <c r="BK91"/>
  <c i="3" r="BK202"/>
  <c r="J199"/>
  <c r="BK194"/>
  <c r="J192"/>
  <c r="J189"/>
  <c r="BK187"/>
  <c r="BK185"/>
  <c r="BK184"/>
  <c r="BK180"/>
  <c r="J178"/>
  <c r="BK176"/>
  <c r="BK174"/>
  <c r="BK172"/>
  <c r="BK169"/>
  <c r="J167"/>
  <c r="J165"/>
  <c r="J163"/>
  <c r="J161"/>
  <c r="BK158"/>
  <c r="BK156"/>
  <c r="BK154"/>
  <c r="J151"/>
  <c r="BK150"/>
  <c r="J147"/>
  <c r="BK145"/>
  <c r="BK142"/>
  <c r="BK138"/>
  <c r="J134"/>
  <c r="BK131"/>
  <c r="J128"/>
  <c r="BK126"/>
  <c r="BK117"/>
  <c r="BK113"/>
  <c r="J106"/>
  <c r="J104"/>
  <c r="J97"/>
  <c i="2" r="BK194"/>
  <c r="BK191"/>
  <c r="BK189"/>
  <c r="J183"/>
  <c r="BK181"/>
  <c r="BK179"/>
  <c r="BK177"/>
  <c r="BK175"/>
  <c r="BK173"/>
  <c r="J171"/>
  <c r="J169"/>
  <c r="BK167"/>
  <c r="J165"/>
  <c r="BK163"/>
  <c r="BK161"/>
  <c r="BK159"/>
  <c r="J157"/>
  <c r="J154"/>
  <c r="BK151"/>
  <c r="J146"/>
  <c r="BK142"/>
  <c r="J139"/>
  <c r="BK137"/>
  <c r="J133"/>
  <c r="BK128"/>
  <c r="BK125"/>
  <c r="BK122"/>
  <c r="J118"/>
  <c r="J114"/>
  <c r="BK107"/>
  <c r="J100"/>
  <c r="BK98"/>
  <c r="BK94"/>
  <c i="1" r="AS54"/>
  <c i="2" l="1" r="P90"/>
  <c r="R90"/>
  <c r="BK134"/>
  <c r="J134"/>
  <c r="J63"/>
  <c r="P134"/>
  <c r="T134"/>
  <c r="R141"/>
  <c r="T141"/>
  <c r="P150"/>
  <c r="T150"/>
  <c r="BK187"/>
  <c r="J187"/>
  <c r="J67"/>
  <c r="P187"/>
  <c r="T187"/>
  <c r="P192"/>
  <c r="R192"/>
  <c i="3" r="BK90"/>
  <c r="R90"/>
  <c r="BK153"/>
  <c r="J153"/>
  <c r="J65"/>
  <c r="R153"/>
  <c r="P198"/>
  <c r="T198"/>
  <c r="P204"/>
  <c r="R204"/>
  <c i="4" r="P90"/>
  <c r="R90"/>
  <c r="BK124"/>
  <c r="J124"/>
  <c r="J63"/>
  <c r="P124"/>
  <c r="T124"/>
  <c r="R131"/>
  <c r="BK136"/>
  <c r="J136"/>
  <c r="J65"/>
  <c r="R136"/>
  <c r="BK165"/>
  <c r="J165"/>
  <c r="J67"/>
  <c r="P165"/>
  <c r="T165"/>
  <c r="P171"/>
  <c r="R171"/>
  <c i="5" r="P90"/>
  <c r="R90"/>
  <c r="BK154"/>
  <c r="J154"/>
  <c r="J63"/>
  <c r="R154"/>
  <c r="BK161"/>
  <c r="J161"/>
  <c r="J64"/>
  <c r="T161"/>
  <c r="P166"/>
  <c r="R166"/>
  <c r="BK200"/>
  <c r="J200"/>
  <c r="J67"/>
  <c r="R200"/>
  <c r="BK206"/>
  <c r="J206"/>
  <c r="J68"/>
  <c r="T206"/>
  <c i="6" r="P90"/>
  <c r="R90"/>
  <c r="R140"/>
  <c r="BK147"/>
  <c r="J147"/>
  <c r="J64"/>
  <c r="R147"/>
  <c r="BK152"/>
  <c r="J152"/>
  <c r="J65"/>
  <c r="R152"/>
  <c r="BK181"/>
  <c r="J181"/>
  <c r="J67"/>
  <c r="R181"/>
  <c r="BK187"/>
  <c r="J187"/>
  <c r="J68"/>
  <c r="T187"/>
  <c i="7" r="BK89"/>
  <c r="J89"/>
  <c r="J61"/>
  <c r="R89"/>
  <c r="BK140"/>
  <c r="J140"/>
  <c r="J63"/>
  <c r="P140"/>
  <c r="T140"/>
  <c r="R147"/>
  <c r="BK152"/>
  <c r="J152"/>
  <c r="J65"/>
  <c r="R152"/>
  <c r="BK182"/>
  <c r="J182"/>
  <c r="J66"/>
  <c r="R182"/>
  <c r="BK187"/>
  <c r="J187"/>
  <c r="J67"/>
  <c r="T187"/>
  <c i="8" r="P90"/>
  <c r="R90"/>
  <c r="BK129"/>
  <c r="J129"/>
  <c r="J63"/>
  <c r="R129"/>
  <c r="BK136"/>
  <c r="J136"/>
  <c r="J64"/>
  <c r="R136"/>
  <c r="T136"/>
  <c r="P141"/>
  <c r="T141"/>
  <c r="BK175"/>
  <c r="J175"/>
  <c r="J67"/>
  <c r="R175"/>
  <c r="BK181"/>
  <c r="J181"/>
  <c r="J68"/>
  <c r="R181"/>
  <c i="9" r="P87"/>
  <c r="T87"/>
  <c r="P132"/>
  <c r="T132"/>
  <c r="P139"/>
  <c r="R139"/>
  <c i="10" r="P89"/>
  <c r="T89"/>
  <c r="BK130"/>
  <c r="J130"/>
  <c r="J63"/>
  <c r="R130"/>
  <c r="BK137"/>
  <c r="J137"/>
  <c r="J64"/>
  <c r="R137"/>
  <c r="T137"/>
  <c r="P140"/>
  <c r="T140"/>
  <c r="R170"/>
  <c r="BK175"/>
  <c r="J175"/>
  <c r="J67"/>
  <c r="R175"/>
  <c i="14" r="P89"/>
  <c r="T89"/>
  <c r="R116"/>
  <c r="BK122"/>
  <c r="J122"/>
  <c r="J64"/>
  <c r="P122"/>
  <c r="BK125"/>
  <c r="J125"/>
  <c r="J65"/>
  <c r="R125"/>
  <c r="BK144"/>
  <c r="J144"/>
  <c r="J66"/>
  <c r="P144"/>
  <c r="T144"/>
  <c r="P149"/>
  <c r="R149"/>
  <c i="15" r="BK89"/>
  <c r="T89"/>
  <c r="P122"/>
  <c r="T122"/>
  <c r="R127"/>
  <c r="T127"/>
  <c r="P130"/>
  <c r="T130"/>
  <c r="P156"/>
  <c r="T156"/>
  <c r="P161"/>
  <c r="R161"/>
  <c i="16" r="BK89"/>
  <c r="T89"/>
  <c r="BK131"/>
  <c r="J131"/>
  <c r="J63"/>
  <c r="R131"/>
  <c r="BK138"/>
  <c r="J138"/>
  <c r="J64"/>
  <c r="P138"/>
  <c r="BK141"/>
  <c r="J141"/>
  <c r="J65"/>
  <c r="R141"/>
  <c r="BK174"/>
  <c r="J174"/>
  <c r="J66"/>
  <c r="R174"/>
  <c r="BK179"/>
  <c r="J179"/>
  <c r="J67"/>
  <c r="R179"/>
  <c i="17" r="P84"/>
  <c r="P83"/>
  <c r="P82"/>
  <c i="1" r="AU70"/>
  <c i="17" r="T84"/>
  <c r="T83"/>
  <c r="T82"/>
  <c i="18" r="BK84"/>
  <c r="J84"/>
  <c r="J61"/>
  <c r="T84"/>
  <c r="T83"/>
  <c r="T82"/>
  <c i="19" r="P88"/>
  <c r="T88"/>
  <c r="P112"/>
  <c r="T112"/>
  <c r="R127"/>
  <c r="T127"/>
  <c r="P130"/>
  <c r="T130"/>
  <c r="P136"/>
  <c r="T136"/>
  <c r="P141"/>
  <c r="R141"/>
  <c i="2" r="BK90"/>
  <c r="J90"/>
  <c r="J61"/>
  <c r="T90"/>
  <c r="R134"/>
  <c r="BK141"/>
  <c r="J141"/>
  <c r="J64"/>
  <c r="P141"/>
  <c r="BK150"/>
  <c r="J150"/>
  <c r="J65"/>
  <c r="R150"/>
  <c r="R187"/>
  <c r="BK192"/>
  <c r="J192"/>
  <c r="J68"/>
  <c r="T192"/>
  <c i="3" r="P90"/>
  <c r="T90"/>
  <c r="BK141"/>
  <c r="J141"/>
  <c r="J63"/>
  <c r="P141"/>
  <c r="R141"/>
  <c r="T141"/>
  <c r="BK148"/>
  <c r="J148"/>
  <c r="J64"/>
  <c r="P148"/>
  <c r="R148"/>
  <c r="T148"/>
  <c r="P153"/>
  <c r="T153"/>
  <c r="BK198"/>
  <c r="J198"/>
  <c r="J67"/>
  <c r="R198"/>
  <c r="BK204"/>
  <c r="J204"/>
  <c r="J68"/>
  <c r="T204"/>
  <c i="4" r="BK90"/>
  <c r="J90"/>
  <c r="J61"/>
  <c r="T90"/>
  <c r="R124"/>
  <c r="BK131"/>
  <c r="J131"/>
  <c r="J64"/>
  <c r="P131"/>
  <c r="T131"/>
  <c r="P136"/>
  <c r="T136"/>
  <c r="R165"/>
  <c r="BK171"/>
  <c r="J171"/>
  <c r="J68"/>
  <c r="T171"/>
  <c i="5" r="BK90"/>
  <c r="J90"/>
  <c r="J61"/>
  <c r="T90"/>
  <c r="P154"/>
  <c r="T154"/>
  <c r="P161"/>
  <c r="R161"/>
  <c r="BK166"/>
  <c r="J166"/>
  <c r="J65"/>
  <c r="T166"/>
  <c r="P200"/>
  <c r="T200"/>
  <c r="P206"/>
  <c r="R206"/>
  <c i="6" r="BK90"/>
  <c r="J90"/>
  <c r="J61"/>
  <c r="T90"/>
  <c r="BK140"/>
  <c r="J140"/>
  <c r="J63"/>
  <c r="P140"/>
  <c r="T140"/>
  <c r="P147"/>
  <c r="T147"/>
  <c r="P152"/>
  <c r="T152"/>
  <c r="P181"/>
  <c r="T181"/>
  <c r="P187"/>
  <c r="R187"/>
  <c i="7" r="P89"/>
  <c r="T89"/>
  <c r="R140"/>
  <c r="BK147"/>
  <c r="J147"/>
  <c r="J64"/>
  <c r="P147"/>
  <c r="T147"/>
  <c r="P152"/>
  <c r="T152"/>
  <c r="P182"/>
  <c r="T182"/>
  <c r="P187"/>
  <c r="R187"/>
  <c i="8" r="BK90"/>
  <c r="J90"/>
  <c r="J61"/>
  <c r="T90"/>
  <c r="P129"/>
  <c r="T129"/>
  <c r="P136"/>
  <c r="BK141"/>
  <c r="J141"/>
  <c r="J65"/>
  <c r="R141"/>
  <c r="P175"/>
  <c r="T175"/>
  <c r="P181"/>
  <c r="T181"/>
  <c i="9" r="BK87"/>
  <c r="J87"/>
  <c r="J61"/>
  <c r="R87"/>
  <c r="BK132"/>
  <c r="J132"/>
  <c r="J63"/>
  <c r="R132"/>
  <c r="BK139"/>
  <c r="J139"/>
  <c r="J64"/>
  <c r="T139"/>
  <c i="10" r="BK89"/>
  <c r="J89"/>
  <c r="J61"/>
  <c r="R89"/>
  <c r="P130"/>
  <c r="T130"/>
  <c r="P137"/>
  <c r="BK140"/>
  <c r="J140"/>
  <c r="J65"/>
  <c r="R140"/>
  <c r="BK170"/>
  <c r="J170"/>
  <c r="J66"/>
  <c r="P170"/>
  <c r="T170"/>
  <c r="P175"/>
  <c r="T175"/>
  <c i="11" r="BK90"/>
  <c r="J90"/>
  <c r="J61"/>
  <c r="P90"/>
  <c r="R90"/>
  <c r="T90"/>
  <c r="BK140"/>
  <c r="J140"/>
  <c r="J63"/>
  <c r="P140"/>
  <c r="R140"/>
  <c r="T140"/>
  <c r="BK147"/>
  <c r="J147"/>
  <c r="J64"/>
  <c r="P147"/>
  <c r="R147"/>
  <c r="T147"/>
  <c r="BK155"/>
  <c r="J155"/>
  <c r="J65"/>
  <c r="P155"/>
  <c r="R155"/>
  <c r="T155"/>
  <c r="BK193"/>
  <c r="J193"/>
  <c r="J67"/>
  <c r="P193"/>
  <c r="R193"/>
  <c r="T193"/>
  <c r="BK199"/>
  <c r="J199"/>
  <c r="J68"/>
  <c r="P199"/>
  <c r="R199"/>
  <c r="T199"/>
  <c i="12" r="BK90"/>
  <c r="J90"/>
  <c r="J61"/>
  <c r="P90"/>
  <c r="R90"/>
  <c r="T90"/>
  <c r="BK143"/>
  <c r="J143"/>
  <c r="J63"/>
  <c r="P143"/>
  <c r="R143"/>
  <c r="T143"/>
  <c r="BK150"/>
  <c r="J150"/>
  <c r="J64"/>
  <c r="P150"/>
  <c r="R150"/>
  <c r="T150"/>
  <c r="BK156"/>
  <c r="J156"/>
  <c r="J65"/>
  <c r="P156"/>
  <c r="R156"/>
  <c r="T156"/>
  <c r="BK188"/>
  <c r="J188"/>
  <c r="J67"/>
  <c r="P188"/>
  <c r="R188"/>
  <c r="T188"/>
  <c r="BK194"/>
  <c r="J194"/>
  <c r="J68"/>
  <c r="P194"/>
  <c r="R194"/>
  <c r="T194"/>
  <c i="13" r="BK87"/>
  <c r="J87"/>
  <c r="J61"/>
  <c r="P87"/>
  <c r="R87"/>
  <c r="T87"/>
  <c r="BK126"/>
  <c r="J126"/>
  <c r="J63"/>
  <c r="P126"/>
  <c r="R126"/>
  <c r="T126"/>
  <c r="BK133"/>
  <c r="J133"/>
  <c r="J64"/>
  <c r="P133"/>
  <c r="R133"/>
  <c r="T133"/>
  <c i="14" r="BK89"/>
  <c r="J89"/>
  <c r="J61"/>
  <c r="R89"/>
  <c r="BK116"/>
  <c r="J116"/>
  <c r="J63"/>
  <c r="P116"/>
  <c r="T116"/>
  <c r="R122"/>
  <c r="T122"/>
  <c r="P125"/>
  <c r="T125"/>
  <c r="R144"/>
  <c r="BK149"/>
  <c r="J149"/>
  <c r="J67"/>
  <c r="T149"/>
  <c i="15" r="P89"/>
  <c r="R89"/>
  <c r="BK122"/>
  <c r="J122"/>
  <c r="J63"/>
  <c r="R122"/>
  <c r="BK127"/>
  <c r="J127"/>
  <c r="J64"/>
  <c r="P127"/>
  <c r="BK130"/>
  <c r="J130"/>
  <c r="J65"/>
  <c r="R130"/>
  <c r="BK156"/>
  <c r="J156"/>
  <c r="J66"/>
  <c r="R156"/>
  <c r="BK161"/>
  <c r="J161"/>
  <c r="J67"/>
  <c r="T161"/>
  <c i="16" r="P89"/>
  <c r="R89"/>
  <c r="P131"/>
  <c r="T131"/>
  <c r="R138"/>
  <c r="T138"/>
  <c r="P141"/>
  <c r="T141"/>
  <c r="P174"/>
  <c r="T174"/>
  <c r="P179"/>
  <c r="T179"/>
  <c i="17" r="BK84"/>
  <c r="J84"/>
  <c r="J61"/>
  <c r="R84"/>
  <c r="R83"/>
  <c r="R82"/>
  <c i="18" r="P84"/>
  <c r="P83"/>
  <c r="P82"/>
  <c i="1" r="AU71"/>
  <c i="18" r="R84"/>
  <c r="R83"/>
  <c r="R82"/>
  <c i="19" r="BK88"/>
  <c r="J88"/>
  <c r="J61"/>
  <c r="R88"/>
  <c r="BK112"/>
  <c r="J112"/>
  <c r="J62"/>
  <c r="R112"/>
  <c r="BK127"/>
  <c r="J127"/>
  <c r="J63"/>
  <c r="P127"/>
  <c r="BK130"/>
  <c r="J130"/>
  <c r="J64"/>
  <c r="R130"/>
  <c r="BK136"/>
  <c r="J136"/>
  <c r="J65"/>
  <c r="R136"/>
  <c r="BK141"/>
  <c r="J141"/>
  <c r="J66"/>
  <c r="T141"/>
  <c i="20" r="BK86"/>
  <c r="J86"/>
  <c r="J61"/>
  <c r="P86"/>
  <c r="R86"/>
  <c r="T86"/>
  <c r="BK114"/>
  <c r="J114"/>
  <c r="J62"/>
  <c r="P114"/>
  <c r="R114"/>
  <c r="T114"/>
  <c r="BK128"/>
  <c r="J128"/>
  <c r="J63"/>
  <c r="P128"/>
  <c r="R128"/>
  <c r="T128"/>
  <c i="2" r="E48"/>
  <c r="F55"/>
  <c r="J82"/>
  <c r="BE94"/>
  <c r="BE97"/>
  <c r="BE98"/>
  <c r="BE101"/>
  <c r="BE107"/>
  <c r="BE117"/>
  <c r="BE119"/>
  <c r="BE122"/>
  <c r="BE123"/>
  <c r="BE126"/>
  <c r="BE128"/>
  <c r="BE133"/>
  <c r="BE135"/>
  <c r="BE137"/>
  <c r="BE145"/>
  <c r="BE151"/>
  <c r="BE152"/>
  <c r="BE157"/>
  <c r="BE160"/>
  <c r="BE161"/>
  <c r="BE162"/>
  <c r="BE164"/>
  <c r="BE166"/>
  <c r="BE171"/>
  <c r="BE173"/>
  <c r="BE175"/>
  <c r="BE176"/>
  <c r="BE177"/>
  <c r="BE178"/>
  <c r="BE179"/>
  <c r="BE180"/>
  <c r="BE185"/>
  <c r="BE188"/>
  <c r="BE189"/>
  <c r="BE191"/>
  <c r="BE194"/>
  <c r="BK132"/>
  <c r="J132"/>
  <c r="J62"/>
  <c i="3" r="F55"/>
  <c r="E78"/>
  <c r="BE97"/>
  <c r="BE104"/>
  <c r="BE107"/>
  <c r="BE113"/>
  <c r="BE114"/>
  <c r="BE123"/>
  <c r="BE126"/>
  <c r="BE128"/>
  <c r="BE130"/>
  <c r="BE133"/>
  <c r="BE136"/>
  <c r="BE138"/>
  <c r="BE140"/>
  <c r="BE144"/>
  <c r="BE145"/>
  <c r="BE147"/>
  <c r="BE149"/>
  <c r="BE151"/>
  <c r="BE152"/>
  <c r="BE154"/>
  <c r="BE155"/>
  <c r="BE157"/>
  <c r="BE162"/>
  <c r="BE163"/>
  <c r="BE165"/>
  <c r="BE167"/>
  <c r="BE169"/>
  <c r="BE172"/>
  <c r="BE173"/>
  <c r="BE175"/>
  <c r="BE176"/>
  <c r="BE178"/>
  <c r="BE179"/>
  <c r="BE180"/>
  <c r="BE181"/>
  <c r="BE183"/>
  <c r="BE184"/>
  <c r="BE185"/>
  <c r="BE187"/>
  <c r="BE189"/>
  <c r="BE190"/>
  <c r="BE193"/>
  <c r="BE194"/>
  <c r="BE200"/>
  <c r="BE202"/>
  <c r="BE203"/>
  <c r="BK195"/>
  <c r="J195"/>
  <c r="J66"/>
  <c i="4" r="F55"/>
  <c r="J82"/>
  <c r="BE94"/>
  <c r="BE98"/>
  <c r="BE99"/>
  <c r="BE106"/>
  <c r="BE110"/>
  <c r="BE111"/>
  <c r="BE113"/>
  <c r="BE116"/>
  <c r="BE117"/>
  <c r="BE121"/>
  <c r="BE127"/>
  <c r="BE128"/>
  <c r="BE130"/>
  <c r="BE133"/>
  <c r="BE135"/>
  <c r="BE138"/>
  <c r="BE142"/>
  <c r="BE143"/>
  <c r="BE147"/>
  <c r="BE149"/>
  <c r="BE151"/>
  <c r="BE152"/>
  <c r="BE153"/>
  <c r="BE155"/>
  <c r="BE159"/>
  <c r="BE160"/>
  <c r="BE163"/>
  <c r="BE167"/>
  <c r="BE170"/>
  <c r="BE172"/>
  <c r="BE173"/>
  <c r="BK122"/>
  <c r="J122"/>
  <c r="J62"/>
  <c r="BK162"/>
  <c r="J162"/>
  <c r="J66"/>
  <c i="5" r="J82"/>
  <c r="F85"/>
  <c r="BE97"/>
  <c r="BE105"/>
  <c r="BE107"/>
  <c r="BE115"/>
  <c r="BE128"/>
  <c r="BE135"/>
  <c r="BE138"/>
  <c r="BE139"/>
  <c r="BE144"/>
  <c r="BE146"/>
  <c r="BE150"/>
  <c r="BE155"/>
  <c r="BE157"/>
  <c r="BE159"/>
  <c r="BE163"/>
  <c r="BE167"/>
  <c r="BE173"/>
  <c r="BE174"/>
  <c r="BE177"/>
  <c r="BE178"/>
  <c r="BE180"/>
  <c r="BE181"/>
  <c r="BE183"/>
  <c r="BE184"/>
  <c r="BE186"/>
  <c r="BE187"/>
  <c r="BE189"/>
  <c r="BE190"/>
  <c r="BE193"/>
  <c r="BE196"/>
  <c r="BE198"/>
  <c r="BE204"/>
  <c r="BE207"/>
  <c r="BE208"/>
  <c r="BK152"/>
  <c r="J152"/>
  <c r="J62"/>
  <c r="BK197"/>
  <c r="J197"/>
  <c r="J66"/>
  <c i="6" r="E48"/>
  <c r="F55"/>
  <c r="BE91"/>
  <c r="BE103"/>
  <c r="BE109"/>
  <c r="BE112"/>
  <c r="BE115"/>
  <c r="BE116"/>
  <c r="BE124"/>
  <c r="BE125"/>
  <c r="BE134"/>
  <c r="BE139"/>
  <c r="BE141"/>
  <c r="BE148"/>
  <c r="BE154"/>
  <c r="BE156"/>
  <c r="BE158"/>
  <c r="BE159"/>
  <c r="BE161"/>
  <c r="BE164"/>
  <c r="BE165"/>
  <c r="BE166"/>
  <c r="BE168"/>
  <c r="BE169"/>
  <c r="BE172"/>
  <c r="BE174"/>
  <c r="BE175"/>
  <c r="BE177"/>
  <c r="BE179"/>
  <c r="BE185"/>
  <c r="BK138"/>
  <c r="J138"/>
  <c r="J62"/>
  <c r="BK178"/>
  <c r="J178"/>
  <c r="J66"/>
  <c i="7" r="E48"/>
  <c r="J52"/>
  <c r="F55"/>
  <c r="BE96"/>
  <c r="BE98"/>
  <c r="BE101"/>
  <c r="BE102"/>
  <c r="BE111"/>
  <c r="BE118"/>
  <c r="BE126"/>
  <c r="BE128"/>
  <c r="BE131"/>
  <c r="BE132"/>
  <c r="BE134"/>
  <c r="BE145"/>
  <c r="BE149"/>
  <c r="BE151"/>
  <c r="BE153"/>
  <c r="BE157"/>
  <c r="BE159"/>
  <c r="BE162"/>
  <c r="BE165"/>
  <c r="BE166"/>
  <c r="BE170"/>
  <c r="BE171"/>
  <c r="BE172"/>
  <c r="BE174"/>
  <c r="BE176"/>
  <c r="BE178"/>
  <c r="BE179"/>
  <c r="BE183"/>
  <c r="BE184"/>
  <c r="BE189"/>
  <c r="BK138"/>
  <c r="J138"/>
  <c r="J62"/>
  <c i="8" r="E48"/>
  <c r="J52"/>
  <c r="F55"/>
  <c r="BE95"/>
  <c r="BE96"/>
  <c r="BE97"/>
  <c r="BE98"/>
  <c r="BE99"/>
  <c r="BE102"/>
  <c r="BE108"/>
  <c r="BE115"/>
  <c r="BE121"/>
  <c r="BE123"/>
  <c r="BE125"/>
  <c r="BE132"/>
  <c r="BE134"/>
  <c r="BE135"/>
  <c r="BE138"/>
  <c r="BE140"/>
  <c r="BE143"/>
  <c r="BE144"/>
  <c r="BE145"/>
  <c r="BE147"/>
  <c r="BE148"/>
  <c r="BE149"/>
  <c r="BE150"/>
  <c r="BE153"/>
  <c r="BE154"/>
  <c r="BE156"/>
  <c r="BE157"/>
  <c r="BE160"/>
  <c r="BE162"/>
  <c r="BE163"/>
  <c r="BE166"/>
  <c r="BE167"/>
  <c r="BE170"/>
  <c r="BE173"/>
  <c r="BE176"/>
  <c r="BE180"/>
  <c r="BE183"/>
  <c r="BK127"/>
  <c r="J127"/>
  <c r="J62"/>
  <c i="9" r="E48"/>
  <c r="J79"/>
  <c r="BE88"/>
  <c r="BE90"/>
  <c r="BE91"/>
  <c r="BE94"/>
  <c r="BE104"/>
  <c r="BE114"/>
  <c r="BE117"/>
  <c r="BE121"/>
  <c r="BE125"/>
  <c r="BE129"/>
  <c r="BE133"/>
  <c r="BE136"/>
  <c r="BE137"/>
  <c r="BE138"/>
  <c r="BE140"/>
  <c r="BE141"/>
  <c r="BE143"/>
  <c r="BE144"/>
  <c r="BE149"/>
  <c r="BE150"/>
  <c r="BE152"/>
  <c r="BE153"/>
  <c r="BE157"/>
  <c r="BE158"/>
  <c r="BE160"/>
  <c r="BE162"/>
  <c r="BE164"/>
  <c r="BE165"/>
  <c r="BE166"/>
  <c r="BE169"/>
  <c r="BE171"/>
  <c r="BE173"/>
  <c r="BE175"/>
  <c i="10" r="J52"/>
  <c r="F55"/>
  <c r="E77"/>
  <c r="BE93"/>
  <c r="BE94"/>
  <c r="BE96"/>
  <c r="BE102"/>
  <c r="BE108"/>
  <c r="BE113"/>
  <c r="BE116"/>
  <c r="BE117"/>
  <c r="BE120"/>
  <c r="BE122"/>
  <c r="BE133"/>
  <c r="BE136"/>
  <c r="BE138"/>
  <c r="BE141"/>
  <c r="BE142"/>
  <c r="BE143"/>
  <c r="BE145"/>
  <c r="BE146"/>
  <c r="BE148"/>
  <c r="BE151"/>
  <c r="BE153"/>
  <c r="BE154"/>
  <c r="BE155"/>
  <c r="BE156"/>
  <c r="BE157"/>
  <c r="BE158"/>
  <c r="BE162"/>
  <c r="BE163"/>
  <c r="BE164"/>
  <c r="BE165"/>
  <c r="BE167"/>
  <c r="BE169"/>
  <c r="BE171"/>
  <c r="BE172"/>
  <c r="BE174"/>
  <c i="11" r="E48"/>
  <c r="J52"/>
  <c r="F55"/>
  <c r="BE93"/>
  <c r="BE97"/>
  <c r="BE100"/>
  <c r="BE111"/>
  <c r="BE115"/>
  <c r="BE121"/>
  <c r="BE124"/>
  <c r="BE125"/>
  <c r="BE126"/>
  <c r="BE129"/>
  <c r="BE131"/>
  <c r="BE134"/>
  <c r="BE136"/>
  <c r="BE143"/>
  <c r="BE144"/>
  <c r="BE145"/>
  <c r="BE146"/>
  <c r="BE149"/>
  <c r="BE152"/>
  <c r="BE154"/>
  <c r="BE156"/>
  <c r="BE158"/>
  <c r="BE160"/>
  <c r="BE161"/>
  <c r="BE163"/>
  <c r="BE164"/>
  <c r="BE166"/>
  <c r="BE168"/>
  <c r="BE171"/>
  <c r="BE172"/>
  <c r="BE174"/>
  <c r="BE175"/>
  <c r="BE178"/>
  <c r="BE179"/>
  <c r="BE180"/>
  <c r="BE181"/>
  <c r="BE182"/>
  <c r="BE183"/>
  <c r="BE184"/>
  <c r="BE185"/>
  <c r="BE186"/>
  <c r="BE187"/>
  <c r="BE188"/>
  <c r="BE194"/>
  <c r="BE195"/>
  <c r="BE198"/>
  <c r="BE200"/>
  <c i="14" r="BE134"/>
  <c r="BE136"/>
  <c r="BE137"/>
  <c r="BE138"/>
  <c r="BE140"/>
  <c r="BE141"/>
  <c r="BE142"/>
  <c r="BE145"/>
  <c r="BE146"/>
  <c r="BE151"/>
  <c i="15" r="F55"/>
  <c r="E77"/>
  <c r="BE90"/>
  <c r="BE94"/>
  <c r="BE95"/>
  <c r="BE102"/>
  <c r="BE109"/>
  <c r="BE113"/>
  <c r="BE118"/>
  <c r="BE121"/>
  <c r="BE123"/>
  <c r="BE125"/>
  <c r="BE126"/>
  <c r="BE129"/>
  <c r="BE132"/>
  <c r="BE135"/>
  <c r="BE139"/>
  <c r="BE141"/>
  <c r="BE143"/>
  <c r="BE145"/>
  <c r="BE148"/>
  <c r="BE153"/>
  <c r="BE154"/>
  <c r="BE158"/>
  <c i="16" r="J52"/>
  <c r="BE90"/>
  <c r="BE94"/>
  <c r="BE96"/>
  <c r="BE101"/>
  <c r="BE107"/>
  <c r="BE115"/>
  <c r="BE118"/>
  <c r="BE121"/>
  <c r="BE126"/>
  <c r="BE134"/>
  <c r="BE136"/>
  <c r="BE139"/>
  <c r="BE142"/>
  <c r="BE145"/>
  <c r="BE146"/>
  <c r="BE149"/>
  <c r="BE150"/>
  <c r="BE152"/>
  <c r="BE154"/>
  <c r="BE155"/>
  <c r="BE156"/>
  <c r="BE157"/>
  <c r="BE159"/>
  <c r="BE162"/>
  <c r="BE163"/>
  <c r="BE164"/>
  <c r="BE166"/>
  <c r="BE167"/>
  <c r="BE168"/>
  <c r="BE169"/>
  <c r="BE170"/>
  <c r="BE172"/>
  <c r="BE173"/>
  <c r="BE176"/>
  <c r="BE178"/>
  <c i="17" r="J76"/>
  <c r="BE85"/>
  <c r="BE86"/>
  <c r="BE89"/>
  <c r="BE90"/>
  <c r="BE91"/>
  <c r="BE93"/>
  <c i="18" r="F55"/>
  <c r="BE85"/>
  <c r="BE88"/>
  <c r="BE89"/>
  <c r="BE91"/>
  <c i="19" r="E48"/>
  <c r="BE91"/>
  <c r="BE93"/>
  <c r="BE95"/>
  <c r="BE99"/>
  <c r="BE113"/>
  <c r="BE124"/>
  <c r="BE128"/>
  <c r="BE132"/>
  <c r="BE133"/>
  <c r="BE135"/>
  <c r="BE138"/>
  <c r="BE142"/>
  <c r="BE143"/>
  <c i="20" r="J52"/>
  <c r="BE87"/>
  <c r="BE90"/>
  <c r="BE96"/>
  <c r="BE97"/>
  <c r="BE104"/>
  <c r="BE109"/>
  <c r="BE110"/>
  <c r="BE113"/>
  <c r="BE115"/>
  <c i="2" r="BE91"/>
  <c r="BE99"/>
  <c r="BE100"/>
  <c r="BE108"/>
  <c r="BE114"/>
  <c r="BE118"/>
  <c r="BE125"/>
  <c r="BE130"/>
  <c r="BE138"/>
  <c r="BE139"/>
  <c r="BE140"/>
  <c r="BE142"/>
  <c r="BE146"/>
  <c r="BE149"/>
  <c r="BE154"/>
  <c r="BE155"/>
  <c r="BE158"/>
  <c r="BE159"/>
  <c r="BE163"/>
  <c r="BE165"/>
  <c r="BE167"/>
  <c r="BE168"/>
  <c r="BE169"/>
  <c r="BE170"/>
  <c r="BE172"/>
  <c r="BE174"/>
  <c r="BE181"/>
  <c r="BE182"/>
  <c r="BE183"/>
  <c r="BE190"/>
  <c r="BE193"/>
  <c r="BK184"/>
  <c r="J184"/>
  <c r="J66"/>
  <c i="3" r="J52"/>
  <c r="BE91"/>
  <c r="BE103"/>
  <c r="BE105"/>
  <c r="BE106"/>
  <c r="BE117"/>
  <c r="BE127"/>
  <c r="BE131"/>
  <c r="BE134"/>
  <c r="BE142"/>
  <c r="BE146"/>
  <c r="BE150"/>
  <c r="BE156"/>
  <c r="BE158"/>
  <c r="BE159"/>
  <c r="BE161"/>
  <c r="BE164"/>
  <c r="BE166"/>
  <c r="BE168"/>
  <c r="BE171"/>
  <c r="BE174"/>
  <c r="BE177"/>
  <c r="BE182"/>
  <c r="BE186"/>
  <c r="BE188"/>
  <c r="BE191"/>
  <c r="BE192"/>
  <c r="BE196"/>
  <c r="BE199"/>
  <c r="BE205"/>
  <c r="BE206"/>
  <c r="BK139"/>
  <c r="J139"/>
  <c r="J62"/>
  <c i="4" r="E48"/>
  <c r="BE91"/>
  <c r="BE97"/>
  <c r="BE100"/>
  <c r="BE101"/>
  <c r="BE107"/>
  <c r="BE114"/>
  <c r="BE119"/>
  <c r="BE123"/>
  <c r="BE125"/>
  <c r="BE129"/>
  <c r="BE132"/>
  <c r="BE134"/>
  <c r="BE137"/>
  <c r="BE139"/>
  <c r="BE140"/>
  <c r="BE141"/>
  <c r="BE144"/>
  <c r="BE145"/>
  <c r="BE146"/>
  <c r="BE148"/>
  <c r="BE150"/>
  <c r="BE154"/>
  <c r="BE156"/>
  <c r="BE157"/>
  <c r="BE158"/>
  <c r="BE161"/>
  <c r="BE166"/>
  <c r="BE169"/>
  <c i="5" r="E48"/>
  <c r="BE91"/>
  <c r="BE103"/>
  <c r="BE104"/>
  <c r="BE106"/>
  <c r="BE109"/>
  <c r="BE121"/>
  <c r="BE122"/>
  <c r="BE134"/>
  <c r="BE136"/>
  <c r="BE141"/>
  <c r="BE142"/>
  <c r="BE149"/>
  <c r="BE151"/>
  <c r="BE153"/>
  <c r="BE158"/>
  <c r="BE160"/>
  <c r="BE162"/>
  <c r="BE164"/>
  <c r="BE165"/>
  <c r="BE168"/>
  <c r="BE169"/>
  <c r="BE170"/>
  <c r="BE171"/>
  <c r="BE172"/>
  <c r="BE175"/>
  <c r="BE176"/>
  <c r="BE179"/>
  <c r="BE182"/>
  <c r="BE185"/>
  <c r="BE188"/>
  <c r="BE191"/>
  <c r="BE192"/>
  <c r="BE194"/>
  <c r="BE195"/>
  <c r="BE201"/>
  <c r="BE202"/>
  <c r="BE205"/>
  <c i="6" r="J52"/>
  <c r="BE97"/>
  <c r="BE99"/>
  <c r="BE100"/>
  <c r="BE101"/>
  <c r="BE102"/>
  <c r="BE121"/>
  <c r="BE126"/>
  <c r="BE128"/>
  <c r="BE129"/>
  <c r="BE131"/>
  <c r="BE132"/>
  <c r="BE136"/>
  <c r="BE143"/>
  <c r="BE144"/>
  <c r="BE145"/>
  <c r="BE146"/>
  <c r="BE149"/>
  <c r="BE150"/>
  <c r="BE151"/>
  <c r="BE153"/>
  <c r="BE155"/>
  <c r="BE157"/>
  <c r="BE160"/>
  <c r="BE162"/>
  <c r="BE163"/>
  <c r="BE167"/>
  <c r="BE170"/>
  <c r="BE171"/>
  <c r="BE173"/>
  <c r="BE176"/>
  <c r="BE182"/>
  <c r="BE183"/>
  <c r="BE186"/>
  <c r="BE188"/>
  <c r="BE189"/>
  <c i="7" r="BE90"/>
  <c r="BE99"/>
  <c r="BE100"/>
  <c r="BE105"/>
  <c r="BE112"/>
  <c r="BE124"/>
  <c r="BE125"/>
  <c r="BE129"/>
  <c r="BE136"/>
  <c r="BE139"/>
  <c r="BE141"/>
  <c r="BE143"/>
  <c r="BE144"/>
  <c r="BE146"/>
  <c r="BE148"/>
  <c r="BE150"/>
  <c r="BE154"/>
  <c r="BE156"/>
  <c r="BE160"/>
  <c r="BE161"/>
  <c r="BE163"/>
  <c r="BE164"/>
  <c r="BE167"/>
  <c r="BE168"/>
  <c r="BE169"/>
  <c r="BE173"/>
  <c r="BE175"/>
  <c r="BE177"/>
  <c r="BE180"/>
  <c r="BE181"/>
  <c r="BE186"/>
  <c r="BE188"/>
  <c i="8" r="BE91"/>
  <c r="BE93"/>
  <c r="BE109"/>
  <c r="BE116"/>
  <c r="BE118"/>
  <c r="BE119"/>
  <c r="BE120"/>
  <c r="BE128"/>
  <c r="BE130"/>
  <c r="BE133"/>
  <c r="BE137"/>
  <c r="BE139"/>
  <c r="BE142"/>
  <c r="BE146"/>
  <c r="BE151"/>
  <c r="BE152"/>
  <c r="BE155"/>
  <c r="BE158"/>
  <c r="BE159"/>
  <c r="BE161"/>
  <c r="BE164"/>
  <c r="BE165"/>
  <c r="BE168"/>
  <c r="BE169"/>
  <c r="BE171"/>
  <c r="BE177"/>
  <c r="BE179"/>
  <c r="BE182"/>
  <c r="BK172"/>
  <c r="J172"/>
  <c r="J66"/>
  <c i="9" r="F55"/>
  <c r="BE89"/>
  <c r="BE92"/>
  <c r="BE99"/>
  <c r="BE107"/>
  <c r="BE113"/>
  <c r="BE115"/>
  <c r="BE118"/>
  <c r="BE120"/>
  <c r="BE123"/>
  <c r="BE126"/>
  <c r="BE127"/>
  <c r="BE131"/>
  <c r="BE135"/>
  <c r="BE146"/>
  <c r="BE147"/>
  <c r="BE148"/>
  <c r="BE151"/>
  <c r="BE154"/>
  <c r="BE155"/>
  <c r="BE156"/>
  <c r="BE159"/>
  <c r="BE161"/>
  <c r="BE163"/>
  <c r="BE167"/>
  <c r="BE168"/>
  <c r="BE170"/>
  <c r="BE172"/>
  <c r="BK130"/>
  <c r="J130"/>
  <c r="J62"/>
  <c r="BK174"/>
  <c r="J174"/>
  <c r="J65"/>
  <c i="10" r="BE90"/>
  <c r="BE92"/>
  <c r="BE95"/>
  <c r="BE109"/>
  <c r="BE111"/>
  <c r="BE115"/>
  <c r="BE118"/>
  <c r="BE121"/>
  <c r="BE123"/>
  <c r="BE125"/>
  <c r="BE127"/>
  <c r="BE129"/>
  <c r="BE131"/>
  <c r="BE134"/>
  <c r="BE135"/>
  <c r="BE139"/>
  <c r="BE144"/>
  <c r="BE147"/>
  <c r="BE149"/>
  <c r="BE150"/>
  <c r="BE152"/>
  <c r="BE159"/>
  <c r="BE160"/>
  <c r="BE161"/>
  <c r="BE166"/>
  <c r="BE168"/>
  <c r="BE176"/>
  <c r="BE177"/>
  <c r="BK128"/>
  <c r="J128"/>
  <c r="J62"/>
  <c i="11" r="BE91"/>
  <c r="BE95"/>
  <c r="BE98"/>
  <c r="BE99"/>
  <c r="BE101"/>
  <c r="BE106"/>
  <c r="BE112"/>
  <c r="BE127"/>
  <c r="BE130"/>
  <c r="BE132"/>
  <c r="BE139"/>
  <c r="BE141"/>
  <c r="BE148"/>
  <c r="BE151"/>
  <c r="BE153"/>
  <c r="BE157"/>
  <c r="BE159"/>
  <c r="BE162"/>
  <c r="BE165"/>
  <c r="BE167"/>
  <c r="BE169"/>
  <c r="BE170"/>
  <c r="BE173"/>
  <c r="BE176"/>
  <c r="BE177"/>
  <c r="BE189"/>
  <c r="BE191"/>
  <c r="BE197"/>
  <c r="BE201"/>
  <c r="BK138"/>
  <c r="J138"/>
  <c r="J62"/>
  <c r="BK190"/>
  <c r="J190"/>
  <c r="J66"/>
  <c i="12" r="E48"/>
  <c r="J52"/>
  <c r="F55"/>
  <c r="BE91"/>
  <c r="BE93"/>
  <c r="BE95"/>
  <c r="BE96"/>
  <c r="BE97"/>
  <c r="BE98"/>
  <c r="BE99"/>
  <c r="BE101"/>
  <c r="BE107"/>
  <c r="BE113"/>
  <c r="BE114"/>
  <c r="BE117"/>
  <c r="BE123"/>
  <c r="BE124"/>
  <c r="BE125"/>
  <c r="BE127"/>
  <c r="BE128"/>
  <c r="BE130"/>
  <c r="BE131"/>
  <c r="BE133"/>
  <c r="BE135"/>
  <c r="BE137"/>
  <c r="BE138"/>
  <c r="BE140"/>
  <c r="BE142"/>
  <c r="BE144"/>
  <c r="BE146"/>
  <c r="BE147"/>
  <c r="BE148"/>
  <c r="BE149"/>
  <c r="BE151"/>
  <c r="BE153"/>
  <c r="BE154"/>
  <c r="BE155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7"/>
  <c r="BE189"/>
  <c r="BE190"/>
  <c r="BE192"/>
  <c r="BE193"/>
  <c r="BE195"/>
  <c r="BE196"/>
  <c r="BK141"/>
  <c r="J141"/>
  <c r="J62"/>
  <c r="BK186"/>
  <c r="J186"/>
  <c r="J66"/>
  <c i="13" r="E48"/>
  <c r="J52"/>
  <c r="F55"/>
  <c r="BE88"/>
  <c r="BE89"/>
  <c r="BE90"/>
  <c r="BE92"/>
  <c r="BE98"/>
  <c r="BE104"/>
  <c r="BE107"/>
  <c r="BE108"/>
  <c r="BE109"/>
  <c r="BE111"/>
  <c r="BE112"/>
  <c r="BE113"/>
  <c r="BE114"/>
  <c r="BE116"/>
  <c r="BE118"/>
  <c r="BE120"/>
  <c r="BE121"/>
  <c r="BE123"/>
  <c r="BE125"/>
  <c r="BE127"/>
  <c r="BE129"/>
  <c r="BE130"/>
  <c r="BE131"/>
  <c r="BE132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9"/>
  <c r="BK124"/>
  <c r="J124"/>
  <c r="J62"/>
  <c r="BK158"/>
  <c r="J158"/>
  <c r="J65"/>
  <c i="14" r="E48"/>
  <c r="J52"/>
  <c r="F55"/>
  <c r="BE90"/>
  <c r="BE92"/>
  <c r="BE93"/>
  <c r="BE94"/>
  <c r="BE95"/>
  <c r="BE96"/>
  <c r="BE99"/>
  <c r="BE100"/>
  <c r="BE103"/>
  <c r="BE104"/>
  <c r="BE106"/>
  <c r="BE107"/>
  <c r="BE108"/>
  <c r="BE109"/>
  <c r="BE111"/>
  <c r="BE113"/>
  <c r="BE115"/>
  <c r="BE117"/>
  <c r="BE119"/>
  <c r="BE120"/>
  <c r="BE121"/>
  <c r="BE123"/>
  <c r="BE124"/>
  <c r="BE126"/>
  <c r="BE127"/>
  <c r="BE129"/>
  <c r="BE130"/>
  <c r="BE131"/>
  <c r="BE132"/>
  <c r="BE133"/>
  <c r="BE135"/>
  <c r="BE139"/>
  <c r="BE143"/>
  <c r="BE148"/>
  <c r="BE150"/>
  <c r="BK114"/>
  <c r="J114"/>
  <c r="J62"/>
  <c i="15" r="J52"/>
  <c r="BE92"/>
  <c r="BE93"/>
  <c r="BE96"/>
  <c r="BE108"/>
  <c r="BE111"/>
  <c r="BE112"/>
  <c r="BE114"/>
  <c r="BE116"/>
  <c r="BE128"/>
  <c r="BE131"/>
  <c r="BE134"/>
  <c r="BE137"/>
  <c r="BE138"/>
  <c r="BE140"/>
  <c r="BE142"/>
  <c r="BE144"/>
  <c r="BE146"/>
  <c r="BE147"/>
  <c r="BE149"/>
  <c r="BE150"/>
  <c r="BE151"/>
  <c r="BE152"/>
  <c r="BE155"/>
  <c r="BE157"/>
  <c r="BE160"/>
  <c r="BE162"/>
  <c r="BE163"/>
  <c r="BK120"/>
  <c r="J120"/>
  <c r="J62"/>
  <c i="16" r="E48"/>
  <c r="F55"/>
  <c r="BE92"/>
  <c r="BE93"/>
  <c r="BE95"/>
  <c r="BE98"/>
  <c r="BE106"/>
  <c r="BE112"/>
  <c r="BE113"/>
  <c r="BE116"/>
  <c r="BE119"/>
  <c r="BE123"/>
  <c r="BE125"/>
  <c r="BE128"/>
  <c r="BE130"/>
  <c r="BE132"/>
  <c r="BE135"/>
  <c r="BE137"/>
  <c r="BE140"/>
  <c r="BE143"/>
  <c r="BE148"/>
  <c r="BE151"/>
  <c r="BE153"/>
  <c r="BE158"/>
  <c r="BE160"/>
  <c r="BE161"/>
  <c r="BE165"/>
  <c r="BE171"/>
  <c r="BE175"/>
  <c r="BE180"/>
  <c r="BE181"/>
  <c r="BK129"/>
  <c r="J129"/>
  <c r="J62"/>
  <c i="17" r="E48"/>
  <c r="F55"/>
  <c r="BE88"/>
  <c r="BK92"/>
  <c r="J92"/>
  <c r="J62"/>
  <c i="18" r="E48"/>
  <c r="J52"/>
  <c r="BE86"/>
  <c r="BE90"/>
  <c r="BE93"/>
  <c r="BK92"/>
  <c r="J92"/>
  <c r="J62"/>
  <c i="19" r="J52"/>
  <c r="F55"/>
  <c r="BE89"/>
  <c r="BE92"/>
  <c r="BE97"/>
  <c r="BE100"/>
  <c r="BE106"/>
  <c r="BE107"/>
  <c r="BE109"/>
  <c r="BE110"/>
  <c r="BE116"/>
  <c r="BE126"/>
  <c r="BE129"/>
  <c r="BE131"/>
  <c r="BE134"/>
  <c r="BE137"/>
  <c r="BE140"/>
  <c i="20" r="E48"/>
  <c r="F55"/>
  <c r="BE88"/>
  <c r="BE89"/>
  <c r="BE92"/>
  <c r="BE94"/>
  <c r="BE103"/>
  <c r="BE107"/>
  <c r="BE111"/>
  <c r="BE117"/>
  <c r="BE125"/>
  <c r="BE127"/>
  <c r="BE129"/>
  <c r="BE130"/>
  <c r="BE131"/>
  <c r="BE132"/>
  <c r="BE133"/>
  <c r="BE135"/>
  <c r="BK134"/>
  <c r="J134"/>
  <c r="J64"/>
  <c i="3" r="F35"/>
  <c i="1" r="BB56"/>
  <c i="5" r="J34"/>
  <c i="1" r="AW58"/>
  <c i="6" r="F37"/>
  <c i="1" r="BD59"/>
  <c i="8" r="F36"/>
  <c i="1" r="BC61"/>
  <c i="10" r="F34"/>
  <c i="1" r="BA63"/>
  <c i="14" r="F35"/>
  <c i="1" r="BB67"/>
  <c i="16" r="F35"/>
  <c i="1" r="BB69"/>
  <c i="2" r="F34"/>
  <c i="1" r="BA55"/>
  <c i="2" r="F37"/>
  <c i="1" r="BD55"/>
  <c i="4" r="F35"/>
  <c i="1" r="BB57"/>
  <c i="6" r="F36"/>
  <c i="1" r="BC59"/>
  <c i="7" r="F34"/>
  <c i="1" r="BA60"/>
  <c i="8" r="F34"/>
  <c i="1" r="BA61"/>
  <c i="9" r="J34"/>
  <c i="1" r="AW62"/>
  <c i="11" r="J34"/>
  <c i="1" r="AW64"/>
  <c i="12" r="J34"/>
  <c i="1" r="AW65"/>
  <c i="13" r="F34"/>
  <c i="1" r="BA66"/>
  <c i="13" r="F35"/>
  <c i="1" r="BB66"/>
  <c i="13" r="F37"/>
  <c i="1" r="BD66"/>
  <c i="15" r="J34"/>
  <c i="1" r="AW68"/>
  <c i="16" r="F37"/>
  <c i="1" r="BD69"/>
  <c i="19" r="F34"/>
  <c i="1" r="BA72"/>
  <c i="20" r="F34"/>
  <c i="1" r="BA73"/>
  <c i="20" r="F37"/>
  <c i="1" r="BD73"/>
  <c i="3" r="F34"/>
  <c i="1" r="BA56"/>
  <c i="4" r="J34"/>
  <c i="1" r="AW57"/>
  <c i="6" r="F34"/>
  <c i="1" r="BA59"/>
  <c i="7" r="F36"/>
  <c i="1" r="BC60"/>
  <c i="10" r="F35"/>
  <c i="1" r="BB63"/>
  <c i="15" r="F34"/>
  <c i="1" r="BA68"/>
  <c i="15" r="F37"/>
  <c i="1" r="BD68"/>
  <c i="18" r="F37"/>
  <c i="1" r="BD71"/>
  <c i="2" r="F35"/>
  <c i="1" r="BB55"/>
  <c i="5" r="F35"/>
  <c i="1" r="BB58"/>
  <c i="7" r="F35"/>
  <c i="1" r="BB60"/>
  <c i="9" r="F34"/>
  <c i="1" r="BA62"/>
  <c i="10" r="J34"/>
  <c i="1" r="AW63"/>
  <c i="11" r="F34"/>
  <c i="1" r="BA64"/>
  <c i="11" r="F35"/>
  <c i="1" r="BB64"/>
  <c i="12" r="F35"/>
  <c i="1" r="BB65"/>
  <c i="15" r="F36"/>
  <c i="1" r="BC68"/>
  <c i="18" r="F34"/>
  <c i="1" r="BA71"/>
  <c i="19" r="F35"/>
  <c i="1" r="BB72"/>
  <c i="2" r="J34"/>
  <c i="1" r="AW55"/>
  <c i="4" r="F36"/>
  <c i="1" r="BC57"/>
  <c i="6" r="F35"/>
  <c i="1" r="BB59"/>
  <c i="7" r="J34"/>
  <c i="1" r="AW60"/>
  <c i="9" r="F36"/>
  <c i="1" r="BC62"/>
  <c i="10" r="F37"/>
  <c i="1" r="BD63"/>
  <c i="15" r="F35"/>
  <c i="1" r="BB68"/>
  <c i="17" r="F35"/>
  <c i="1" r="BB70"/>
  <c i="18" r="F35"/>
  <c i="1" r="BB71"/>
  <c i="19" r="J34"/>
  <c i="1" r="AW72"/>
  <c i="3" r="F37"/>
  <c i="1" r="BD56"/>
  <c i="5" r="F34"/>
  <c i="1" r="BA58"/>
  <c i="5" r="F36"/>
  <c i="1" r="BC58"/>
  <c i="7" r="F37"/>
  <c i="1" r="BD60"/>
  <c i="8" r="F37"/>
  <c i="1" r="BD61"/>
  <c i="10" r="F36"/>
  <c i="1" r="BC63"/>
  <c i="11" r="F36"/>
  <c i="1" r="BC64"/>
  <c i="12" r="F36"/>
  <c i="1" r="BC65"/>
  <c i="13" r="J34"/>
  <c i="1" r="AW66"/>
  <c i="13" r="F36"/>
  <c i="1" r="BC66"/>
  <c i="14" r="F37"/>
  <c i="1" r="BD67"/>
  <c i="16" r="J34"/>
  <c i="1" r="AW69"/>
  <c i="17" r="J34"/>
  <c i="1" r="AW70"/>
  <c i="17" r="F37"/>
  <c i="1" r="BD70"/>
  <c i="18" r="J34"/>
  <c i="1" r="AW71"/>
  <c i="18" r="F36"/>
  <c i="1" r="BC71"/>
  <c i="19" r="F36"/>
  <c i="1" r="BC72"/>
  <c i="20" r="F35"/>
  <c i="1" r="BB73"/>
  <c i="2" r="F36"/>
  <c i="1" r="BC55"/>
  <c i="3" r="F36"/>
  <c i="1" r="BC56"/>
  <c i="5" r="F37"/>
  <c i="1" r="BD58"/>
  <c i="8" r="J34"/>
  <c i="1" r="AW61"/>
  <c i="9" r="F35"/>
  <c i="1" r="BB62"/>
  <c i="14" r="F34"/>
  <c i="1" r="BA67"/>
  <c i="14" r="F36"/>
  <c i="1" r="BC67"/>
  <c i="16" r="F34"/>
  <c i="1" r="BA69"/>
  <c i="17" r="F34"/>
  <c i="1" r="BA70"/>
  <c i="17" r="F36"/>
  <c i="1" r="BC70"/>
  <c i="19" r="F37"/>
  <c i="1" r="BD72"/>
  <c i="3" r="J34"/>
  <c i="1" r="AW56"/>
  <c i="4" r="F34"/>
  <c i="1" r="BA57"/>
  <c i="4" r="F37"/>
  <c i="1" r="BD57"/>
  <c i="6" r="J34"/>
  <c i="1" r="AW59"/>
  <c i="8" r="F35"/>
  <c i="1" r="BB61"/>
  <c i="9" r="F37"/>
  <c i="1" r="BD62"/>
  <c i="11" r="F37"/>
  <c i="1" r="BD64"/>
  <c i="12" r="F34"/>
  <c i="1" r="BA65"/>
  <c i="12" r="F37"/>
  <c i="1" r="BD65"/>
  <c i="14" r="J34"/>
  <c i="1" r="AW67"/>
  <c i="16" r="F36"/>
  <c i="1" r="BC69"/>
  <c i="20" r="J34"/>
  <c i="1" r="AW73"/>
  <c i="20" r="F36"/>
  <c i="1" r="BC73"/>
  <c i="16" l="1" r="R88"/>
  <c r="R87"/>
  <c i="20" r="R85"/>
  <c r="R84"/>
  <c i="19" r="R87"/>
  <c r="R86"/>
  <c i="14" r="R88"/>
  <c r="R87"/>
  <c i="12" r="R89"/>
  <c r="R88"/>
  <c i="11" r="R89"/>
  <c r="R88"/>
  <c i="10" r="R88"/>
  <c r="R87"/>
  <c i="7" r="T88"/>
  <c r="T87"/>
  <c i="6" r="T89"/>
  <c r="T88"/>
  <c i="5" r="T89"/>
  <c r="T88"/>
  <c i="4" r="T89"/>
  <c r="T88"/>
  <c i="3" r="T89"/>
  <c r="T88"/>
  <c r="P89"/>
  <c r="P88"/>
  <c i="1" r="AU56"/>
  <c i="19" r="P87"/>
  <c r="P86"/>
  <c i="1" r="AU72"/>
  <c i="16" r="BK88"/>
  <c r="BK87"/>
  <c r="J87"/>
  <c r="J59"/>
  <c i="10" r="T88"/>
  <c r="T87"/>
  <c r="P88"/>
  <c r="P87"/>
  <c i="1" r="AU63"/>
  <c i="9" r="T86"/>
  <c r="T85"/>
  <c i="8" r="R89"/>
  <c r="R88"/>
  <c i="6" r="R89"/>
  <c r="R88"/>
  <c r="P89"/>
  <c r="P88"/>
  <c i="1" r="AU59"/>
  <c i="5" r="P89"/>
  <c r="P88"/>
  <c i="1" r="AU58"/>
  <c i="4" r="R89"/>
  <c r="R88"/>
  <c i="2" r="P89"/>
  <c r="P88"/>
  <c i="1" r="AU55"/>
  <c i="20" r="T85"/>
  <c r="T84"/>
  <c r="P85"/>
  <c r="P84"/>
  <c i="1" r="AU73"/>
  <c i="16" r="P88"/>
  <c r="P87"/>
  <c i="1" r="AU69"/>
  <c i="15" r="R88"/>
  <c r="R87"/>
  <c r="P88"/>
  <c r="P87"/>
  <c i="1" r="AU68"/>
  <c i="13" r="T86"/>
  <c r="T85"/>
  <c r="R86"/>
  <c r="R85"/>
  <c r="P86"/>
  <c r="P85"/>
  <c i="1" r="AU66"/>
  <c i="12" r="T89"/>
  <c r="T88"/>
  <c r="P89"/>
  <c r="P88"/>
  <c i="1" r="AU65"/>
  <c i="11" r="T89"/>
  <c r="T88"/>
  <c r="P89"/>
  <c r="P88"/>
  <c i="1" r="AU64"/>
  <c i="9" r="R86"/>
  <c r="R85"/>
  <c i="8" r="T89"/>
  <c r="T88"/>
  <c i="7" r="P88"/>
  <c r="P87"/>
  <c i="1" r="AU60"/>
  <c i="2" r="T89"/>
  <c r="T88"/>
  <c i="19" r="T87"/>
  <c r="T86"/>
  <c i="16" r="T88"/>
  <c r="T87"/>
  <c i="15" r="T88"/>
  <c r="T87"/>
  <c r="BK88"/>
  <c r="BK87"/>
  <c r="J87"/>
  <c r="J59"/>
  <c i="14" r="T88"/>
  <c r="T87"/>
  <c r="P88"/>
  <c r="P87"/>
  <c i="1" r="AU67"/>
  <c i="9" r="P86"/>
  <c r="P85"/>
  <c i="1" r="AU62"/>
  <c i="8" r="P89"/>
  <c r="P88"/>
  <c i="1" r="AU61"/>
  <c i="7" r="R88"/>
  <c r="R87"/>
  <c i="5" r="R89"/>
  <c r="R88"/>
  <c i="4" r="P89"/>
  <c r="P88"/>
  <c i="1" r="AU57"/>
  <c i="3" r="R89"/>
  <c r="R88"/>
  <c r="BK89"/>
  <c r="J89"/>
  <c r="J60"/>
  <c i="2" r="R89"/>
  <c r="R88"/>
  <c i="3" r="J90"/>
  <c r="J61"/>
  <c i="7" r="BK88"/>
  <c r="J88"/>
  <c r="J60"/>
  <c i="8" r="BK89"/>
  <c r="J89"/>
  <c r="J60"/>
  <c i="9" r="BK86"/>
  <c r="J86"/>
  <c r="J60"/>
  <c i="14" r="BK88"/>
  <c r="J88"/>
  <c r="J60"/>
  <c i="15" r="J89"/>
  <c r="J61"/>
  <c i="16" r="J89"/>
  <c r="J61"/>
  <c i="17" r="BK83"/>
  <c r="J83"/>
  <c r="J60"/>
  <c i="18" r="BK83"/>
  <c r="J83"/>
  <c r="J60"/>
  <c i="19" r="BK87"/>
  <c r="BK86"/>
  <c r="J86"/>
  <c r="J59"/>
  <c i="2" r="BK89"/>
  <c r="BK88"/>
  <c r="J88"/>
  <c r="J59"/>
  <c i="4" r="BK89"/>
  <c r="J89"/>
  <c r="J60"/>
  <c i="5" r="BK89"/>
  <c r="J89"/>
  <c r="J60"/>
  <c i="6" r="BK89"/>
  <c r="BK88"/>
  <c r="J88"/>
  <c r="J59"/>
  <c i="10" r="BK88"/>
  <c r="BK87"/>
  <c r="J87"/>
  <c r="J59"/>
  <c i="11" r="BK89"/>
  <c r="J89"/>
  <c r="J60"/>
  <c i="12" r="BK89"/>
  <c r="J89"/>
  <c r="J60"/>
  <c i="13" r="BK86"/>
  <c r="J86"/>
  <c r="J60"/>
  <c i="20" r="BK85"/>
  <c r="J85"/>
  <c r="J60"/>
  <c i="1" r="BA54"/>
  <c r="W30"/>
  <c i="3" r="F33"/>
  <c i="1" r="AZ56"/>
  <c i="6" r="F33"/>
  <c i="1" r="AZ59"/>
  <c i="9" r="J33"/>
  <c i="1" r="AV62"/>
  <c r="AT62"/>
  <c i="16" r="F33"/>
  <c i="1" r="AZ69"/>
  <c i="6" r="J33"/>
  <c i="1" r="AV59"/>
  <c r="AT59"/>
  <c i="10" r="J33"/>
  <c i="1" r="AV63"/>
  <c r="AT63"/>
  <c i="12" r="J33"/>
  <c i="1" r="AV65"/>
  <c r="AT65"/>
  <c i="13" r="J33"/>
  <c i="1" r="AV66"/>
  <c r="AT66"/>
  <c i="18" r="F33"/>
  <c i="1" r="AZ71"/>
  <c i="20" r="F33"/>
  <c i="1" r="AZ73"/>
  <c i="8" r="J33"/>
  <c i="1" r="AV61"/>
  <c r="AT61"/>
  <c i="10" r="F33"/>
  <c i="1" r="AZ63"/>
  <c i="15" r="F33"/>
  <c i="1" r="AZ68"/>
  <c i="17" r="F33"/>
  <c i="1" r="AZ70"/>
  <c i="18" r="J33"/>
  <c i="1" r="AV71"/>
  <c r="AT71"/>
  <c i="19" r="J33"/>
  <c i="1" r="AV72"/>
  <c r="AT72"/>
  <c i="5" r="F33"/>
  <c i="1" r="AZ58"/>
  <c i="9" r="F33"/>
  <c i="1" r="AZ62"/>
  <c i="12" r="F33"/>
  <c i="1" r="AZ65"/>
  <c i="14" r="J33"/>
  <c i="1" r="AV67"/>
  <c r="AT67"/>
  <c i="19" r="F33"/>
  <c i="1" r="AZ72"/>
  <c i="2" r="J33"/>
  <c i="1" r="AV55"/>
  <c r="AT55"/>
  <c i="4" r="J33"/>
  <c i="1" r="AV57"/>
  <c r="AT57"/>
  <c i="7" r="J33"/>
  <c i="1" r="AV60"/>
  <c r="AT60"/>
  <c i="14" r="F33"/>
  <c i="1" r="AZ67"/>
  <c r="BB54"/>
  <c r="W31"/>
  <c r="BC54"/>
  <c r="W32"/>
  <c i="3" r="J33"/>
  <c i="1" r="AV56"/>
  <c r="AT56"/>
  <c i="8" r="F33"/>
  <c i="1" r="AZ61"/>
  <c i="11" r="J33"/>
  <c i="1" r="AV64"/>
  <c r="AT64"/>
  <c i="15" r="J33"/>
  <c i="1" r="AV68"/>
  <c r="AT68"/>
  <c i="17" r="J33"/>
  <c i="1" r="AV70"/>
  <c r="AT70"/>
  <c r="BD54"/>
  <c r="W33"/>
  <c i="5" r="J33"/>
  <c i="1" r="AV58"/>
  <c r="AT58"/>
  <c i="2" r="F33"/>
  <c i="1" r="AZ55"/>
  <c i="4" r="F33"/>
  <c i="1" r="AZ57"/>
  <c i="7" r="F33"/>
  <c i="1" r="AZ60"/>
  <c i="11" r="F33"/>
  <c i="1" r="AZ64"/>
  <c i="13" r="F33"/>
  <c i="1" r="AZ66"/>
  <c i="16" r="J33"/>
  <c i="1" r="AV69"/>
  <c r="AT69"/>
  <c i="20" r="J33"/>
  <c i="1" r="AV73"/>
  <c r="AT73"/>
  <c i="2" l="1" r="J89"/>
  <c r="J60"/>
  <c i="3" r="BK88"/>
  <c r="J88"/>
  <c i="4" r="BK88"/>
  <c r="J88"/>
  <c i="5" r="BK88"/>
  <c r="J88"/>
  <c r="J59"/>
  <c i="6" r="J89"/>
  <c r="J60"/>
  <c i="8" r="BK88"/>
  <c r="J88"/>
  <c i="9" r="BK85"/>
  <c r="J85"/>
  <c r="J59"/>
  <c i="10" r="J88"/>
  <c r="J60"/>
  <c i="14" r="BK87"/>
  <c r="J87"/>
  <c i="15" r="J88"/>
  <c r="J60"/>
  <c i="16" r="J88"/>
  <c r="J60"/>
  <c i="17" r="BK82"/>
  <c r="J82"/>
  <c r="J59"/>
  <c i="19" r="J87"/>
  <c r="J60"/>
  <c i="7" r="BK87"/>
  <c r="J87"/>
  <c r="J59"/>
  <c i="11" r="BK88"/>
  <c r="J88"/>
  <c r="J59"/>
  <c i="12" r="BK88"/>
  <c r="J88"/>
  <c r="J59"/>
  <c i="13" r="BK85"/>
  <c r="J85"/>
  <c r="J59"/>
  <c i="18" r="BK82"/>
  <c r="J82"/>
  <c r="J59"/>
  <c i="20" r="BK84"/>
  <c r="J84"/>
  <c r="J59"/>
  <c i="1" r="AU54"/>
  <c i="10" r="J30"/>
  <c i="1" r="AG63"/>
  <c r="AN63"/>
  <c i="15" r="J30"/>
  <c i="1" r="AG68"/>
  <c r="AN68"/>
  <c i="4" r="J30"/>
  <c i="1" r="AG57"/>
  <c r="AN57"/>
  <c i="14" r="J30"/>
  <c i="1" r="AG67"/>
  <c r="AN67"/>
  <c i="19" r="J30"/>
  <c i="1" r="AG72"/>
  <c r="AN72"/>
  <c i="16" r="J30"/>
  <c i="1" r="AG69"/>
  <c r="AN69"/>
  <c r="AW54"/>
  <c r="AK30"/>
  <c r="AX54"/>
  <c r="AY54"/>
  <c i="3" r="J30"/>
  <c i="1" r="AG56"/>
  <c r="AN56"/>
  <c i="6" r="J30"/>
  <c i="1" r="AG59"/>
  <c r="AN59"/>
  <c i="8" r="J30"/>
  <c i="1" r="AG61"/>
  <c r="AN61"/>
  <c i="2" r="J30"/>
  <c i="1" r="AG55"/>
  <c r="AN55"/>
  <c r="AZ54"/>
  <c r="W29"/>
  <c i="3" l="1" r="J39"/>
  <c r="J59"/>
  <c i="4" r="J39"/>
  <c r="J59"/>
  <c i="8" r="J59"/>
  <c i="10" r="J39"/>
  <c i="14" r="J59"/>
  <c i="15" r="J39"/>
  <c i="16" r="J39"/>
  <c i="2" r="J39"/>
  <c i="6" r="J39"/>
  <c i="8" r="J39"/>
  <c i="14" r="J39"/>
  <c i="19" r="J39"/>
  <c i="1" r="AV54"/>
  <c r="AK29"/>
  <c i="18" r="J30"/>
  <c i="1" r="AG71"/>
  <c r="AN71"/>
  <c i="5" r="J30"/>
  <c i="1" r="AG58"/>
  <c r="AN58"/>
  <c i="9" r="J30"/>
  <c i="1" r="AG62"/>
  <c r="AN62"/>
  <c i="12" r="J30"/>
  <c i="1" r="AG65"/>
  <c r="AN65"/>
  <c i="17" r="J30"/>
  <c i="1" r="AG70"/>
  <c r="AN70"/>
  <c i="7" r="J30"/>
  <c i="1" r="AG60"/>
  <c r="AN60"/>
  <c i="11" r="J30"/>
  <c i="1" r="AG64"/>
  <c r="AN64"/>
  <c i="13" r="J30"/>
  <c i="1" r="AG66"/>
  <c r="AN66"/>
  <c i="20" r="J30"/>
  <c i="1" r="AG73"/>
  <c r="AN73"/>
  <c i="5" l="1" r="J39"/>
  <c i="17" r="J39"/>
  <c i="18" r="J39"/>
  <c i="20" r="J39"/>
  <c i="7" r="J39"/>
  <c i="9" r="J39"/>
  <c i="11" r="J39"/>
  <c i="12" r="J39"/>
  <c i="13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<sst xmlns="http://schemas.openxmlformats.org/spreadsheetml/2006/main">
  <si>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</si>
  <si>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</si>
  <si>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</si>
  <si>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</si>
  <si>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</si>
  <si>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{ee066dd8-aadd-496f-b128-196b411517de}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</si>
  <si>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</si>
  <si>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</si>
  <si>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</si>
  <si>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</si>
  <si>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</si>
  <si>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</si>
  <si>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</si>
  <si>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</si>
  <si>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</si>
  <si>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</si>
  <si>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</si>
  <si>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SO.01 Kanalizace</t>
  </si>
  <si>
    <t>KSO:</t>
  </si>
  <si>
    <t/>
  </si>
  <si>
    <t>CC-CZ:</t>
  </si>
  <si>
    <t>Místo:</t>
  </si>
  <si>
    <t>Rotava</t>
  </si>
  <si>
    <t>Datum:</t>
  </si>
  <si>
    <t>8. 1. 2021</t>
  </si>
  <si>
    <t>Zadavatel:</t>
  </si>
  <si>
    <t>IČ:</t>
  </si>
  <si>
    <t>Město Rotava Sídliště 721 Rotava</t>
  </si>
  <si>
    <t>DIČ:</t>
  </si>
  <si>
    <t>Uchazeč:</t>
  </si>
  <si>
    <t>Vyplň údaj</t>
  </si>
  <si>
    <t>Projektant:</t>
  </si>
  <si>
    <t>Bolvári Štefan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</si>
  <si>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</si>
  <si>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</si>
  <si>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</si>
  <si>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</si>
  <si>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</si>
  <si>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</si>
  <si>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</si>
  <si>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</si>
  <si>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</si>
  <si>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</si>
  <si>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</si>
  <si>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</si>
  <si>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</si>
  <si>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</si>
  <si>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</si>
  <si>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</si>
  <si>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</si>
  <si>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</si>
  <si>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</si>
  <si>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</si>
  <si>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</si>
  <si>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</si>
  <si>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</si>
  <si>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</si>
  <si>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</si>
  <si>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</si>
  <si>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</si>
  <si>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</si>
  <si>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</si>
  <si>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</si>
  <si>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</si>
  <si>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</si>
  <si>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</si>
  <si>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</si>
  <si>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</si>
  <si>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</si>
  <si>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</si>
  <si>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</si>
  <si>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</si>
  <si>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</si>
  <si>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</si>
  <si>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</si>
  <si>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</si>
  <si>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</si>
  <si>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Stoka A1</t>
  </si>
  <si>
    <t>STA</t>
  </si>
  <si>
    <t>1</t>
  </si>
  <si>
    <t>{d678366d-8d25-4f31-9315-bbae187a55c6}</t>
  </si>
  <si>
    <t>2</t>
  </si>
  <si>
    <t>02</t>
  </si>
  <si>
    <t>Stoka A2</t>
  </si>
  <si>
    <t>{8badd65c-4576-4770-859f-a57deeffb75a}</t>
  </si>
  <si>
    <t>03</t>
  </si>
  <si>
    <t>Stoka B</t>
  </si>
  <si>
    <t>{1bc4af5b-7014-4edf-a08b-9f4536112d61}</t>
  </si>
  <si>
    <t>04</t>
  </si>
  <si>
    <t>Stoka C1</t>
  </si>
  <si>
    <t>{f4b1ebd5-65ee-4b1c-bdf7-25f2e8f6dc5e}</t>
  </si>
  <si>
    <t>05</t>
  </si>
  <si>
    <t>Stoka C2</t>
  </si>
  <si>
    <t>{6f18c3ac-3578-47bd-b70a-ea115cda7e6d}</t>
  </si>
  <si>
    <t>06</t>
  </si>
  <si>
    <t>Stoka D</t>
  </si>
  <si>
    <t>{47f5c22f-f799-4422-a8ad-e9a9b2c3c2b3}</t>
  </si>
  <si>
    <t>07</t>
  </si>
  <si>
    <t>Stoka E</t>
  </si>
  <si>
    <t>{81170d84-1d87-4c0a-9bff-4322ec66c025}</t>
  </si>
  <si>
    <t>08</t>
  </si>
  <si>
    <t>Stoka E1</t>
  </si>
  <si>
    <t>{372ead31-620d-43f2-be13-53e9e211d92c}</t>
  </si>
  <si>
    <t>09</t>
  </si>
  <si>
    <t>Stoka F</t>
  </si>
  <si>
    <t>{cb421b8e-0253-44d6-86df-209d7e4000d1}</t>
  </si>
  <si>
    <t>10</t>
  </si>
  <si>
    <t>Stoka G</t>
  </si>
  <si>
    <t>{14529a0c-71f3-40f1-8fa0-4219bc73c179}</t>
  </si>
  <si>
    <t>11</t>
  </si>
  <si>
    <t>Stoka H</t>
  </si>
  <si>
    <t>{a62412c2-8ea5-4794-b401-1b4c4ca009da}</t>
  </si>
  <si>
    <t>12</t>
  </si>
  <si>
    <t>Stoka I</t>
  </si>
  <si>
    <t>{d6f16152-ac4b-4cd9-b434-fddff91daefc}</t>
  </si>
  <si>
    <t>13</t>
  </si>
  <si>
    <t>Stoka J</t>
  </si>
  <si>
    <t>{6f0aa9ef-41d2-4047-82b4-c5b556292d25}</t>
  </si>
  <si>
    <t>14</t>
  </si>
  <si>
    <t>Stoka L</t>
  </si>
  <si>
    <t>{8d70eff3-70c9-47f6-b485-651b6911a7e5}</t>
  </si>
  <si>
    <t>Stoka M</t>
  </si>
  <si>
    <t>{a4d3a95b-fd36-4218-8089-11cfa151768d}</t>
  </si>
  <si>
    <t>16</t>
  </si>
  <si>
    <t>Stoka V1</t>
  </si>
  <si>
    <t>{c6187c91-cd7b-4276-ae11-8cccda4dda63}</t>
  </si>
  <si>
    <t>17</t>
  </si>
  <si>
    <t>Stoka V3</t>
  </si>
  <si>
    <t>{3ff13132-c382-42c6-90f3-2a6fb4b899bb}</t>
  </si>
  <si>
    <t>18</t>
  </si>
  <si>
    <t>Čerpací stanice ČS 1</t>
  </si>
  <si>
    <t>{fc068976-b9df-4600-852d-d9903702f558}</t>
  </si>
  <si>
    <t>19</t>
  </si>
  <si>
    <t xml:space="preserve">Čerpací stanice  ČS 3</t>
  </si>
  <si>
    <t>{c6db42c2-3b2d-45be-b391-cea1c1e1f818}</t>
  </si>
  <si>
    <t>KRYCÍ LIST SOUPISU PRACÍ</t>
  </si>
  <si>
    <t>Objekt:</t>
  </si>
  <si>
    <t>01 - Stoka A1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</si>
  <si>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</si>
  <si>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</si>
  <si>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</si>
  <si>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</si>
  <si>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</si>
  <si>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</si>
  <si>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</si>
  <si>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</si>
  <si>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</si>
  <si>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</si>
  <si>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</si>
  <si>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</si>
  <si>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</si>
  <si>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</si>
  <si>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</si>
  <si>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</si>
  <si>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</si>
  <si>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</si>
  <si>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</si>
  <si>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</si>
  <si>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</si>
  <si>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</si>
  <si>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</si>
  <si>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</si>
  <si>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</si>
  <si>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</si>
  <si>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</si>
  <si>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</si>
  <si>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</si>
  <si>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</si>
  <si>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</si>
  <si>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</si>
  <si>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</si>
  <si>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m2</t>
  </si>
  <si>
    <t>CS ÚRS 2021 01</t>
  </si>
  <si>
    <t>4</t>
  </si>
  <si>
    <t>773557699</t>
  </si>
  <si>
    <t>VV</t>
  </si>
  <si>
    <t>Viz Výpočet kubatur a ploch Trasa A1</t>
  </si>
  <si>
    <t>561,90*1,35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</si>
  <si>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</si>
  <si>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</si>
  <si>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22368142</t>
  </si>
  <si>
    <t>Viz Výpočet kubator a ploch</t>
  </si>
  <si>
    <t>561,9*1,75</t>
  </si>
  <si>
    <t>3</t>
  </si>
  <si>
    <t>119002121</t>
  </si>
  <si>
    <t>Pomocné konstrukce při zabezpečení výkopu vodorovné pochozí přechodová lávka délky do 2 m včetně zábradlí zřízení</t>
  </si>
  <si>
    <t>kus</t>
  </si>
  <si>
    <t>-288581681</t>
  </si>
  <si>
    <t>119002122</t>
  </si>
  <si>
    <t>Pomocné konstrukce při zabezpečení výkopu vodorovné pochozí přechodová lávka délky do 2 m včetně zábradlí odstranění</t>
  </si>
  <si>
    <t>-1004272598</t>
  </si>
  <si>
    <t>5</t>
  </si>
  <si>
    <t>119003131</t>
  </si>
  <si>
    <t>Pomocné konstrukce při zabezpečení výkopu svislé výstražná páska zřízení</t>
  </si>
  <si>
    <t>m</t>
  </si>
  <si>
    <t>-190445491</t>
  </si>
  <si>
    <t>6</t>
  </si>
  <si>
    <t>119003132</t>
  </si>
  <si>
    <t>Pomocné konstrukce při zabezpečení výkopu svislé výstražná páska odstranění</t>
  </si>
  <si>
    <t>-1791634833</t>
  </si>
  <si>
    <t>7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</si>
  <si>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</si>
  <si>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</si>
  <si>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</si>
  <si>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-49462327</t>
  </si>
  <si>
    <t>Přípojky</t>
  </si>
  <si>
    <t>118,60*0,90*(2,10-0,56)</t>
  </si>
  <si>
    <t>Viz Výpočet kubatur a ploch</t>
  </si>
  <si>
    <t>770,90</t>
  </si>
  <si>
    <t>Součet</t>
  </si>
  <si>
    <t>8</t>
  </si>
  <si>
    <t>139001101</t>
  </si>
  <si>
    <t>Příplatek k cenám hloubených vykopávek za ztížení vykopávky v blízkosti podzemního vedení nebo výbušnin pro jakoukoliv třídu horniny</t>
  </si>
  <si>
    <t>-1084676329</t>
  </si>
  <si>
    <t>9</t>
  </si>
  <si>
    <t>151101101</t>
  </si>
  <si>
    <t>Zřízení pažení a rozepření stěn rýh pro podzemní vedení příložné pro jakoukoliv mezerovitost, hloubky do 2 m</t>
  </si>
  <si>
    <t>-1515220052</t>
  </si>
  <si>
    <t>118,6*2,0*2</t>
  </si>
  <si>
    <t>1139,30</t>
  </si>
  <si>
    <t>151101102</t>
  </si>
  <si>
    <t>Zřízení pažení a rozepření stěn rýh pro podzemní vedení příložné pro jakoukoliv mezerovitost, hloubky do 4 m</t>
  </si>
  <si>
    <t>-678423457</t>
  </si>
  <si>
    <t>1126,3</t>
  </si>
  <si>
    <t>151101111</t>
  </si>
  <si>
    <t>Odstranění pažení a rozepření stěn rýh pro podzemní vedení s uložením materiálu na vzdálenost do 3 m od kraje výkopu příložné, hloubky do 2 m</t>
  </si>
  <si>
    <t>1864088913</t>
  </si>
  <si>
    <t>151101112</t>
  </si>
  <si>
    <t>Odstranění pažení a rozepření stěn rýh pro podzemní vedení s uložením materiálu na vzdálenost do 3 m od kraje výkopu příložné, hloubky přes 2 do 4 m</t>
  </si>
  <si>
    <t>658933121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</si>
  <si>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</si>
  <si>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</si>
  <si>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1697340817</t>
  </si>
  <si>
    <t>Lože + obsyp potrubí</t>
  </si>
  <si>
    <t>61,24+183,74</t>
  </si>
  <si>
    <t>167151111</t>
  </si>
  <si>
    <t>Nakládání, skládání a překládání neulehlého výkopku nebo sypaniny strojně nakládání, množství přes 100 m3, z hornin třídy těžitelnosti I, skupiny 1 až 3</t>
  </si>
  <si>
    <t>-832431659</t>
  </si>
  <si>
    <t>171201231</t>
  </si>
  <si>
    <t>Poplatek za uložení stavebního odpadu na recyklační skládce (skládkovné) zeminy a kamení zatříděného do Katalogu odpadů pod kódem 17 05 04</t>
  </si>
  <si>
    <t>t</t>
  </si>
  <si>
    <t>-2130661975</t>
  </si>
  <si>
    <t>244,98*2,0</t>
  </si>
  <si>
    <t>171251201</t>
  </si>
  <si>
    <t>Uložení sypaniny na skládky nebo meziskládky bez hutnění s upravením uložené sypaniny do předepsaného tvaru</t>
  </si>
  <si>
    <t>1897670413</t>
  </si>
  <si>
    <t>174151101</t>
  </si>
  <si>
    <t>Zásyp sypaninou z jakékoliv horniny strojně s uložením výkopku ve vrstvách se zhutněním jam, šachet, rýh nebo kolem objektů v těchto vykopávkách</t>
  </si>
  <si>
    <t>1278536301</t>
  </si>
  <si>
    <t>935,28-244,98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</si>
  <si>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</si>
  <si>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</si>
  <si>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-1249800194</t>
  </si>
  <si>
    <t>(561,90+118,60)*0,90*0,30</t>
  </si>
  <si>
    <t>M</t>
  </si>
  <si>
    <t>58331200</t>
  </si>
  <si>
    <t>štěrkopísek netříděný zásypový</t>
  </si>
  <si>
    <t>588685720</t>
  </si>
  <si>
    <t>183,735*2 'Přepočtené koeficientem množství</t>
  </si>
  <si>
    <t>Svislé a kompletní konstrukce</t>
  </si>
  <si>
    <t>20</t>
  </si>
  <si>
    <t>359901211</t>
  </si>
  <si>
    <t>Monitoring stok (kamerový systém) jakékoli výšky nová kanalizace</t>
  </si>
  <si>
    <t>-155896726</t>
  </si>
  <si>
    <t>Vodorovné konstrukce</t>
  </si>
  <si>
    <t>451572111</t>
  </si>
  <si>
    <t>Lože pod potrubí, stoky a drobné objekty v otevřeném výkopu z kameniva drobného těženého 0 až 4 mm</t>
  </si>
  <si>
    <t>879748706</t>
  </si>
  <si>
    <t>(561,90+118,60)*0,90*0,10</t>
  </si>
  <si>
    <t>22</t>
  </si>
  <si>
    <t>452311151</t>
  </si>
  <si>
    <t>Podkladní a zajišťovací konstrukce z betonu prostého v otevřeném výkopu desky pod potrubí, stoky a drobné objekty z betonu tř. C 20/25</t>
  </si>
  <si>
    <t>416297244</t>
  </si>
  <si>
    <t>23</t>
  </si>
  <si>
    <t>452313131</t>
  </si>
  <si>
    <t>Podkladní a zajišťovací konstrukce z betonu prostého v otevřeném výkopu bloky pro potrubí z betonu tř. C 12/15</t>
  </si>
  <si>
    <t>-390925185</t>
  </si>
  <si>
    <t>24</t>
  </si>
  <si>
    <t>452353101</t>
  </si>
  <si>
    <t>Bednění podkladních a zajišťovacích konstrukcí v otevřeném výkopu bloků pro potrubí</t>
  </si>
  <si>
    <t>-1121779814</t>
  </si>
  <si>
    <t>25</t>
  </si>
  <si>
    <t>452386111</t>
  </si>
  <si>
    <t>Podkladní a vyrovnávací konstrukce z betonu vyrovnávací prstence z prostého betonu tř. C 25/30 pod poklopy a mříže, výšky do 100 mm</t>
  </si>
  <si>
    <t>2061075182</t>
  </si>
  <si>
    <t>Komunikace pozemní</t>
  </si>
  <si>
    <t>26</t>
  </si>
  <si>
    <t>566901233</t>
  </si>
  <si>
    <t>Vyspravení podkladu po překopech inženýrských sítí plochy přes 15 m2 s rozprostřením a zhutněním štěrkodrtí tl. 200 mm</t>
  </si>
  <si>
    <t>105247635</t>
  </si>
  <si>
    <t xml:space="preserve">Viz Výpočet kubatur a ploch </t>
  </si>
  <si>
    <t>561,9*1,35</t>
  </si>
  <si>
    <t>27</t>
  </si>
  <si>
    <t>566901243</t>
  </si>
  <si>
    <t>Vyspravení podkladu po překopech inženýrských sítí plochy přes 15 m2 s rozprostřením a zhutněním kamenivem hrubým drceným tl. 200 mm</t>
  </si>
  <si>
    <t>286548621</t>
  </si>
  <si>
    <t>28</t>
  </si>
  <si>
    <t>566901261</t>
  </si>
  <si>
    <t>Vyspravení podkladu po překopech inženýrských sítí plochy přes 15 m2 s rozprostřením a zhutněním obalovaným kamenivem ACP (OK) tl. 100 mm</t>
  </si>
  <si>
    <t>-694077277</t>
  </si>
  <si>
    <t>29</t>
  </si>
  <si>
    <t>572141112</t>
  </si>
  <si>
    <t>Vyrovnání povrchu dosavadních krytů s rozprostřením hmot a zhutněním asfaltovým betonem ACO (AB) tl. přes 40 do 60 mm</t>
  </si>
  <si>
    <t>784968545</t>
  </si>
  <si>
    <t>Trubní vedení</t>
  </si>
  <si>
    <t>30</t>
  </si>
  <si>
    <t>871310320</t>
  </si>
  <si>
    <t>Montáž kanalizačního potrubí z plastů z polypropylenu PP hladkého plnostěnného SN 12 DN 150</t>
  </si>
  <si>
    <t>CS ÚRS 2020 01</t>
  </si>
  <si>
    <t>193183395</t>
  </si>
  <si>
    <t>31</t>
  </si>
  <si>
    <t>28617025</t>
  </si>
  <si>
    <t>trubka kanalizační PP plnostěnná třívrstvá DN 150x1000mm SN12</t>
  </si>
  <si>
    <t>-1959915042</t>
  </si>
  <si>
    <t>118,995073891626*1,015 'Přepočtené koeficientem množství</t>
  </si>
  <si>
    <t>32</t>
  </si>
  <si>
    <t>871370320</t>
  </si>
  <si>
    <t>Montáž kanalizačního potrubí z plastů z polypropylenu PP hladkého plnostěnného SN 12 DN 300</t>
  </si>
  <si>
    <t>1449262338</t>
  </si>
  <si>
    <t>33</t>
  </si>
  <si>
    <t>28617028</t>
  </si>
  <si>
    <t>trubka kanalizační PP plnostěnná třívrstvá DN 300x1000mm SN12</t>
  </si>
  <si>
    <t>907417166</t>
  </si>
  <si>
    <t>562*1,015 'Přepočtené koeficientem množství</t>
  </si>
  <si>
    <t>34</t>
  </si>
  <si>
    <t>877315231</t>
  </si>
  <si>
    <t>Montáž tvarovek na kanalizačním potrubí z trub z plastu z tvrdého PVC nebo z polypropylenu v otevřeném výkopu víček DN 160</t>
  </si>
  <si>
    <t>1318898477</t>
  </si>
  <si>
    <t>35</t>
  </si>
  <si>
    <t>28611722</t>
  </si>
  <si>
    <t>víčko kanalizace plastové KG DN 160</t>
  </si>
  <si>
    <t>-780962901</t>
  </si>
  <si>
    <t>36</t>
  </si>
  <si>
    <t>877370320</t>
  </si>
  <si>
    <t>Montáž tvarovek na kanalizačním plastovém potrubí z polypropylenu PP hladkého plnostěnného odboček DN 300</t>
  </si>
  <si>
    <t>-1683893292</t>
  </si>
  <si>
    <t>37</t>
  </si>
  <si>
    <t>28617214</t>
  </si>
  <si>
    <t>odbočka kanalizační PP SN16 45° DN 300/150</t>
  </si>
  <si>
    <t>1349466464</t>
  </si>
  <si>
    <t>38</t>
  </si>
  <si>
    <t>28617182</t>
  </si>
  <si>
    <t>koleno kanalizační PP SN16 45° DN 150</t>
  </si>
  <si>
    <t>540771439</t>
  </si>
  <si>
    <t>39</t>
  </si>
  <si>
    <t>892351111</t>
  </si>
  <si>
    <t>Tlakové zkoušky vodou na potrubí DN 150 nebo 200</t>
  </si>
  <si>
    <t>1173002144</t>
  </si>
  <si>
    <t>40</t>
  </si>
  <si>
    <t>892381111</t>
  </si>
  <si>
    <t>Tlakové zkoušky vodou na potrubí DN 250, 300 nebo 350</t>
  </si>
  <si>
    <t>-544870085</t>
  </si>
  <si>
    <t>41</t>
  </si>
  <si>
    <t>894411311</t>
  </si>
  <si>
    <t>Osazení betonových nebo železobetonových dílců pro šachty skruží rovných</t>
  </si>
  <si>
    <t>737124992</t>
  </si>
  <si>
    <t>42</t>
  </si>
  <si>
    <t>59224068</t>
  </si>
  <si>
    <t>skruž betonová DN 1000x500 100x50x12cm</t>
  </si>
  <si>
    <t>-1548757397</t>
  </si>
  <si>
    <t>43</t>
  </si>
  <si>
    <t>59224065</t>
  </si>
  <si>
    <t>skruž betonová DN 1000x250, 100x25x12cm</t>
  </si>
  <si>
    <t>1805407708</t>
  </si>
  <si>
    <t>44</t>
  </si>
  <si>
    <t>894412411</t>
  </si>
  <si>
    <t>Osazení betonových nebo železobetonových dílců pro šachty skruží přechodových</t>
  </si>
  <si>
    <t>204243867</t>
  </si>
  <si>
    <t>45</t>
  </si>
  <si>
    <t>59224167</t>
  </si>
  <si>
    <t>skruž betonová přechodová 62,5/100x60x12cm, stupadla poplastovaná</t>
  </si>
  <si>
    <t>812598304</t>
  </si>
  <si>
    <t>46</t>
  </si>
  <si>
    <t>894414111</t>
  </si>
  <si>
    <t>Osazení betonových nebo železobetonových dílců pro šachty skruží základových (dno)</t>
  </si>
  <si>
    <t>834317051</t>
  </si>
  <si>
    <t>47</t>
  </si>
  <si>
    <t>592240001</t>
  </si>
  <si>
    <t>Šachtové dno 100/50 300PP,300PP,150PP</t>
  </si>
  <si>
    <t>1699744975</t>
  </si>
  <si>
    <t>48</t>
  </si>
  <si>
    <t>592240002</t>
  </si>
  <si>
    <t>Šachtové dno 100/50,300PP,300PP,250PP</t>
  </si>
  <si>
    <t>1251884060</t>
  </si>
  <si>
    <t>49</t>
  </si>
  <si>
    <t>592240003</t>
  </si>
  <si>
    <t>Šachtové dno 100/50,300PP,300PP</t>
  </si>
  <si>
    <t>1413760549</t>
  </si>
  <si>
    <t>50</t>
  </si>
  <si>
    <t>894414211</t>
  </si>
  <si>
    <t>Osazení betonových nebo železobetonových dílců pro šachty desek zákrytových</t>
  </si>
  <si>
    <t>-209838931</t>
  </si>
  <si>
    <t>51</t>
  </si>
  <si>
    <t>59224188</t>
  </si>
  <si>
    <t>prstenec šachtový vyrovnávací betonový 625x120x120mm</t>
  </si>
  <si>
    <t>-412511184</t>
  </si>
  <si>
    <t>52</t>
  </si>
  <si>
    <t>59224014</t>
  </si>
  <si>
    <t>prstenec šachtový vyrovnávací betonový 625x100x120mm</t>
  </si>
  <si>
    <t>1155506788</t>
  </si>
  <si>
    <t>53</t>
  </si>
  <si>
    <t>592244015</t>
  </si>
  <si>
    <t>prstenec šachtový vyrovnávací 600/80/120</t>
  </si>
  <si>
    <t>ks</t>
  </si>
  <si>
    <t>-1231968377</t>
  </si>
  <si>
    <t>54</t>
  </si>
  <si>
    <t>592244016</t>
  </si>
  <si>
    <t>prstenec šachtový vyrovnávací 600/60/120</t>
  </si>
  <si>
    <t>159081977</t>
  </si>
  <si>
    <t>55</t>
  </si>
  <si>
    <t>59224016</t>
  </si>
  <si>
    <t xml:space="preserve">prstenec šachtový vyrovnávací  600/40/120</t>
  </si>
  <si>
    <t>-364419836</t>
  </si>
  <si>
    <t>56</t>
  </si>
  <si>
    <t>59224017</t>
  </si>
  <si>
    <t>Těsnění elastomerové DN 1000mm</t>
  </si>
  <si>
    <t>150708740</t>
  </si>
  <si>
    <t>57</t>
  </si>
  <si>
    <t>894812201</t>
  </si>
  <si>
    <t>Revizní a čistící šachta z polypropylenu PP pro hladké trouby DN 425 šachtové dno (DN šachty / DN trubního vedení) DN 425/150 průtočné</t>
  </si>
  <si>
    <t>-1059020743</t>
  </si>
  <si>
    <t>58</t>
  </si>
  <si>
    <t>899104112</t>
  </si>
  <si>
    <t>Osazení poklopů litinových a ocelových včetně rámů pro třídu zatížení D400, E600</t>
  </si>
  <si>
    <t>-596306748</t>
  </si>
  <si>
    <t>59</t>
  </si>
  <si>
    <t>63126038</t>
  </si>
  <si>
    <t>poklop šachtový s kompozitním rámem kruhový DN 600 D400</t>
  </si>
  <si>
    <t>1665240002</t>
  </si>
  <si>
    <t>60</t>
  </si>
  <si>
    <t>899722114</t>
  </si>
  <si>
    <t>Krytí potrubí z plastů výstražnou fólií z PVC šířky 40 cm</t>
  </si>
  <si>
    <t>982617947</t>
  </si>
  <si>
    <t>Ostatní konstrukce a práce, bourání</t>
  </si>
  <si>
    <t>61</t>
  </si>
  <si>
    <t>919735113</t>
  </si>
  <si>
    <t>Řezání stávajícího živičného krytu nebo podkladu hloubky přes 100 do 150 mm</t>
  </si>
  <si>
    <t>-329762030</t>
  </si>
  <si>
    <t>(561,90+118,60)*2</t>
  </si>
  <si>
    <t>997</t>
  </si>
  <si>
    <t>Přesun sutě</t>
  </si>
  <si>
    <t>62</t>
  </si>
  <si>
    <t>997221551</t>
  </si>
  <si>
    <t>Vodorovná doprava suti bez naložení, ale se složením a s hrubým urovnáním ze sypkých materiálů, na vzdálenost do 1 km</t>
  </si>
  <si>
    <t>-2039453258</t>
  </si>
  <si>
    <t>63</t>
  </si>
  <si>
    <t>997221559</t>
  </si>
  <si>
    <t>Vodorovná doprava suti bez naložení, ale se složením a s hrubým urovnáním Příplatek k ceně za každý další i započatý 1 km přes 1 km</t>
  </si>
  <si>
    <t>1572604930</t>
  </si>
  <si>
    <t>64</t>
  </si>
  <si>
    <t>997221873</t>
  </si>
  <si>
    <t>-1763774789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</si>
  <si>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</si>
  <si>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</si>
  <si>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</si>
  <si>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2022914765</t>
  </si>
  <si>
    <t>998</t>
  </si>
  <si>
    <t>Přesun hmot</t>
  </si>
  <si>
    <t>66</t>
  </si>
  <si>
    <t>998225111</t>
  </si>
  <si>
    <t>Přesun hmot pro komunikace s krytem z kameniva, monolitickým betonovým nebo živičným dopravní vzdálenost do 200 m jakékoliv délky objektu</t>
  </si>
  <si>
    <t>1442168000</t>
  </si>
  <si>
    <t>67</t>
  </si>
  <si>
    <t>998276101</t>
  </si>
  <si>
    <t>Přesun hmot pro trubní vedení hloubené z trub z plastických hmot nebo sklolaminátových pro vodovody nebo kanalizace v otevřeném výkopu dopravní vzdálenost do 15 m</t>
  </si>
  <si>
    <t>-888940349</t>
  </si>
  <si>
    <t>02 - Stoka A2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</si>
  <si>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</si>
  <si>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</si>
  <si>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151819032</t>
  </si>
  <si>
    <t>42,10*1,35</t>
  </si>
  <si>
    <t>Viz Výpočet kubatur a ploch Trasa A2</t>
  </si>
  <si>
    <t>513,15*1,35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</si>
  <si>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</si>
  <si>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</si>
  <si>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-2059899957</t>
  </si>
  <si>
    <t>42,1*1,5</t>
  </si>
  <si>
    <t>513,15*1,75</t>
  </si>
  <si>
    <t>-821872940</t>
  </si>
  <si>
    <t>-2044206337</t>
  </si>
  <si>
    <t>-265774197</t>
  </si>
  <si>
    <t>-274563776</t>
  </si>
  <si>
    <t>1821978907</t>
  </si>
  <si>
    <t>42,10*0,90*(2,20-0,56)</t>
  </si>
  <si>
    <t>585,80</t>
  </si>
  <si>
    <t>-1612489258</t>
  </si>
  <si>
    <t>132454204</t>
  </si>
  <si>
    <t>Hloubení zapažených rýh šířky přes 800 do 2 000 mm strojně s urovnáním dna do předepsaného profilu a spádu v hornině třídy těžitelnosti II skupiny 5 přes 100 do 500 m3</t>
  </si>
  <si>
    <t>-1425769544</t>
  </si>
  <si>
    <t>Viz Výoičet Kubatur a ploch Trasa A2</t>
  </si>
  <si>
    <t>213,90</t>
  </si>
  <si>
    <t>-1891921754</t>
  </si>
  <si>
    <t>42,10*2,20*2</t>
  </si>
  <si>
    <t>Viz Výpočet kubatur a ploch TrasaA2</t>
  </si>
  <si>
    <t>819,80</t>
  </si>
  <si>
    <t>-1577839015</t>
  </si>
  <si>
    <t>1431,7</t>
  </si>
  <si>
    <t>-471777970</t>
  </si>
  <si>
    <t>1612593191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</si>
  <si>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</si>
  <si>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</si>
  <si>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987029258</t>
  </si>
  <si>
    <t>49,79+149,38</t>
  </si>
  <si>
    <t>167151112</t>
  </si>
  <si>
    <t>Nakládání, skládání a překládání neulehlého výkopku nebo sypaniny strojně nakládání, množství přes 100 m3, z hornin třídy těžitelnosti II, skupiny 4 a 5</t>
  </si>
  <si>
    <t>1785345352</t>
  </si>
  <si>
    <t>1049132602</t>
  </si>
  <si>
    <t>199,17*2,0</t>
  </si>
  <si>
    <t>1372828100</t>
  </si>
  <si>
    <t>-897846147</t>
  </si>
  <si>
    <t>647,90+213,90-149,38-49,79</t>
  </si>
  <si>
    <t>72607027</t>
  </si>
  <si>
    <t>553,25*0,90*0,30</t>
  </si>
  <si>
    <t>-2131495680</t>
  </si>
  <si>
    <t>-955649705</t>
  </si>
  <si>
    <t>48562338</t>
  </si>
  <si>
    <t>553,25*0,90*0,10</t>
  </si>
  <si>
    <t>-1120796667</t>
  </si>
  <si>
    <t>-1206085944</t>
  </si>
  <si>
    <t>-261910043</t>
  </si>
  <si>
    <t>-2100524125</t>
  </si>
  <si>
    <t>752070787</t>
  </si>
  <si>
    <t>1246035732</t>
  </si>
  <si>
    <t>-2131347615</t>
  </si>
  <si>
    <t>476824300</t>
  </si>
  <si>
    <t>1465674474</t>
  </si>
  <si>
    <t>241650767</t>
  </si>
  <si>
    <t>28617027</t>
  </si>
  <si>
    <t>trubka kanalizační PP plnostěnná třívrstvá DN 250x1000mm SN12</t>
  </si>
  <si>
    <t>-456469550</t>
  </si>
  <si>
    <t>1312999316</t>
  </si>
  <si>
    <t>871360320</t>
  </si>
  <si>
    <t>Montáž kanalizačního potrubí z plastů z polypropylenu PP hladkého plnostěnného SN 12 DN 250</t>
  </si>
  <si>
    <t>1422096881</t>
  </si>
  <si>
    <t>521473624</t>
  </si>
  <si>
    <t>135*1,015 'Přepočtené koeficientem množství</t>
  </si>
  <si>
    <t>215698962</t>
  </si>
  <si>
    <t>-1900201108</t>
  </si>
  <si>
    <t>-848755631</t>
  </si>
  <si>
    <t>877360320</t>
  </si>
  <si>
    <t>Montáž tvarovek na kanalizačním plastovém potrubí z polypropylenu PP hladkého plnostěnného odboček DN 250</t>
  </si>
  <si>
    <t>-1906152788</t>
  </si>
  <si>
    <t>28617210</t>
  </si>
  <si>
    <t>odbočka kanalizační PP SN16 45° DN 250/150</t>
  </si>
  <si>
    <t>-566568567</t>
  </si>
  <si>
    <t>-2097194177</t>
  </si>
  <si>
    <t>-1305052781</t>
  </si>
  <si>
    <t>-980141050</t>
  </si>
  <si>
    <t>2060824963</t>
  </si>
  <si>
    <t>379+135</t>
  </si>
  <si>
    <t>370050051</t>
  </si>
  <si>
    <t>-1618846414</t>
  </si>
  <si>
    <t>1283364654</t>
  </si>
  <si>
    <t>59224069</t>
  </si>
  <si>
    <t>skruž betonová DN 1000x1000, 100x100x12cm</t>
  </si>
  <si>
    <t>-876151135</t>
  </si>
  <si>
    <t>299209723</t>
  </si>
  <si>
    <t>-817281813</t>
  </si>
  <si>
    <t>59224169</t>
  </si>
  <si>
    <t xml:space="preserve">skruž betonová přechodová 62,5-80/12 </t>
  </si>
  <si>
    <t>1325086075</t>
  </si>
  <si>
    <t>Osazení železobetonových dílců pro šachty skruží základových (dno)</t>
  </si>
  <si>
    <t>459002784</t>
  </si>
  <si>
    <t>Šachtové dno 100/50,300PP,33PP</t>
  </si>
  <si>
    <t>1593973762</t>
  </si>
  <si>
    <t>592240004</t>
  </si>
  <si>
    <t>Dno bet. 100/50 300PP,250PP,250PP</t>
  </si>
  <si>
    <t>1577448929</t>
  </si>
  <si>
    <t>592240005</t>
  </si>
  <si>
    <t>Šachtové dno 100/50 250PP,250PP</t>
  </si>
  <si>
    <t>-1853897856</t>
  </si>
  <si>
    <t>592240006</t>
  </si>
  <si>
    <t>Šachtové dno 100/50 250PP,250PP,150PP</t>
  </si>
  <si>
    <t>-682372429</t>
  </si>
  <si>
    <t>592240007</t>
  </si>
  <si>
    <t>Šachtové dno 100/50 250PP, 250PP, 250PP</t>
  </si>
  <si>
    <t>-601171440</t>
  </si>
  <si>
    <t>592240008</t>
  </si>
  <si>
    <t>Šachtové dno 100/50 250PP, 250PP včetně vývrtu DN100</t>
  </si>
  <si>
    <t>-1524063670</t>
  </si>
  <si>
    <t>590240009</t>
  </si>
  <si>
    <t>Šachtové dno 80/100 250PP, 150PP</t>
  </si>
  <si>
    <t>-583917855</t>
  </si>
  <si>
    <t>1033320540</t>
  </si>
  <si>
    <t>-17378842</t>
  </si>
  <si>
    <t>625187762</t>
  </si>
  <si>
    <t>744121489</t>
  </si>
  <si>
    <t>91721172</t>
  </si>
  <si>
    <t>383542472</t>
  </si>
  <si>
    <t>-1897957997</t>
  </si>
  <si>
    <t>68</t>
  </si>
  <si>
    <t>1993041045</t>
  </si>
  <si>
    <t>69</t>
  </si>
  <si>
    <t>849505767</t>
  </si>
  <si>
    <t>70</t>
  </si>
  <si>
    <t>-1055287018</t>
  </si>
  <si>
    <t>(513,15+42,1)*2</t>
  </si>
  <si>
    <t>71</t>
  </si>
  <si>
    <t>1856787101</t>
  </si>
  <si>
    <t>72</t>
  </si>
  <si>
    <t>359319784</t>
  </si>
  <si>
    <t>646,22*9</t>
  </si>
  <si>
    <t>73</t>
  </si>
  <si>
    <t>394466642</t>
  </si>
  <si>
    <t>74</t>
  </si>
  <si>
    <t>580865523</t>
  </si>
  <si>
    <t>75</t>
  </si>
  <si>
    <t>-1240296762</t>
  </si>
  <si>
    <t>76</t>
  </si>
  <si>
    <t>836518933</t>
  </si>
  <si>
    <t>03 - Stoka B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</si>
  <si>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</si>
  <si>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</si>
  <si>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-143609807</t>
  </si>
  <si>
    <t>Viz Výpočet kubatury a ploch Trasa B</t>
  </si>
  <si>
    <t>49,00*1,35+4,00*1,35</t>
  </si>
  <si>
    <t>113107184</t>
  </si>
  <si>
    <t>Odstranění podkladů nebo krytů strojně plochy jednotlivě přes 50 m2 do 200 m2 s přemístěním hmot na skládku na vzdálenost do 20 m nebo s naložením na dopravní prostředek živičných, o tl. vrstvy přes 150 do 200 mm</t>
  </si>
  <si>
    <t>575957768</t>
  </si>
  <si>
    <t>Viz Výpočet kubatury a ploch</t>
  </si>
  <si>
    <t>49,0*1,75+4,00*1,50</t>
  </si>
  <si>
    <t>1504071446</t>
  </si>
  <si>
    <t>1664470532</t>
  </si>
  <si>
    <t>1704839883</t>
  </si>
  <si>
    <t>1365022200</t>
  </si>
  <si>
    <t>-2013708119</t>
  </si>
  <si>
    <t>4,0*0,90*(2,20-0,46)</t>
  </si>
  <si>
    <t>Viz Výpočet kubatury a ploch Trasa B1</t>
  </si>
  <si>
    <t>61,30</t>
  </si>
  <si>
    <t>1962642043</t>
  </si>
  <si>
    <t>552313178</t>
  </si>
  <si>
    <t>Viz Výpočet ploch Stoka B+přípojky</t>
  </si>
  <si>
    <t>178,60+(4,0*1,50*2)</t>
  </si>
  <si>
    <t>-1323728377</t>
  </si>
  <si>
    <t>-772456487</t>
  </si>
  <si>
    <t>4,77+14,31</t>
  </si>
  <si>
    <t>1262491702</t>
  </si>
  <si>
    <t>770435623</t>
  </si>
  <si>
    <t>19,08*2,00</t>
  </si>
  <si>
    <t>-185712702</t>
  </si>
  <si>
    <t>780448957</t>
  </si>
  <si>
    <t>67,56-14,31-4,77</t>
  </si>
  <si>
    <t>367363008</t>
  </si>
  <si>
    <t>(49,0+4,0)*0,90*0,30</t>
  </si>
  <si>
    <t>2066100488</t>
  </si>
  <si>
    <t>-1875833945</t>
  </si>
  <si>
    <t>2064243077</t>
  </si>
  <si>
    <t>(49,0+4,0)*0,90*0,10</t>
  </si>
  <si>
    <t>1847656901</t>
  </si>
  <si>
    <t>294990773</t>
  </si>
  <si>
    <t>-220336965</t>
  </si>
  <si>
    <t>840147849</t>
  </si>
  <si>
    <t>-1979920421</t>
  </si>
  <si>
    <t>-331411546</t>
  </si>
  <si>
    <t>611876879</t>
  </si>
  <si>
    <t>273170941</t>
  </si>
  <si>
    <t>2120055334</t>
  </si>
  <si>
    <t>-175416671</t>
  </si>
  <si>
    <t>1345927896</t>
  </si>
  <si>
    <t>-805305853</t>
  </si>
  <si>
    <t>877310320</t>
  </si>
  <si>
    <t>Montáž tvarovek na kanalizačním plastovém potrubí z polypropylenu PP hladkého plnostěnného odboček DN 150</t>
  </si>
  <si>
    <t>1546088399</t>
  </si>
  <si>
    <t>1502714191</t>
  </si>
  <si>
    <t>-960011704</t>
  </si>
  <si>
    <t>892662841</t>
  </si>
  <si>
    <t>1177970548</t>
  </si>
  <si>
    <t>-1398422976</t>
  </si>
  <si>
    <t>1248293795</t>
  </si>
  <si>
    <t>1246423533</t>
  </si>
  <si>
    <t>-1996892371</t>
  </si>
  <si>
    <t>1107332040</t>
  </si>
  <si>
    <t>703793593</t>
  </si>
  <si>
    <t>-37343417</t>
  </si>
  <si>
    <t>1518957413</t>
  </si>
  <si>
    <t>590240010</t>
  </si>
  <si>
    <t>Šachtové dno 100/50 250PP,150PP,150PP</t>
  </si>
  <si>
    <t>-1073321488</t>
  </si>
  <si>
    <t>-1566205655</t>
  </si>
  <si>
    <t>-613001500</t>
  </si>
  <si>
    <t>-1870279102</t>
  </si>
  <si>
    <t>981868088</t>
  </si>
  <si>
    <t>211295588</t>
  </si>
  <si>
    <t>1972159514</t>
  </si>
  <si>
    <t>-754526587</t>
  </si>
  <si>
    <t>446046935</t>
  </si>
  <si>
    <t>(49,0+4,0)*2</t>
  </si>
  <si>
    <t>-355359060</t>
  </si>
  <si>
    <t>1675098312</t>
  </si>
  <si>
    <t>82,79*2</t>
  </si>
  <si>
    <t>-846554701</t>
  </si>
  <si>
    <t>-1366474743</t>
  </si>
  <si>
    <t>1495363074</t>
  </si>
  <si>
    <t>-1597978951</t>
  </si>
  <si>
    <t>04 - Stoka C1</t>
  </si>
  <si>
    <t>704778186</t>
  </si>
  <si>
    <t>31,4*1,35</t>
  </si>
  <si>
    <t>Viz Výpočet kubatury a ploch Trasa C1</t>
  </si>
  <si>
    <t>173,20*1,65+46,46*1,65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</si>
  <si>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</si>
  <si>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</si>
  <si>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-1395991638</t>
  </si>
  <si>
    <t>Přípojka</t>
  </si>
  <si>
    <t>15,0*1,65</t>
  </si>
  <si>
    <t>173,20*2,05</t>
  </si>
  <si>
    <t>1531412618</t>
  </si>
  <si>
    <t>1789253196</t>
  </si>
  <si>
    <t>-2087309151</t>
  </si>
  <si>
    <t>1278233727</t>
  </si>
  <si>
    <t>121151103</t>
  </si>
  <si>
    <t>Sejmutí ornice strojně při souvislé ploše do 100 m2, tl. vrstvy do 200 mm</t>
  </si>
  <si>
    <t>519387400</t>
  </si>
  <si>
    <t>22,31*1,35</t>
  </si>
  <si>
    <t>-1410368095</t>
  </si>
  <si>
    <t>16,40*0,90*2,0</t>
  </si>
  <si>
    <t>Viz Výpočet kubatur a ploch TrasaC1</t>
  </si>
  <si>
    <t>205,30</t>
  </si>
  <si>
    <t>611995768</t>
  </si>
  <si>
    <t>15,40*0,90*2,60</t>
  </si>
  <si>
    <t>205,10</t>
  </si>
  <si>
    <t>-174299530</t>
  </si>
  <si>
    <t>839066487</t>
  </si>
  <si>
    <t>16,40*2,0*2</t>
  </si>
  <si>
    <t>339,30</t>
  </si>
  <si>
    <t>-1742699947</t>
  </si>
  <si>
    <t>15,0*2,60*2</t>
  </si>
  <si>
    <t>740,50</t>
  </si>
  <si>
    <t>1534639138</t>
  </si>
  <si>
    <t>2017247433</t>
  </si>
  <si>
    <t>-763580826</t>
  </si>
  <si>
    <t>24,61+73,82</t>
  </si>
  <si>
    <t>-416701688</t>
  </si>
  <si>
    <t>949936064</t>
  </si>
  <si>
    <t>98,43*2,0</t>
  </si>
  <si>
    <t>-1807725504</t>
  </si>
  <si>
    <t>-1579968368</t>
  </si>
  <si>
    <t>234,82+241,14-73,82-24,61</t>
  </si>
  <si>
    <t>2025781608</t>
  </si>
  <si>
    <t>(242,0+31,40)*0,90*0,30</t>
  </si>
  <si>
    <t>397129518</t>
  </si>
  <si>
    <t>73,18</t>
  </si>
  <si>
    <t>73,18*2 'Přepočtené koeficientem množství</t>
  </si>
  <si>
    <t>1804,2112</t>
  </si>
  <si>
    <t>Založení trávníku parkového výsevem v rovině</t>
  </si>
  <si>
    <t>-1367535924</t>
  </si>
  <si>
    <t>00572410</t>
  </si>
  <si>
    <t>osivo směs travní parková</t>
  </si>
  <si>
    <t>kg</t>
  </si>
  <si>
    <t>-1639687382</t>
  </si>
  <si>
    <t>181311103</t>
  </si>
  <si>
    <t>Rozprostření a urovnání ornice v rovině nebo ve svahu sklonu do 1:5 ručně při souvislé ploše, tl. vrstvy do 200 mm</t>
  </si>
  <si>
    <t>876259267</t>
  </si>
  <si>
    <t>1551789456</t>
  </si>
  <si>
    <t>Lože pod potrubí ,stoky a drobné objekty v otevřeném výkopu z kameniva drobného těženého 0až 4mm</t>
  </si>
  <si>
    <t>-1322855610</t>
  </si>
  <si>
    <t>(242,0+31,40)*0,90*0,10</t>
  </si>
  <si>
    <t>-211729292</t>
  </si>
  <si>
    <t>1417372902</t>
  </si>
  <si>
    <t>110216877</t>
  </si>
  <si>
    <t>-182400270</t>
  </si>
  <si>
    <t>2050297138</t>
  </si>
  <si>
    <t>-1463008044</t>
  </si>
  <si>
    <t>1748043595</t>
  </si>
  <si>
    <t>-773837957</t>
  </si>
  <si>
    <t>-1010141942</t>
  </si>
  <si>
    <t>-1309346341</t>
  </si>
  <si>
    <t>1597514280</t>
  </si>
  <si>
    <t>74032655</t>
  </si>
  <si>
    <t>1260641217</t>
  </si>
  <si>
    <t>-1124869727</t>
  </si>
  <si>
    <t>-474787380</t>
  </si>
  <si>
    <t>822115042</t>
  </si>
  <si>
    <t>-304617313</t>
  </si>
  <si>
    <t>587898314</t>
  </si>
  <si>
    <t>-1389869093</t>
  </si>
  <si>
    <t>-1082577909</t>
  </si>
  <si>
    <t>1307662636</t>
  </si>
  <si>
    <t>-586910570</t>
  </si>
  <si>
    <t>-306559440</t>
  </si>
  <si>
    <t>59224315</t>
  </si>
  <si>
    <t>deska betonová zákrytová pro kruhové šachty 100/62,5x16,5cm</t>
  </si>
  <si>
    <t>-867605910</t>
  </si>
  <si>
    <t>-247429243</t>
  </si>
  <si>
    <t>1294360594</t>
  </si>
  <si>
    <t>2042905828</t>
  </si>
  <si>
    <t>590240011</t>
  </si>
  <si>
    <t>Šachtové dno 100/50 250PP,150PP</t>
  </si>
  <si>
    <t>1700390659</t>
  </si>
  <si>
    <t>-200232491</t>
  </si>
  <si>
    <t>-1335736446</t>
  </si>
  <si>
    <t>1026110843</t>
  </si>
  <si>
    <t>933542986</t>
  </si>
  <si>
    <t>1711698671</t>
  </si>
  <si>
    <t>-1709769804</t>
  </si>
  <si>
    <t>-496731251</t>
  </si>
  <si>
    <t>2142988044</t>
  </si>
  <si>
    <t>-116125026</t>
  </si>
  <si>
    <t>1892884891</t>
  </si>
  <si>
    <t>1057624968</t>
  </si>
  <si>
    <t>(173,20+15,0)*2</t>
  </si>
  <si>
    <t>-1199916724</t>
  </si>
  <si>
    <t>797270806</t>
  </si>
  <si>
    <t>354,82*9</t>
  </si>
  <si>
    <t>-1706529636</t>
  </si>
  <si>
    <t>-1246793608</t>
  </si>
  <si>
    <t>1764248642</t>
  </si>
  <si>
    <t>-1039785405</t>
  </si>
  <si>
    <t>05 - Stoka C2</t>
  </si>
  <si>
    <t>543825070</t>
  </si>
  <si>
    <t>8,50*1,35</t>
  </si>
  <si>
    <t>115,07*1,35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</si>
  <si>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</si>
  <si>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</si>
  <si>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705769817</t>
  </si>
  <si>
    <t>115,07*1,75+8,5*1,75</t>
  </si>
  <si>
    <t>-581318484</t>
  </si>
  <si>
    <t>1654419973</t>
  </si>
  <si>
    <t>-698596808</t>
  </si>
  <si>
    <t>697596676</t>
  </si>
  <si>
    <t>2054077287</t>
  </si>
  <si>
    <t>8,50*0,90*2,0</t>
  </si>
  <si>
    <t>110,30</t>
  </si>
  <si>
    <t>132354204</t>
  </si>
  <si>
    <t>Hloubení zapažených rýh šířky přes 800 do 2 000 mm strojně s urovnáním dna do předepsaného profilu a spádu v hornině třídy těžitelnosti II skupiny 4 přes 100 do 500 m3</t>
  </si>
  <si>
    <t>-1467435800</t>
  </si>
  <si>
    <t>Viz Výpočet kubatur a ploch Trasa C2</t>
  </si>
  <si>
    <t>72,40</t>
  </si>
  <si>
    <t>242315134</t>
  </si>
  <si>
    <t>26,60</t>
  </si>
  <si>
    <t>-2009858537</t>
  </si>
  <si>
    <t>-2054500052</t>
  </si>
  <si>
    <t>8,50*2,0*2</t>
  </si>
  <si>
    <t>148,90</t>
  </si>
  <si>
    <t>-2040223982</t>
  </si>
  <si>
    <t>359,10</t>
  </si>
  <si>
    <t>358933739</t>
  </si>
  <si>
    <t>1790013343</t>
  </si>
  <si>
    <t>1018776229</t>
  </si>
  <si>
    <t>11,21+33,36</t>
  </si>
  <si>
    <t>-1391106190</t>
  </si>
  <si>
    <t>1652135729</t>
  </si>
  <si>
    <t>44,57*2,0</t>
  </si>
  <si>
    <t>1586218286</t>
  </si>
  <si>
    <t>-1751482649</t>
  </si>
  <si>
    <t>(125,60+72,40+26,60)-33,36-11,21</t>
  </si>
  <si>
    <t>41463843</t>
  </si>
  <si>
    <t>(115,07+8,50)*0,90*0,30</t>
  </si>
  <si>
    <t>736785444</t>
  </si>
  <si>
    <t>33,36*2,0</t>
  </si>
  <si>
    <t>-733120252</t>
  </si>
  <si>
    <t>1555827088</t>
  </si>
  <si>
    <t>123,57*0,90*0,10</t>
  </si>
  <si>
    <t>88641827</t>
  </si>
  <si>
    <t>-293748150</t>
  </si>
  <si>
    <t>927181223</t>
  </si>
  <si>
    <t>-674493978</t>
  </si>
  <si>
    <t>-202431574</t>
  </si>
  <si>
    <t>-592358926</t>
  </si>
  <si>
    <t>-719606099</t>
  </si>
  <si>
    <t>1979365917</t>
  </si>
  <si>
    <t>-2072227331</t>
  </si>
  <si>
    <t>-1351874929</t>
  </si>
  <si>
    <t>-1745571663</t>
  </si>
  <si>
    <t>-801039054</t>
  </si>
  <si>
    <t>-1013184387</t>
  </si>
  <si>
    <t>-924229908</t>
  </si>
  <si>
    <t>-1347663349</t>
  </si>
  <si>
    <t>939925510</t>
  </si>
  <si>
    <t>-1710189784</t>
  </si>
  <si>
    <t>1401413300</t>
  </si>
  <si>
    <t>907543903</t>
  </si>
  <si>
    <t>-1790323987</t>
  </si>
  <si>
    <t>-552632844</t>
  </si>
  <si>
    <t>-2025297639</t>
  </si>
  <si>
    <t>-1281111428</t>
  </si>
  <si>
    <t>-291120773</t>
  </si>
  <si>
    <t>-662756601</t>
  </si>
  <si>
    <t>-1235648187</t>
  </si>
  <si>
    <t>-1151414654</t>
  </si>
  <si>
    <t>1050014721</t>
  </si>
  <si>
    <t>-1381152938</t>
  </si>
  <si>
    <t>420870892</t>
  </si>
  <si>
    <t>125382818</t>
  </si>
  <si>
    <t>-1173121178</t>
  </si>
  <si>
    <t>1842213258</t>
  </si>
  <si>
    <t>1394790378</t>
  </si>
  <si>
    <t>(115,07+8,50)*2</t>
  </si>
  <si>
    <t>1744851396</t>
  </si>
  <si>
    <t>-344033481</t>
  </si>
  <si>
    <t>165,09*9</t>
  </si>
  <si>
    <t>-1441176448</t>
  </si>
  <si>
    <t>-1245397619</t>
  </si>
  <si>
    <t>-510344667</t>
  </si>
  <si>
    <t>-1863203678</t>
  </si>
  <si>
    <t>06 - Stoka D</t>
  </si>
  <si>
    <t>-1851246299</t>
  </si>
  <si>
    <t>62,60*1,35</t>
  </si>
  <si>
    <t>Trasa D</t>
  </si>
  <si>
    <t>(122,20+3,50)*1,35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</si>
  <si>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</si>
  <si>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</si>
  <si>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-451974752</t>
  </si>
  <si>
    <t>3,50*1,75</t>
  </si>
  <si>
    <t>521119373</t>
  </si>
  <si>
    <t>-1122525224</t>
  </si>
  <si>
    <t>-1908493577</t>
  </si>
  <si>
    <t>-501824656</t>
  </si>
  <si>
    <t>-1084612126</t>
  </si>
  <si>
    <t>Viz Výpočet kubatur a ploch Trasa D</t>
  </si>
  <si>
    <t>3,0</t>
  </si>
  <si>
    <t>-841624070</t>
  </si>
  <si>
    <t>(3,80+20,30)*1,20*4,20+(4,70+4,10+4,50+3,20)*1,20*3,20+(9,3+9,0+3,70)*1,20*2,60</t>
  </si>
  <si>
    <t>252,60+134,20</t>
  </si>
  <si>
    <t>1274695899</t>
  </si>
  <si>
    <t>-1356653652</t>
  </si>
  <si>
    <t>(8,80*3,40)*2+(7,70*3,0)*2+(22,0*2,60)*2</t>
  </si>
  <si>
    <t>609,50</t>
  </si>
  <si>
    <t>151101103</t>
  </si>
  <si>
    <t>Zřízení pažení a rozepření stěn rýh pro podzemní vedení příložné pro jakoukoliv mezerovitost, hloubky do 8 m</t>
  </si>
  <si>
    <t>599812460</t>
  </si>
  <si>
    <t>(3,80*4,40)*2+(20,30*4,06)*2</t>
  </si>
  <si>
    <t>309,10</t>
  </si>
  <si>
    <t>647782630</t>
  </si>
  <si>
    <t>151101113</t>
  </si>
  <si>
    <t>Odstranění pažení a rozepření stěn rýh pro podzemní vedení s uložením materiálu na vzdálenost do 3 m od kraje výkopu příložné, hloubky přes 4 do 8 m</t>
  </si>
  <si>
    <t>-986117903</t>
  </si>
  <si>
    <t>1736119806</t>
  </si>
  <si>
    <t>16,95+50,84</t>
  </si>
  <si>
    <t>1188105467</t>
  </si>
  <si>
    <t>-979171802</t>
  </si>
  <si>
    <t>67,79*2,0</t>
  </si>
  <si>
    <t>-578409558</t>
  </si>
  <si>
    <t>-146445615</t>
  </si>
  <si>
    <t>643,26-16,95-50,84</t>
  </si>
  <si>
    <t>552306266</t>
  </si>
  <si>
    <t>(125,70+62,60)*0,90*0,30</t>
  </si>
  <si>
    <t>-64778425</t>
  </si>
  <si>
    <t>50,84*2,0</t>
  </si>
  <si>
    <t>204104827</t>
  </si>
  <si>
    <t>1215900308</t>
  </si>
  <si>
    <t>(125,70+62,60)*0,90*0,10</t>
  </si>
  <si>
    <t>-602620033</t>
  </si>
  <si>
    <t>550913434</t>
  </si>
  <si>
    <t>1560256010</t>
  </si>
  <si>
    <t>1099089508</t>
  </si>
  <si>
    <t>-708208616</t>
  </si>
  <si>
    <t>-240507799</t>
  </si>
  <si>
    <t>1532273204</t>
  </si>
  <si>
    <t>964733889</t>
  </si>
  <si>
    <t>-1631634945</t>
  </si>
  <si>
    <t>-1690961745</t>
  </si>
  <si>
    <t>62,6*1,015 'Přepočtené koeficientem množství</t>
  </si>
  <si>
    <t>233699619</t>
  </si>
  <si>
    <t>468439680</t>
  </si>
  <si>
    <t>125,7*1,015 'Přepočtené koeficientem množství</t>
  </si>
  <si>
    <t>561064280</t>
  </si>
  <si>
    <t>105802832</t>
  </si>
  <si>
    <t>-644589688</t>
  </si>
  <si>
    <t>1699164772</t>
  </si>
  <si>
    <t>-2060544481</t>
  </si>
  <si>
    <t>-1072435088</t>
  </si>
  <si>
    <t>-1751114725</t>
  </si>
  <si>
    <t>1958006788</t>
  </si>
  <si>
    <t>-176068674</t>
  </si>
  <si>
    <t>1684005292</t>
  </si>
  <si>
    <t>-1229419482</t>
  </si>
  <si>
    <t>359344016</t>
  </si>
  <si>
    <t>180785086</t>
  </si>
  <si>
    <t>-1601502790</t>
  </si>
  <si>
    <t>1356282887</t>
  </si>
  <si>
    <t>-256122428</t>
  </si>
  <si>
    <t>1610066344</t>
  </si>
  <si>
    <t>-1668020305</t>
  </si>
  <si>
    <t>-1818306074</t>
  </si>
  <si>
    <t>1265601663</t>
  </si>
  <si>
    <t>-1849621797</t>
  </si>
  <si>
    <t>1717052170</t>
  </si>
  <si>
    <t>1944856733</t>
  </si>
  <si>
    <t>1087536579</t>
  </si>
  <si>
    <t>-1977719884</t>
  </si>
  <si>
    <t>149,374*9</t>
  </si>
  <si>
    <t>-1063999884</t>
  </si>
  <si>
    <t>623797621</t>
  </si>
  <si>
    <t>1520177585</t>
  </si>
  <si>
    <t>07 - Stoka E</t>
  </si>
  <si>
    <t>776175050</t>
  </si>
  <si>
    <t>(102,80+17,60)*1,35</t>
  </si>
  <si>
    <t>1108188793</t>
  </si>
  <si>
    <t>(102,80+17,60)*1,75</t>
  </si>
  <si>
    <t>1463978053</t>
  </si>
  <si>
    <t>562437373</t>
  </si>
  <si>
    <t>-1272083946</t>
  </si>
  <si>
    <t>-1733731416</t>
  </si>
  <si>
    <t>249249758</t>
  </si>
  <si>
    <t>Viz Výpočet kubatur a ploch Trasa E</t>
  </si>
  <si>
    <t>2,10</t>
  </si>
  <si>
    <t>630999541</t>
  </si>
  <si>
    <t>17,60*0,90*3,30</t>
  </si>
  <si>
    <t>255,0</t>
  </si>
  <si>
    <t>-1168476062</t>
  </si>
  <si>
    <t>1111484215</t>
  </si>
  <si>
    <t>17,60*3,30*2</t>
  </si>
  <si>
    <t>646,40</t>
  </si>
  <si>
    <t>-1709392684</t>
  </si>
  <si>
    <t>-1634320669</t>
  </si>
  <si>
    <t>10,84+32,51</t>
  </si>
  <si>
    <t>-1544047851</t>
  </si>
  <si>
    <t>480317930</t>
  </si>
  <si>
    <t>1541748847</t>
  </si>
  <si>
    <t>-80338607</t>
  </si>
  <si>
    <t>(2,10+307,27)-10,84-32,51</t>
  </si>
  <si>
    <t>-215539137</t>
  </si>
  <si>
    <t>120,40*0,90*0,30</t>
  </si>
  <si>
    <t>1543451994</t>
  </si>
  <si>
    <t>32,508*2,0</t>
  </si>
  <si>
    <t>-1874614480</t>
  </si>
  <si>
    <t>1724960360</t>
  </si>
  <si>
    <t>120,40*0,90*0,10</t>
  </si>
  <si>
    <t>-861634091</t>
  </si>
  <si>
    <t>-1679571561</t>
  </si>
  <si>
    <t>-2919341</t>
  </si>
  <si>
    <t>1368877773</t>
  </si>
  <si>
    <t>496978745</t>
  </si>
  <si>
    <t>322065099</t>
  </si>
  <si>
    <t>2061917650</t>
  </si>
  <si>
    <t>1530579961</t>
  </si>
  <si>
    <t>-690778100</t>
  </si>
  <si>
    <t>1726237371</t>
  </si>
  <si>
    <t>636012830</t>
  </si>
  <si>
    <t>1716998581</t>
  </si>
  <si>
    <t>158403769</t>
  </si>
  <si>
    <t>-313503944</t>
  </si>
  <si>
    <t>-1367061942</t>
  </si>
  <si>
    <t>877372234</t>
  </si>
  <si>
    <t>889499702</t>
  </si>
  <si>
    <t>675697</t>
  </si>
  <si>
    <t>-2091506279</t>
  </si>
  <si>
    <t>113426077</t>
  </si>
  <si>
    <t>-1302713021</t>
  </si>
  <si>
    <t>-225835394</t>
  </si>
  <si>
    <t>596645290</t>
  </si>
  <si>
    <t>968775513</t>
  </si>
  <si>
    <t>-266096361</t>
  </si>
  <si>
    <t>-1424461835</t>
  </si>
  <si>
    <t>-896020373</t>
  </si>
  <si>
    <t>-1834795134</t>
  </si>
  <si>
    <t>-987932195</t>
  </si>
  <si>
    <t>1252592957</t>
  </si>
  <si>
    <t>1456086300</t>
  </si>
  <si>
    <t>861231772</t>
  </si>
  <si>
    <t>-2079584261</t>
  </si>
  <si>
    <t>1076603633</t>
  </si>
  <si>
    <t>-1870495200</t>
  </si>
  <si>
    <t>-1038730329</t>
  </si>
  <si>
    <t>188618434</t>
  </si>
  <si>
    <t>-821404576</t>
  </si>
  <si>
    <t>-1738436602</t>
  </si>
  <si>
    <t>(102,80+17,60)*2</t>
  </si>
  <si>
    <t>-1161426448</t>
  </si>
  <si>
    <t>2120252915</t>
  </si>
  <si>
    <t>140,63*9</t>
  </si>
  <si>
    <t>461990326</t>
  </si>
  <si>
    <t>500433389</t>
  </si>
  <si>
    <t>2070798657</t>
  </si>
  <si>
    <t>1607702707</t>
  </si>
  <si>
    <t>08 - Stoka E1</t>
  </si>
  <si>
    <t>1143895405</t>
  </si>
  <si>
    <t>-463350512</t>
  </si>
  <si>
    <t>-2139749750</t>
  </si>
  <si>
    <t>-1242718154</t>
  </si>
  <si>
    <t>-1665219270</t>
  </si>
  <si>
    <t>(148,0*2,0)+(31,3*2,0)</t>
  </si>
  <si>
    <t>1621732566</t>
  </si>
  <si>
    <t>5,90*0,90*2,25</t>
  </si>
  <si>
    <t>Viz Výpočet kubatury a ploch Trasa E1</t>
  </si>
  <si>
    <t>41,80</t>
  </si>
  <si>
    <t>132454203</t>
  </si>
  <si>
    <t>Hloubení zapažených rýh šířky přes 800 do 2 000 mm strojně s urovnáním dna do předepsaného profilu a spádu v hornině třídy těžitelnosti II skupiny 5 přes 50 do 100 m3</t>
  </si>
  <si>
    <t>-338014529</t>
  </si>
  <si>
    <t>25,40*0,90*2,90</t>
  </si>
  <si>
    <t>320,0</t>
  </si>
  <si>
    <t>-1154041988</t>
  </si>
  <si>
    <t>Viz Výpočet kubatur a ploch Trasa E1</t>
  </si>
  <si>
    <t>87,8</t>
  </si>
  <si>
    <t>1228218182</t>
  </si>
  <si>
    <t>31,30*2,90*2</t>
  </si>
  <si>
    <t>674,10</t>
  </si>
  <si>
    <t>499807732</t>
  </si>
  <si>
    <t>-470479859</t>
  </si>
  <si>
    <t>230525975</t>
  </si>
  <si>
    <t>48,41+16,14</t>
  </si>
  <si>
    <t>-1035930668</t>
  </si>
  <si>
    <t>-1940048135</t>
  </si>
  <si>
    <t>64,55*2,0</t>
  </si>
  <si>
    <t>-795540406</t>
  </si>
  <si>
    <t>1952367328</t>
  </si>
  <si>
    <t>(53,75+386,29)-16,14-48,41</t>
  </si>
  <si>
    <t>289732867</t>
  </si>
  <si>
    <t>(148,0+31,30)*0,90*0,3</t>
  </si>
  <si>
    <t>-450963168</t>
  </si>
  <si>
    <t>-831608630</t>
  </si>
  <si>
    <t>-1867243770</t>
  </si>
  <si>
    <t>358,60*0,03</t>
  </si>
  <si>
    <t>1327902954</t>
  </si>
  <si>
    <t>-432067931</t>
  </si>
  <si>
    <t>-2061028790</t>
  </si>
  <si>
    <t>(148,0+31,3)*0,90*0,10</t>
  </si>
  <si>
    <t>1480759255</t>
  </si>
  <si>
    <t>-415435123</t>
  </si>
  <si>
    <t>244060411</t>
  </si>
  <si>
    <t>-1267254508</t>
  </si>
  <si>
    <t>-491843786</t>
  </si>
  <si>
    <t>836625183</t>
  </si>
  <si>
    <t>31,3*1,015</t>
  </si>
  <si>
    <t>-916663357</t>
  </si>
  <si>
    <t>-568660297</t>
  </si>
  <si>
    <t>148*1,015</t>
  </si>
  <si>
    <t>-728074127</t>
  </si>
  <si>
    <t>1794502063</t>
  </si>
  <si>
    <t>2103416489</t>
  </si>
  <si>
    <t>-1934474118</t>
  </si>
  <si>
    <t>-310781205</t>
  </si>
  <si>
    <t>-783882338</t>
  </si>
  <si>
    <t>-592046110</t>
  </si>
  <si>
    <t>-135417138</t>
  </si>
  <si>
    <t>1346285600</t>
  </si>
  <si>
    <t>1820762562</t>
  </si>
  <si>
    <t>-1419370055</t>
  </si>
  <si>
    <t>1971431762</t>
  </si>
  <si>
    <t>-1349953262</t>
  </si>
  <si>
    <t>-2009524666</t>
  </si>
  <si>
    <t>-1647594003</t>
  </si>
  <si>
    <t>976427707</t>
  </si>
  <si>
    <t>-1006338877</t>
  </si>
  <si>
    <t>2125510713</t>
  </si>
  <si>
    <t>-290249012</t>
  </si>
  <si>
    <t>-244554965</t>
  </si>
  <si>
    <t>-2012393109</t>
  </si>
  <si>
    <t>962708794</t>
  </si>
  <si>
    <t>-1840478168</t>
  </si>
  <si>
    <t>-1424947911</t>
  </si>
  <si>
    <t>320969324</t>
  </si>
  <si>
    <t>-1471026016</t>
  </si>
  <si>
    <t>-634424881</t>
  </si>
  <si>
    <t>-953251067</t>
  </si>
  <si>
    <t>1699299132</t>
  </si>
  <si>
    <t>09 - Stoka F</t>
  </si>
  <si>
    <t>-1383273289</t>
  </si>
  <si>
    <t>(258,27*1,35)+(19,60*1,35)</t>
  </si>
  <si>
    <t>694210244</t>
  </si>
  <si>
    <t>-1559470665</t>
  </si>
  <si>
    <t>-264297269</t>
  </si>
  <si>
    <t>-88760740</t>
  </si>
  <si>
    <t>948931986</t>
  </si>
  <si>
    <t>(1,80+5,30+5,60+3,50)*0,90*2,0</t>
  </si>
  <si>
    <t xml:space="preserve">Viz Výpočet  kubatur a ploch Trasa F</t>
  </si>
  <si>
    <t>187,20</t>
  </si>
  <si>
    <t>1392427777</t>
  </si>
  <si>
    <t>(1,0*0,90*4,57)+(2,40*0,90*3,55)</t>
  </si>
  <si>
    <t>Viz Výpočet kubatur a ploch Trasa F</t>
  </si>
  <si>
    <t>254,50+127,50</t>
  </si>
  <si>
    <t>-1137031405</t>
  </si>
  <si>
    <t>188958896</t>
  </si>
  <si>
    <t>247,90+(16,20*2,0)*2</t>
  </si>
  <si>
    <t>-1670114113</t>
  </si>
  <si>
    <t>861,50+(2,40*3,55)*2</t>
  </si>
  <si>
    <t>86061884</t>
  </si>
  <si>
    <t>295,10+(1,0*4,57)*2</t>
  </si>
  <si>
    <t>-1074437238</t>
  </si>
  <si>
    <t>1531663493</t>
  </si>
  <si>
    <t>-1506019620</t>
  </si>
  <si>
    <t>1080580895</t>
  </si>
  <si>
    <t>75,03+25,01</t>
  </si>
  <si>
    <t>-1939719148</t>
  </si>
  <si>
    <t>171201221</t>
  </si>
  <si>
    <t>Poplatek za uložení stavebního odpadu na skládce (skládkovné) zeminy a kamení zatříděného do Katalogu odpadů pod kódem 17 05 04</t>
  </si>
  <si>
    <t>1392153440</t>
  </si>
  <si>
    <t>153717810</t>
  </si>
  <si>
    <t>-809924439</t>
  </si>
  <si>
    <t>216,36+393,78-25,01-75,03</t>
  </si>
  <si>
    <t>1068954095</t>
  </si>
  <si>
    <t>(258,27+19,6)*0,90*0,30</t>
  </si>
  <si>
    <t>-1121686677</t>
  </si>
  <si>
    <t>771791385</t>
  </si>
  <si>
    <t>-1305498898</t>
  </si>
  <si>
    <t>(258,27+19,60)*0,90*0,10</t>
  </si>
  <si>
    <t>408601615</t>
  </si>
  <si>
    <t>-1295350241</t>
  </si>
  <si>
    <t>1744185374</t>
  </si>
  <si>
    <t>1198242401</t>
  </si>
  <si>
    <t>871986482</t>
  </si>
  <si>
    <t>855826132</t>
  </si>
  <si>
    <t>668266721</t>
  </si>
  <si>
    <t>-1988149581</t>
  </si>
  <si>
    <t>-207170393</t>
  </si>
  <si>
    <t>-247176378</t>
  </si>
  <si>
    <t>240851706</t>
  </si>
  <si>
    <t>-1364056768</t>
  </si>
  <si>
    <t>-1268142589</t>
  </si>
  <si>
    <t>-1440370339</t>
  </si>
  <si>
    <t>883140411</t>
  </si>
  <si>
    <t>-1486007551</t>
  </si>
  <si>
    <t>-1402908033</t>
  </si>
  <si>
    <t>-1794822132</t>
  </si>
  <si>
    <t>1548183814</t>
  </si>
  <si>
    <t>-1877267838</t>
  </si>
  <si>
    <t>-440247995</t>
  </si>
  <si>
    <t>-155087142</t>
  </si>
  <si>
    <t>-1955327170</t>
  </si>
  <si>
    <t>-1086976300</t>
  </si>
  <si>
    <t>-1311895816</t>
  </si>
  <si>
    <t>-820313683</t>
  </si>
  <si>
    <t>-1870298277</t>
  </si>
  <si>
    <t>222823933</t>
  </si>
  <si>
    <t>-1667843107</t>
  </si>
  <si>
    <t>-283861861</t>
  </si>
  <si>
    <t>1918984962</t>
  </si>
  <si>
    <t>1177859969</t>
  </si>
  <si>
    <t>1754742491</t>
  </si>
  <si>
    <t>152771306</t>
  </si>
  <si>
    <t>-691074219</t>
  </si>
  <si>
    <t>957603370</t>
  </si>
  <si>
    <t>-437969553</t>
  </si>
  <si>
    <t>217,57*9</t>
  </si>
  <si>
    <t>-934860275</t>
  </si>
  <si>
    <t>-1358045864</t>
  </si>
  <si>
    <t>-600495823</t>
  </si>
  <si>
    <t>10 - Stoka G</t>
  </si>
  <si>
    <t>113106241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</si>
  <si>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živicí</t>
  </si>
  <si>
    <t>-365735318</t>
  </si>
  <si>
    <t>142*2,50</t>
  </si>
  <si>
    <t>1639898852</t>
  </si>
  <si>
    <t>(18,25+52,90)*1,35</t>
  </si>
  <si>
    <t>-1019578528</t>
  </si>
  <si>
    <t>18,25*1,75</t>
  </si>
  <si>
    <t>-2089714829</t>
  </si>
  <si>
    <t>68494022</t>
  </si>
  <si>
    <t>127251562</t>
  </si>
  <si>
    <t>1052582880</t>
  </si>
  <si>
    <t>1028708596</t>
  </si>
  <si>
    <t>4,5*0,90*1,76</t>
  </si>
  <si>
    <t>Viz Výpočet kubatur a ploch Trasa G</t>
  </si>
  <si>
    <t>214,40</t>
  </si>
  <si>
    <t>-1028950432</t>
  </si>
  <si>
    <t>(1,80+4,0)*0,90*3,70</t>
  </si>
  <si>
    <t>228,20+8,0</t>
  </si>
  <si>
    <t>-828168663</t>
  </si>
  <si>
    <t>-1536126006</t>
  </si>
  <si>
    <t>4,50*1,80*2</t>
  </si>
  <si>
    <t>-285735318</t>
  </si>
  <si>
    <t>(1,80+4,0)*3,70*2</t>
  </si>
  <si>
    <t>1024,80</t>
  </si>
  <si>
    <t>-501308553</t>
  </si>
  <si>
    <t>20,0</t>
  </si>
  <si>
    <t>-471077611</t>
  </si>
  <si>
    <t>-992786330</t>
  </si>
  <si>
    <t>429720242</t>
  </si>
  <si>
    <t>-1309315649</t>
  </si>
  <si>
    <t>20,04+60,11</t>
  </si>
  <si>
    <t>1810283269</t>
  </si>
  <si>
    <t>-429017850</t>
  </si>
  <si>
    <t>-2036821372</t>
  </si>
  <si>
    <t>-38430987</t>
  </si>
  <si>
    <t>221,53+255,51-20,04-60,11</t>
  </si>
  <si>
    <t>-1576841633</t>
  </si>
  <si>
    <t>(212,34+10,30)*0,90*0,30</t>
  </si>
  <si>
    <t>-897276788</t>
  </si>
  <si>
    <t>80,15*2,0</t>
  </si>
  <si>
    <t>686029150</t>
  </si>
  <si>
    <t>928150773</t>
  </si>
  <si>
    <t>(212,34+10,30)*0,90*0,10</t>
  </si>
  <si>
    <t>-539892693</t>
  </si>
  <si>
    <t>1115351224</t>
  </si>
  <si>
    <t>-1045921726</t>
  </si>
  <si>
    <t>1685835711</t>
  </si>
  <si>
    <t>564261111</t>
  </si>
  <si>
    <t>Podklad nebo podsyp ze štěrkopísku ŠP s rozprostřením, vlhčením a zhutněním, po zhutnění tl. 200 mm</t>
  </si>
  <si>
    <t>1563414010</t>
  </si>
  <si>
    <t>381339393</t>
  </si>
  <si>
    <t>(52,90+18,25)*1,35</t>
  </si>
  <si>
    <t>1554217729</t>
  </si>
  <si>
    <t>-586439977</t>
  </si>
  <si>
    <t>-1682938445</t>
  </si>
  <si>
    <t>584121112</t>
  </si>
  <si>
    <t>Osazení silničních dílců ze železového betonu s podkladem z kameniva těženého do tl. 40 mm jakéhokoliv druhu a velikosti, na plochu jednotlivě přes 200 m2</t>
  </si>
  <si>
    <t>-555222956</t>
  </si>
  <si>
    <t>434593303</t>
  </si>
  <si>
    <t>46562064</t>
  </si>
  <si>
    <t>397281154</t>
  </si>
  <si>
    <t>-828149107</t>
  </si>
  <si>
    <t>-1629073777</t>
  </si>
  <si>
    <t>-2113727950</t>
  </si>
  <si>
    <t>358075738</t>
  </si>
  <si>
    <t>1650287058</t>
  </si>
  <si>
    <t>-1386457102</t>
  </si>
  <si>
    <t>772885543</t>
  </si>
  <si>
    <t>-1051098393</t>
  </si>
  <si>
    <t>-208288142</t>
  </si>
  <si>
    <t>-190279756</t>
  </si>
  <si>
    <t>-1877078252</t>
  </si>
  <si>
    <t>1432574305</t>
  </si>
  <si>
    <t>1583066038</t>
  </si>
  <si>
    <t>549581003</t>
  </si>
  <si>
    <t>1868255516</t>
  </si>
  <si>
    <t>-1320090410</t>
  </si>
  <si>
    <t>-537695784</t>
  </si>
  <si>
    <t>-23357459</t>
  </si>
  <si>
    <t>2064346750</t>
  </si>
  <si>
    <t>50240012</t>
  </si>
  <si>
    <t>Šachtové dno 100/50 250PP,250PP,čedičový žlab</t>
  </si>
  <si>
    <t>1125822595</t>
  </si>
  <si>
    <t>590240015</t>
  </si>
  <si>
    <t>Horní díl spádiště 100/100 250PP</t>
  </si>
  <si>
    <t>681457114</t>
  </si>
  <si>
    <t>-92408827</t>
  </si>
  <si>
    <t>893418386</t>
  </si>
  <si>
    <t>-38334526</t>
  </si>
  <si>
    <t>1543014551</t>
  </si>
  <si>
    <t>-943203207</t>
  </si>
  <si>
    <t>1081453517</t>
  </si>
  <si>
    <t>1584009191</t>
  </si>
  <si>
    <t>248109425</t>
  </si>
  <si>
    <t>-1418307090</t>
  </si>
  <si>
    <t>732561847</t>
  </si>
  <si>
    <t>-283972975</t>
  </si>
  <si>
    <t>18,25*2</t>
  </si>
  <si>
    <t>384893442</t>
  </si>
  <si>
    <t>334727489</t>
  </si>
  <si>
    <t>62,74*9</t>
  </si>
  <si>
    <t>-429961218</t>
  </si>
  <si>
    <t>-951325640</t>
  </si>
  <si>
    <t>1072649437</t>
  </si>
  <si>
    <t>10868090</t>
  </si>
  <si>
    <t>11 - Stoka H</t>
  </si>
  <si>
    <t>-763589883</t>
  </si>
  <si>
    <t>(6,90+105,1)*1,35</t>
  </si>
  <si>
    <t>1572116769</t>
  </si>
  <si>
    <t>6,9*1,75</t>
  </si>
  <si>
    <t>-587595538</t>
  </si>
  <si>
    <t>-1780608714</t>
  </si>
  <si>
    <t>-2104866504</t>
  </si>
  <si>
    <t>-1803032176</t>
  </si>
  <si>
    <t>-270352697</t>
  </si>
  <si>
    <t>33,0*2,0</t>
  </si>
  <si>
    <t>1893158233</t>
  </si>
  <si>
    <t>(6,70*0,90*2,09)+(6,10+6,80+4,50)*0,90*2,60</t>
  </si>
  <si>
    <t>Viz Výpočet kubatur a ploch Trasa H</t>
  </si>
  <si>
    <t>38,20</t>
  </si>
  <si>
    <t>306582633</t>
  </si>
  <si>
    <t>Připojky</t>
  </si>
  <si>
    <t>(5,90+6,60+6,50)*0,90*0,40</t>
  </si>
  <si>
    <t>337,90</t>
  </si>
  <si>
    <t>210027726</t>
  </si>
  <si>
    <t>354143776</t>
  </si>
  <si>
    <t>6,70*2,10*2</t>
  </si>
  <si>
    <t>271377573</t>
  </si>
  <si>
    <t>(5,90+6,60+6,50)*3,40*2+(6,10+6,80+4,50)*2,60*2</t>
  </si>
  <si>
    <t>875,60</t>
  </si>
  <si>
    <t>834458559</t>
  </si>
  <si>
    <t>-600678453</t>
  </si>
  <si>
    <t>-958805248</t>
  </si>
  <si>
    <t>16,93+50,79</t>
  </si>
  <si>
    <t>-102897307</t>
  </si>
  <si>
    <t>756663744</t>
  </si>
  <si>
    <t>67,72*2,0</t>
  </si>
  <si>
    <t>-2001007310</t>
  </si>
  <si>
    <t>-1312111038</t>
  </si>
  <si>
    <t>91,52+344,74-16,93-50,79</t>
  </si>
  <si>
    <t>1484039131</t>
  </si>
  <si>
    <t>(145,0+43,10)*0,90*0,3</t>
  </si>
  <si>
    <t>693145875</t>
  </si>
  <si>
    <t>50,79*2</t>
  </si>
  <si>
    <t>817164402</t>
  </si>
  <si>
    <t>742695880</t>
  </si>
  <si>
    <t>66,0*0,03</t>
  </si>
  <si>
    <t>-1188518715</t>
  </si>
  <si>
    <t>427464212</t>
  </si>
  <si>
    <t>447950878</t>
  </si>
  <si>
    <t>(145,0+43,10)*0,90*0,10</t>
  </si>
  <si>
    <t>2067705719</t>
  </si>
  <si>
    <t>-468513839</t>
  </si>
  <si>
    <t>-2127581488</t>
  </si>
  <si>
    <t>-977449559</t>
  </si>
  <si>
    <t>-1398170142</t>
  </si>
  <si>
    <t>(6,90+105,10)*1,35</t>
  </si>
  <si>
    <t>-1557685881</t>
  </si>
  <si>
    <t>-1643099261</t>
  </si>
  <si>
    <t>-1470347747</t>
  </si>
  <si>
    <t>1547045848</t>
  </si>
  <si>
    <t>-1771333253</t>
  </si>
  <si>
    <t>35912759</t>
  </si>
  <si>
    <t>-287782355</t>
  </si>
  <si>
    <t>-144538493</t>
  </si>
  <si>
    <t>777620983</t>
  </si>
  <si>
    <t>63146045</t>
  </si>
  <si>
    <t>-1967722632</t>
  </si>
  <si>
    <t>1909433867</t>
  </si>
  <si>
    <t>-73568252</t>
  </si>
  <si>
    <t>905221928</t>
  </si>
  <si>
    <t>-133488447</t>
  </si>
  <si>
    <t>1997398869</t>
  </si>
  <si>
    <t>-1348921522</t>
  </si>
  <si>
    <t>-2026776939</t>
  </si>
  <si>
    <t>1745128667</t>
  </si>
  <si>
    <t>762031480</t>
  </si>
  <si>
    <t>449899445</t>
  </si>
  <si>
    <t>-705707603</t>
  </si>
  <si>
    <t>-1848872341</t>
  </si>
  <si>
    <t>-587156896</t>
  </si>
  <si>
    <t>-437897970</t>
  </si>
  <si>
    <t>205339278</t>
  </si>
  <si>
    <t>2036945144</t>
  </si>
  <si>
    <t>228569745</t>
  </si>
  <si>
    <t>-947253694</t>
  </si>
  <si>
    <t>-112292924</t>
  </si>
  <si>
    <t>2032891653</t>
  </si>
  <si>
    <t>1853740175</t>
  </si>
  <si>
    <t>-371589792</t>
  </si>
  <si>
    <t>-1756147509</t>
  </si>
  <si>
    <t>-1184951914</t>
  </si>
  <si>
    <t>90,353*9</t>
  </si>
  <si>
    <t>-838333765</t>
  </si>
  <si>
    <t>555298766</t>
  </si>
  <si>
    <t>-1102224449</t>
  </si>
  <si>
    <t>-446872584</t>
  </si>
  <si>
    <t>12 - Stoka I</t>
  </si>
  <si>
    <t>-2051906166</t>
  </si>
  <si>
    <t>-860907621</t>
  </si>
  <si>
    <t>1081748567</t>
  </si>
  <si>
    <t>100*1,50</t>
  </si>
  <si>
    <t>-1688262610</t>
  </si>
  <si>
    <t>13,10*0,90*2,05</t>
  </si>
  <si>
    <t>Viz Výpočet kubatur a ploch Trasa I</t>
  </si>
  <si>
    <t>178,90</t>
  </si>
  <si>
    <t>904821412</t>
  </si>
  <si>
    <t>13,10*2,05*2</t>
  </si>
  <si>
    <t>50,0</t>
  </si>
  <si>
    <t>-662744628</t>
  </si>
  <si>
    <t>329,50</t>
  </si>
  <si>
    <t>-804830814</t>
  </si>
  <si>
    <t>-424471310</t>
  </si>
  <si>
    <t>407969193</t>
  </si>
  <si>
    <t>10,18+30,54</t>
  </si>
  <si>
    <t>1871284237</t>
  </si>
  <si>
    <t>-1414933396</t>
  </si>
  <si>
    <t>-446105954</t>
  </si>
  <si>
    <t>-1814908770</t>
  </si>
  <si>
    <t>203,07-40,72</t>
  </si>
  <si>
    <t>-529784168</t>
  </si>
  <si>
    <t>113,10*0,90*0,30</t>
  </si>
  <si>
    <t>1806597092</t>
  </si>
  <si>
    <t>30,54*2,0</t>
  </si>
  <si>
    <t>2077895979</t>
  </si>
  <si>
    <t>-309006675</t>
  </si>
  <si>
    <t>150*0,03</t>
  </si>
  <si>
    <t>343142583</t>
  </si>
  <si>
    <t>1059111531</t>
  </si>
  <si>
    <t>1142989471</t>
  </si>
  <si>
    <t>113,10*0,90*0,10</t>
  </si>
  <si>
    <t>-643488405</t>
  </si>
  <si>
    <t>950913318</t>
  </si>
  <si>
    <t>282841252</t>
  </si>
  <si>
    <t>923083860</t>
  </si>
  <si>
    <t>-1110715067</t>
  </si>
  <si>
    <t>-1704853966</t>
  </si>
  <si>
    <t>507670059</t>
  </si>
  <si>
    <t>-577172536</t>
  </si>
  <si>
    <t>-1359991954</t>
  </si>
  <si>
    <t>-704915452</t>
  </si>
  <si>
    <t>2141345228</t>
  </si>
  <si>
    <t>-580568953</t>
  </si>
  <si>
    <t>1242843303</t>
  </si>
  <si>
    <t>-1635189781</t>
  </si>
  <si>
    <t>-1117477246</t>
  </si>
  <si>
    <t>-2006360942</t>
  </si>
  <si>
    <t>346566809</t>
  </si>
  <si>
    <t>1035912239</t>
  </si>
  <si>
    <t>-1201322312</t>
  </si>
  <si>
    <t>1266594272</t>
  </si>
  <si>
    <t>997311206</t>
  </si>
  <si>
    <t>-683905285</t>
  </si>
  <si>
    <t>2006768117</t>
  </si>
  <si>
    <t>1678524434</t>
  </si>
  <si>
    <t>2145556267</t>
  </si>
  <si>
    <t>1323987290</t>
  </si>
  <si>
    <t>710581861</t>
  </si>
  <si>
    <t>1530276955</t>
  </si>
  <si>
    <t>1616812516</t>
  </si>
  <si>
    <t>13 - Stoka J</t>
  </si>
  <si>
    <t>2096671260</t>
  </si>
  <si>
    <t>35,0*1,35</t>
  </si>
  <si>
    <t>1470692642</t>
  </si>
  <si>
    <t>-1964682764</t>
  </si>
  <si>
    <t>612515860</t>
  </si>
  <si>
    <t>-1547732066</t>
  </si>
  <si>
    <t>-845589930</t>
  </si>
  <si>
    <t>Viz Výpočet kubatur a ploch Trasa J</t>
  </si>
  <si>
    <t>54,50+6,70</t>
  </si>
  <si>
    <t>1789882866</t>
  </si>
  <si>
    <t>-1069197711</t>
  </si>
  <si>
    <t>138,40</t>
  </si>
  <si>
    <t>1638521220</t>
  </si>
  <si>
    <t>1691029534</t>
  </si>
  <si>
    <t>3,11+9,34</t>
  </si>
  <si>
    <t>-369743413</t>
  </si>
  <si>
    <t>-1171712048</t>
  </si>
  <si>
    <t>227726209</t>
  </si>
  <si>
    <t>222780500</t>
  </si>
  <si>
    <t>61,20-3,11-9,34</t>
  </si>
  <si>
    <t>1223840022</t>
  </si>
  <si>
    <t>34,59*0,90*0,30</t>
  </si>
  <si>
    <t>-657565644</t>
  </si>
  <si>
    <t>1383828791</t>
  </si>
  <si>
    <t>1061921997</t>
  </si>
  <si>
    <t>34,59*0,90*0,10</t>
  </si>
  <si>
    <t>-52678942</t>
  </si>
  <si>
    <t>-1738419940</t>
  </si>
  <si>
    <t>270185753</t>
  </si>
  <si>
    <t>1219110233</t>
  </si>
  <si>
    <t>-159953670</t>
  </si>
  <si>
    <t>-1670176356</t>
  </si>
  <si>
    <t>-1328992482</t>
  </si>
  <si>
    <t>35*1,015 'Přepočtené koeficientem množství</t>
  </si>
  <si>
    <t>767970641</t>
  </si>
  <si>
    <t>-879349500</t>
  </si>
  <si>
    <t>1157562399</t>
  </si>
  <si>
    <t>-1251507049</t>
  </si>
  <si>
    <t>-923152392</t>
  </si>
  <si>
    <t>-1539341571</t>
  </si>
  <si>
    <t>-477839279</t>
  </si>
  <si>
    <t>-1415387904</t>
  </si>
  <si>
    <t>138979204</t>
  </si>
  <si>
    <t>-569646604</t>
  </si>
  <si>
    <t>1461776647</t>
  </si>
  <si>
    <t>1570972669</t>
  </si>
  <si>
    <t>-642510241</t>
  </si>
  <si>
    <t>-195084896</t>
  </si>
  <si>
    <t>230533270</t>
  </si>
  <si>
    <t>-540702527</t>
  </si>
  <si>
    <t>-485358978</t>
  </si>
  <si>
    <t>27,41*9</t>
  </si>
  <si>
    <t>-917910227</t>
  </si>
  <si>
    <t>314819122</t>
  </si>
  <si>
    <t>-370748424</t>
  </si>
  <si>
    <t>14 - Stoka L</t>
  </si>
  <si>
    <t>1801346520</t>
  </si>
  <si>
    <t>(39,0+12,0)*1,35</t>
  </si>
  <si>
    <t>2118182683</t>
  </si>
  <si>
    <t>-1218892887</t>
  </si>
  <si>
    <t>489862808</t>
  </si>
  <si>
    <t>-1112705135</t>
  </si>
  <si>
    <t>-629017266</t>
  </si>
  <si>
    <t>12,0*0,90*2,0</t>
  </si>
  <si>
    <t>Viz Výpočet kubatur a ploch Trasa L</t>
  </si>
  <si>
    <t>56,60+5,30</t>
  </si>
  <si>
    <t>-2140721251</t>
  </si>
  <si>
    <t>12,0*2,0*2</t>
  </si>
  <si>
    <t>151,70</t>
  </si>
  <si>
    <t>-11507425</t>
  </si>
  <si>
    <t>-1713332503</t>
  </si>
  <si>
    <t>4,59+13,77</t>
  </si>
  <si>
    <t>-784901455</t>
  </si>
  <si>
    <t>-710790421</t>
  </si>
  <si>
    <t>-1449434338</t>
  </si>
  <si>
    <t>-580464927</t>
  </si>
  <si>
    <t>83,50-13,77-4,59</t>
  </si>
  <si>
    <t>806936375</t>
  </si>
  <si>
    <t>(39,0+12,0)*0,90*0,30</t>
  </si>
  <si>
    <t>1336621559</t>
  </si>
  <si>
    <t>13,77*2,0</t>
  </si>
  <si>
    <t>1038047151</t>
  </si>
  <si>
    <t>-851212525</t>
  </si>
  <si>
    <t>(39,0+12,0)*0,90*0,10</t>
  </si>
  <si>
    <t>452311131</t>
  </si>
  <si>
    <t>Podkladní a zajišťovací konstrukce z betonu prostého v otevřeném výkopu desky pod potrubí, stoky a drobné objekty z betonu tř. C 12/15</t>
  </si>
  <si>
    <t>-91487329</t>
  </si>
  <si>
    <t>-547793925</t>
  </si>
  <si>
    <t>-1400124712</t>
  </si>
  <si>
    <t>-390670329</t>
  </si>
  <si>
    <t>-433949629</t>
  </si>
  <si>
    <t>-1227537604</t>
  </si>
  <si>
    <t>12*1,015 'Přepočtené koeficientem množství</t>
  </si>
  <si>
    <t>453660562</t>
  </si>
  <si>
    <t>-2031790002</t>
  </si>
  <si>
    <t>38,7*1,015 'Přepočtené koeficientem množství</t>
  </si>
  <si>
    <t>-450414018</t>
  </si>
  <si>
    <t>-1543401362</t>
  </si>
  <si>
    <t>266413938</t>
  </si>
  <si>
    <t>-270155717</t>
  </si>
  <si>
    <t>-1058504648</t>
  </si>
  <si>
    <t>-1909394128</t>
  </si>
  <si>
    <t>-2060161866</t>
  </si>
  <si>
    <t>468215150</t>
  </si>
  <si>
    <t>-495263540</t>
  </si>
  <si>
    <t>-1444224948</t>
  </si>
  <si>
    <t>487979061</t>
  </si>
  <si>
    <t>521014921</t>
  </si>
  <si>
    <t>2117932468</t>
  </si>
  <si>
    <t>392339299</t>
  </si>
  <si>
    <t>14269768</t>
  </si>
  <si>
    <t>-855388261</t>
  </si>
  <si>
    <t>710854400</t>
  </si>
  <si>
    <t>-1243091508</t>
  </si>
  <si>
    <t>197882232</t>
  </si>
  <si>
    <t>1228055621</t>
  </si>
  <si>
    <t>-1757657555</t>
  </si>
  <si>
    <t>39,93*9</t>
  </si>
  <si>
    <t>-927527541</t>
  </si>
  <si>
    <t>731667495</t>
  </si>
  <si>
    <t>-1050760120</t>
  </si>
  <si>
    <t>15 - Stoka M</t>
  </si>
  <si>
    <t>1482347083</t>
  </si>
  <si>
    <t>73,16*1,35</t>
  </si>
  <si>
    <t>1340342304</t>
  </si>
  <si>
    <t>733756735</t>
  </si>
  <si>
    <t>2026414898</t>
  </si>
  <si>
    <t>-701135590</t>
  </si>
  <si>
    <t>-599012419</t>
  </si>
  <si>
    <t>62,62*1,50</t>
  </si>
  <si>
    <t>-1722712241</t>
  </si>
  <si>
    <t>Viz Výpočet kubatur a ploch Trasa M</t>
  </si>
  <si>
    <t>163,90</t>
  </si>
  <si>
    <t>56505660</t>
  </si>
  <si>
    <t>18,10*0,90*3,20</t>
  </si>
  <si>
    <t>165,50</t>
  </si>
  <si>
    <t>2083572309</t>
  </si>
  <si>
    <t>95545756</t>
  </si>
  <si>
    <t>18,10*3,20*2</t>
  </si>
  <si>
    <t>745,80</t>
  </si>
  <si>
    <t>-445233649</t>
  </si>
  <si>
    <t>-551821589</t>
  </si>
  <si>
    <t>13,85+41,55</t>
  </si>
  <si>
    <t>-2053207489</t>
  </si>
  <si>
    <t>1974449718</t>
  </si>
  <si>
    <t>55,40*2,0</t>
  </si>
  <si>
    <t>-1858567589</t>
  </si>
  <si>
    <t>1032647502</t>
  </si>
  <si>
    <t>163,90+217,63-13,85-41,55</t>
  </si>
  <si>
    <t>1291122311</t>
  </si>
  <si>
    <t>(135,78+18,10)*0,90*0,30</t>
  </si>
  <si>
    <t>166779822</t>
  </si>
  <si>
    <t>41,548*2,0</t>
  </si>
  <si>
    <t>874463429</t>
  </si>
  <si>
    <t>197264985</t>
  </si>
  <si>
    <t>93,93*0,03</t>
  </si>
  <si>
    <t>1531285818</t>
  </si>
  <si>
    <t>-1396939710</t>
  </si>
  <si>
    <t>-739389623</t>
  </si>
  <si>
    <t>(135,78+18,10)*0,90*0,10</t>
  </si>
  <si>
    <t>-1992979738</t>
  </si>
  <si>
    <t>1819190176</t>
  </si>
  <si>
    <t>817812241</t>
  </si>
  <si>
    <t>601494678</t>
  </si>
  <si>
    <t>-924296264</t>
  </si>
  <si>
    <t>963561377</t>
  </si>
  <si>
    <t>-967674625</t>
  </si>
  <si>
    <t>918753737</t>
  </si>
  <si>
    <t>18,1*1,015 'Přepočtené koeficientem množství</t>
  </si>
  <si>
    <t>-529689446</t>
  </si>
  <si>
    <t>-1938565270</t>
  </si>
  <si>
    <t>135,8*1,015 'Přepočtené koeficientem množství</t>
  </si>
  <si>
    <t>2028679729</t>
  </si>
  <si>
    <t>1455290058</t>
  </si>
  <si>
    <t>1755499326</t>
  </si>
  <si>
    <t>200933361</t>
  </si>
  <si>
    <t>1678796564</t>
  </si>
  <si>
    <t>1629626906</t>
  </si>
  <si>
    <t>-391911551</t>
  </si>
  <si>
    <t>598388201</t>
  </si>
  <si>
    <t>667912487</t>
  </si>
  <si>
    <t>433874792</t>
  </si>
  <si>
    <t>59224066</t>
  </si>
  <si>
    <t>skruž betonová DN 1000x250 PS, 100x25x12cm</t>
  </si>
  <si>
    <t>1934768797</t>
  </si>
  <si>
    <t>970227585</t>
  </si>
  <si>
    <t>272558560</t>
  </si>
  <si>
    <t>-66265546</t>
  </si>
  <si>
    <t>-1708318297</t>
  </si>
  <si>
    <t>-271604381</t>
  </si>
  <si>
    <t>1871402670</t>
  </si>
  <si>
    <t>1106420089</t>
  </si>
  <si>
    <t>205954361</t>
  </si>
  <si>
    <t>1868019441</t>
  </si>
  <si>
    <t>708172498</t>
  </si>
  <si>
    <t>1306913435</t>
  </si>
  <si>
    <t>-677396267</t>
  </si>
  <si>
    <t>-200647754</t>
  </si>
  <si>
    <t>-929723689</t>
  </si>
  <si>
    <t>-1699115209</t>
  </si>
  <si>
    <t>-577521189</t>
  </si>
  <si>
    <t>-927610194</t>
  </si>
  <si>
    <t>57,28*9</t>
  </si>
  <si>
    <t>-346077463</t>
  </si>
  <si>
    <t>1621144616</t>
  </si>
  <si>
    <t>-1455562713</t>
  </si>
  <si>
    <t>16 - Stoka V1</t>
  </si>
  <si>
    <t>871225201</t>
  </si>
  <si>
    <t>Montáž kanalizačního potrubí z plastů z polyetylenu PE 100 svařovaných elektrotvarovkou v otevřeném výkopu ve sklonu do 20 % SDR 11/PN16 D 63 x 5,8 mm</t>
  </si>
  <si>
    <t>1481192906</t>
  </si>
  <si>
    <t>28613382</t>
  </si>
  <si>
    <t>potrubí kanalizační tlakové PE100 SDR11 návin se signalizační vrstvou 63x5,8mm</t>
  </si>
  <si>
    <t>-1882337621</t>
  </si>
  <si>
    <t>56*1,015 'Přepočtené koeficientem množství</t>
  </si>
  <si>
    <t>892241111</t>
  </si>
  <si>
    <t>Tlakové zkoušky vodou na potrubí DN do 80</t>
  </si>
  <si>
    <t>682316096</t>
  </si>
  <si>
    <t>892372111</t>
  </si>
  <si>
    <t>Tlakové zkoušky vodou zabezpečení konců potrubí při tlakových zkouškách DN do 300</t>
  </si>
  <si>
    <t>-307085509</t>
  </si>
  <si>
    <t>899721111</t>
  </si>
  <si>
    <t>Signalizační vodič na potrubí DN do 150 mm</t>
  </si>
  <si>
    <t>489056395</t>
  </si>
  <si>
    <t>899722112</t>
  </si>
  <si>
    <t>Krytí potrubí z plastů výstražnou fólií z PVC šířky 25 cm</t>
  </si>
  <si>
    <t>1303695884</t>
  </si>
  <si>
    <t>1151703811</t>
  </si>
  <si>
    <t>17 - Stoka V3</t>
  </si>
  <si>
    <t>871235201</t>
  </si>
  <si>
    <t>Montáž kanalizačního potrubí z plastů z polyetylenu PE 100 svařovaných elektrotvarovkou v otevřeném výkopu ve sklonu do 20 % SDR 11/PN16 D 75 x 6,8 mm</t>
  </si>
  <si>
    <t>1269857113</t>
  </si>
  <si>
    <t>28613383</t>
  </si>
  <si>
    <t>potrubí kanalizační tlakové PE100 SDR11 návin se signalizační vrstvou 75x6,8mm</t>
  </si>
  <si>
    <t>-831586671</t>
  </si>
  <si>
    <t>214,9*1,015 'Přepočtené koeficientem množství</t>
  </si>
  <si>
    <t>1005119342</t>
  </si>
  <si>
    <t>-249395336</t>
  </si>
  <si>
    <t>-846192317</t>
  </si>
  <si>
    <t>637493072</t>
  </si>
  <si>
    <t>-896631015</t>
  </si>
  <si>
    <t>18 - Čerpací stanice ČS 1</t>
  </si>
  <si>
    <t>1252333017</t>
  </si>
  <si>
    <t>4,50*4,50</t>
  </si>
  <si>
    <t>1811098921</t>
  </si>
  <si>
    <t>-2027691960</t>
  </si>
  <si>
    <t>131251203</t>
  </si>
  <si>
    <t>Hloubení zapažených jam a zářezů strojně s urovnáním dna do předepsaného profilu a spádu v hornině třídy těžitelnosti I skupiny 3 přes 50 do 100 m3</t>
  </si>
  <si>
    <t>-1453308011</t>
  </si>
  <si>
    <t>4,50*4,50*(3,25-1,25)</t>
  </si>
  <si>
    <t>131451203</t>
  </si>
  <si>
    <t>Hloubení zapažených jam a zářezů strojně s urovnáním dna do předepsaného profilu a spádu v hornině třídy těžitelnosti II skupiny 5 přes 50 do 100 m3</t>
  </si>
  <si>
    <t>1301710474</t>
  </si>
  <si>
    <t>4,50*4,50*(3,25-2,0)</t>
  </si>
  <si>
    <t>151101201</t>
  </si>
  <si>
    <t>Zřízení pažení stěn výkopu bez rozepření nebo vzepření příložné, hloubky do 4 m</t>
  </si>
  <si>
    <t>1412863078</t>
  </si>
  <si>
    <t>4,50*4*3,25</t>
  </si>
  <si>
    <t>151101211</t>
  </si>
  <si>
    <t>Odstranění pažení stěn výkopu bez rozepření nebo vzepření s uložením pažin na vzdálenost do 3 m od okraje výkopu příložné, hloubky do 4 m</t>
  </si>
  <si>
    <t>-1765924076</t>
  </si>
  <si>
    <t>771761342</t>
  </si>
  <si>
    <t>Objem šachty</t>
  </si>
  <si>
    <t>8,26</t>
  </si>
  <si>
    <t>Lože+ bet. deska</t>
  </si>
  <si>
    <t>0,798+1,17</t>
  </si>
  <si>
    <t>-1832788224</t>
  </si>
  <si>
    <t>208207573</t>
  </si>
  <si>
    <t>10,228*2 'Přepočtené koeficientem množství</t>
  </si>
  <si>
    <t>1530269593</t>
  </si>
  <si>
    <t>753885246</t>
  </si>
  <si>
    <t>(25,31+40,50)-10,22</t>
  </si>
  <si>
    <t>-655801933</t>
  </si>
  <si>
    <t>ČS1 +jeřábek a rozvaděč</t>
  </si>
  <si>
    <t>(2,20*2,20*0,15)+(0,60*0,60*0,15)+(0,35*0,35*0,15)</t>
  </si>
  <si>
    <t>452321151</t>
  </si>
  <si>
    <t>Podkladní a zajišťovací konstrukce z betonu železového v otevřeném výkopu desky pod potrubí, stoky a drobné objekty z betonu tř. C 20/25</t>
  </si>
  <si>
    <t>1960842426</t>
  </si>
  <si>
    <t>Patka pro rozvaděč</t>
  </si>
  <si>
    <t>0,60*0,60*0,30</t>
  </si>
  <si>
    <t>Patka přenosného jeřábku</t>
  </si>
  <si>
    <t>0,35*0,35*0,80</t>
  </si>
  <si>
    <t>Podklad 3achty</t>
  </si>
  <si>
    <t>2,20*2,20*0,20</t>
  </si>
  <si>
    <t>452351101</t>
  </si>
  <si>
    <t>Bednění podkladních a zajišťovacích konstrukcí v otevřeném výkopu desek nebo sedlových loží pod potrubí, stoky a drobné objekty</t>
  </si>
  <si>
    <t>-959925685</t>
  </si>
  <si>
    <t>(0,60*4*0,30)+(2,20*4*0,30)+(0,30*4*0,30)</t>
  </si>
  <si>
    <t>452368211</t>
  </si>
  <si>
    <t>Výztuž podkladních desek, bloků nebo pražců v otevřeném výkopu ze svařovaných sítí typu Kari</t>
  </si>
  <si>
    <t>388021314</t>
  </si>
  <si>
    <t>357142573</t>
  </si>
  <si>
    <t>450918520</t>
  </si>
  <si>
    <t>2019649594</t>
  </si>
  <si>
    <t>-517220446</t>
  </si>
  <si>
    <t>622495169</t>
  </si>
  <si>
    <t>5922401230R</t>
  </si>
  <si>
    <t>Čerpací stanice odpadních vod ČS1 ,včetně dopravy na stavbu, montáže technologie, vystrojení a uvedení do provozu</t>
  </si>
  <si>
    <t>kpl</t>
  </si>
  <si>
    <t>-630724773</t>
  </si>
  <si>
    <t>246870858</t>
  </si>
  <si>
    <t>-2057353529</t>
  </si>
  <si>
    <t>1899193091</t>
  </si>
  <si>
    <t>11,74*9</t>
  </si>
  <si>
    <t>-995645726</t>
  </si>
  <si>
    <t>1848778626</t>
  </si>
  <si>
    <t>1993173099</t>
  </si>
  <si>
    <t xml:space="preserve">19 - Čerpací stanice  ČS 3</t>
  </si>
  <si>
    <t>-1893401512</t>
  </si>
  <si>
    <t>828377716</t>
  </si>
  <si>
    <t>-1327000291</t>
  </si>
  <si>
    <t>-501779336</t>
  </si>
  <si>
    <t>4,50*4,50*(3,76-1,76)</t>
  </si>
  <si>
    <t>442514160</t>
  </si>
  <si>
    <t>4,50*4,50*(3,76-2,0)</t>
  </si>
  <si>
    <t>-922011327</t>
  </si>
  <si>
    <t>4,50*4*3,76</t>
  </si>
  <si>
    <t>-1054090036</t>
  </si>
  <si>
    <t>-818470733</t>
  </si>
  <si>
    <t>9,54</t>
  </si>
  <si>
    <t>-1412361386</t>
  </si>
  <si>
    <t>-568510626</t>
  </si>
  <si>
    <t>11,508</t>
  </si>
  <si>
    <t>11,508*2 'Přepočtené koeficientem množství</t>
  </si>
  <si>
    <t>1774994358</t>
  </si>
  <si>
    <t>(35,64+40,50)-11,508</t>
  </si>
  <si>
    <t>-1390107521</t>
  </si>
  <si>
    <t>759508767</t>
  </si>
  <si>
    <t>-1891679683</t>
  </si>
  <si>
    <t>25,0*0,03</t>
  </si>
  <si>
    <t>881444594</t>
  </si>
  <si>
    <t>1075054991</t>
  </si>
  <si>
    <t>-38267966</t>
  </si>
  <si>
    <t>Podklad Šachty</t>
  </si>
  <si>
    <t>-1690397303</t>
  </si>
  <si>
    <t>123644571</t>
  </si>
  <si>
    <t>-530546108</t>
  </si>
  <si>
    <t>815441588</t>
  </si>
  <si>
    <t>169386208</t>
  </si>
  <si>
    <t>1700252050</t>
  </si>
  <si>
    <t>5922401240R</t>
  </si>
  <si>
    <t>Čerpací stanice odpadních vod ČS 3 včetně dopravy na stavbu,montáže technologie, vystrojení a uvedení do provozu</t>
  </si>
  <si>
    <t>1640529058</t>
  </si>
  <si>
    <t>566692664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</si>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</sst>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SO.01 Kanalizace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Rotava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Rotava Sídliště 721 Rotava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Bolvári Štefan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Bolvári Štefan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ROUND(SUM(AG55:AG73),2)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ROUND(SUM(AS55:AS73),2)</f>
        <v>0</v>
      </c>
      <c r="AT54" s="107">
        <f>ROUND(SUM(AV54:AW54),2)</f>
        <v>0</v>
      </c>
      <c r="AU54" s="108">
        <f>ROUND(SUM(AU55:AU73),5)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ROUND(SUM(AZ55:AZ73),2)</f>
        <v>0</v>
      </c>
      <c r="BA54" s="107">
        <f>ROUND(SUM(BA55:BA73),2)</f>
        <v>0</v>
      </c>
      <c r="BB54" s="107">
        <f>ROUND(SUM(BB55:BB73),2)</f>
        <v>0</v>
      </c>
      <c r="BC54" s="107">
        <f>ROUND(SUM(BC55:BC73),2)</f>
        <v>0</v>
      </c>
      <c r="BD54" s="109">
        <f>ROUND(SUM(BD55:BD73),2)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Stoka A1'!J30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Stoka A1'!P88</f>
        <v>0</v>
      </c>
      <c r="AV55" s="121">
        <f>'01 - Stoka A1'!J33</f>
        <v>0</v>
      </c>
      <c r="AW55" s="121">
        <f>'01 - Stoka A1'!J34</f>
        <v>0</v>
      </c>
      <c r="AX55" s="121">
        <f>'01 - Stoka A1'!J35</f>
        <v>0</v>
      </c>
      <c r="AY55" s="121">
        <f>'01 - Stoka A1'!J36</f>
        <v>0</v>
      </c>
      <c r="AZ55" s="121">
        <f>'01 - Stoka A1'!F33</f>
        <v>0</v>
      </c>
      <c r="BA55" s="121">
        <f>'01 - Stoka A1'!F34</f>
        <v>0</v>
      </c>
      <c r="BB55" s="121">
        <f>'01 - Stoka A1'!F35</f>
        <v>0</v>
      </c>
      <c r="BC55" s="121">
        <f>'01 - Stoka A1'!F36</f>
        <v>0</v>
      </c>
      <c r="BD55" s="123">
        <f>'01 - Stoka A1'!F37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Stoka A2'!J30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'02 - Stoka A2'!P88</f>
        <v>0</v>
      </c>
      <c r="AV56" s="121">
        <f>'02 - Stoka A2'!J33</f>
        <v>0</v>
      </c>
      <c r="AW56" s="121">
        <f>'02 - Stoka A2'!J34</f>
        <v>0</v>
      </c>
      <c r="AX56" s="121">
        <f>'02 - Stoka A2'!J35</f>
        <v>0</v>
      </c>
      <c r="AY56" s="121">
        <f>'02 - Stoka A2'!J36</f>
        <v>0</v>
      </c>
      <c r="AZ56" s="121">
        <f>'02 - Stoka A2'!F33</f>
        <v>0</v>
      </c>
      <c r="BA56" s="121">
        <f>'02 - Stoka A2'!F34</f>
        <v>0</v>
      </c>
      <c r="BB56" s="121">
        <f>'02 - Stoka A2'!F35</f>
        <v>0</v>
      </c>
      <c r="BC56" s="121">
        <f>'02 - Stoka A2'!F36</f>
        <v>0</v>
      </c>
      <c r="BD56" s="123">
        <f>'02 - Stoka A2'!F37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Stoka B'!J30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'03 - Stoka B'!P88</f>
        <v>0</v>
      </c>
      <c r="AV57" s="121">
        <f>'03 - Stoka B'!J33</f>
        <v>0</v>
      </c>
      <c r="AW57" s="121">
        <f>'03 - Stoka B'!J34</f>
        <v>0</v>
      </c>
      <c r="AX57" s="121">
        <f>'03 - Stoka B'!J35</f>
        <v>0</v>
      </c>
      <c r="AY57" s="121">
        <f>'03 - Stoka B'!J36</f>
        <v>0</v>
      </c>
      <c r="AZ57" s="121">
        <f>'03 - Stoka B'!F33</f>
        <v>0</v>
      </c>
      <c r="BA57" s="121">
        <f>'03 - Stoka B'!F34</f>
        <v>0</v>
      </c>
      <c r="BB57" s="121">
        <f>'03 - Stoka B'!F35</f>
        <v>0</v>
      </c>
      <c r="BC57" s="121">
        <f>'03 - Stoka B'!F36</f>
        <v>0</v>
      </c>
      <c r="BD57" s="123">
        <f>'03 - Stoka B'!F37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Stoka C1'!J30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'04 - Stoka C1'!P88</f>
        <v>0</v>
      </c>
      <c r="AV58" s="121">
        <f>'04 - Stoka C1'!J33</f>
        <v>0</v>
      </c>
      <c r="AW58" s="121">
        <f>'04 - Stoka C1'!J34</f>
        <v>0</v>
      </c>
      <c r="AX58" s="121">
        <f>'04 - Stoka C1'!J35</f>
        <v>0</v>
      </c>
      <c r="AY58" s="121">
        <f>'04 - Stoka C1'!J36</f>
        <v>0</v>
      </c>
      <c r="AZ58" s="121">
        <f>'04 - Stoka C1'!F33</f>
        <v>0</v>
      </c>
      <c r="BA58" s="121">
        <f>'04 - Stoka C1'!F34</f>
        <v>0</v>
      </c>
      <c r="BB58" s="121">
        <f>'04 - Stoka C1'!F35</f>
        <v>0</v>
      </c>
      <c r="BC58" s="121">
        <f>'04 - Stoka C1'!F36</f>
        <v>0</v>
      </c>
      <c r="BD58" s="123">
        <f>'04 - Stoka C1'!F37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16.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Stoka C2'!J30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0">
        <v>0</v>
      </c>
      <c r="AT59" s="121">
        <f>ROUND(SUM(AV59:AW59),2)</f>
        <v>0</v>
      </c>
      <c r="AU59" s="122">
        <f>'05 - Stoka C2'!P88</f>
        <v>0</v>
      </c>
      <c r="AV59" s="121">
        <f>'05 - Stoka C2'!J33</f>
        <v>0</v>
      </c>
      <c r="AW59" s="121">
        <f>'05 - Stoka C2'!J34</f>
        <v>0</v>
      </c>
      <c r="AX59" s="121">
        <f>'05 - Stoka C2'!J35</f>
        <v>0</v>
      </c>
      <c r="AY59" s="121">
        <f>'05 - Stoka C2'!J36</f>
        <v>0</v>
      </c>
      <c r="AZ59" s="121">
        <f>'05 - Stoka C2'!F33</f>
        <v>0</v>
      </c>
      <c r="BA59" s="121">
        <f>'05 - Stoka C2'!F34</f>
        <v>0</v>
      </c>
      <c r="BB59" s="121">
        <f>'05 - Stoka C2'!F35</f>
        <v>0</v>
      </c>
      <c r="BC59" s="121">
        <f>'05 - Stoka C2'!F36</f>
        <v>0</v>
      </c>
      <c r="BD59" s="123">
        <f>'05 - Stoka C2'!F37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81</v>
      </c>
    </row>
    <row r="60" s="7" customFormat="1" ht="16.5" customHeight="1">
      <c r="A60" s="112" t="s">
        <v>75</v>
      </c>
      <c r="B60" s="113"/>
      <c r="C60" s="114"/>
      <c r="D60" s="115" t="s">
        <v>94</v>
      </c>
      <c r="E60" s="115"/>
      <c r="F60" s="115"/>
      <c r="G60" s="115"/>
      <c r="H60" s="115"/>
      <c r="I60" s="116"/>
      <c r="J60" s="115" t="s">
        <v>95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Stoka D'!J30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78</v>
      </c>
      <c r="AR60" s="119"/>
      <c r="AS60" s="120">
        <v>0</v>
      </c>
      <c r="AT60" s="121">
        <f>ROUND(SUM(AV60:AW60),2)</f>
        <v>0</v>
      </c>
      <c r="AU60" s="122">
        <f>'06 - Stoka D'!P87</f>
        <v>0</v>
      </c>
      <c r="AV60" s="121">
        <f>'06 - Stoka D'!J33</f>
        <v>0</v>
      </c>
      <c r="AW60" s="121">
        <f>'06 - Stoka D'!J34</f>
        <v>0</v>
      </c>
      <c r="AX60" s="121">
        <f>'06 - Stoka D'!J35</f>
        <v>0</v>
      </c>
      <c r="AY60" s="121">
        <f>'06 - Stoka D'!J36</f>
        <v>0</v>
      </c>
      <c r="AZ60" s="121">
        <f>'06 - Stoka D'!F33</f>
        <v>0</v>
      </c>
      <c r="BA60" s="121">
        <f>'06 - Stoka D'!F34</f>
        <v>0</v>
      </c>
      <c r="BB60" s="121">
        <f>'06 - Stoka D'!F35</f>
        <v>0</v>
      </c>
      <c r="BC60" s="121">
        <f>'06 - Stoka D'!F36</f>
        <v>0</v>
      </c>
      <c r="BD60" s="123">
        <f>'06 - Stoka D'!F37</f>
        <v>0</v>
      </c>
      <c r="BE60" s="7"/>
      <c r="BT60" s="124" t="s">
        <v>79</v>
      </c>
      <c r="BV60" s="124" t="s">
        <v>73</v>
      </c>
      <c r="BW60" s="124" t="s">
        <v>96</v>
      </c>
      <c r="BX60" s="124" t="s">
        <v>5</v>
      </c>
      <c r="CL60" s="124" t="s">
        <v>19</v>
      </c>
      <c r="CM60" s="124" t="s">
        <v>81</v>
      </c>
    </row>
    <row r="61" s="7" customFormat="1" ht="16.5" customHeight="1">
      <c r="A61" s="112" t="s">
        <v>75</v>
      </c>
      <c r="B61" s="113"/>
      <c r="C61" s="114"/>
      <c r="D61" s="115" t="s">
        <v>97</v>
      </c>
      <c r="E61" s="115"/>
      <c r="F61" s="115"/>
      <c r="G61" s="115"/>
      <c r="H61" s="115"/>
      <c r="I61" s="116"/>
      <c r="J61" s="115" t="s">
        <v>98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'07 - Stoka E'!J30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78</v>
      </c>
      <c r="AR61" s="119"/>
      <c r="AS61" s="120">
        <v>0</v>
      </c>
      <c r="AT61" s="121">
        <f>ROUND(SUM(AV61:AW61),2)</f>
        <v>0</v>
      </c>
      <c r="AU61" s="122">
        <f>'07 - Stoka E'!P88</f>
        <v>0</v>
      </c>
      <c r="AV61" s="121">
        <f>'07 - Stoka E'!J33</f>
        <v>0</v>
      </c>
      <c r="AW61" s="121">
        <f>'07 - Stoka E'!J34</f>
        <v>0</v>
      </c>
      <c r="AX61" s="121">
        <f>'07 - Stoka E'!J35</f>
        <v>0</v>
      </c>
      <c r="AY61" s="121">
        <f>'07 - Stoka E'!J36</f>
        <v>0</v>
      </c>
      <c r="AZ61" s="121">
        <f>'07 - Stoka E'!F33</f>
        <v>0</v>
      </c>
      <c r="BA61" s="121">
        <f>'07 - Stoka E'!F34</f>
        <v>0</v>
      </c>
      <c r="BB61" s="121">
        <f>'07 - Stoka E'!F35</f>
        <v>0</v>
      </c>
      <c r="BC61" s="121">
        <f>'07 - Stoka E'!F36</f>
        <v>0</v>
      </c>
      <c r="BD61" s="123">
        <f>'07 - Stoka E'!F37</f>
        <v>0</v>
      </c>
      <c r="BE61" s="7"/>
      <c r="BT61" s="124" t="s">
        <v>79</v>
      </c>
      <c r="BV61" s="124" t="s">
        <v>73</v>
      </c>
      <c r="BW61" s="124" t="s">
        <v>99</v>
      </c>
      <c r="BX61" s="124" t="s">
        <v>5</v>
      </c>
      <c r="CL61" s="124" t="s">
        <v>19</v>
      </c>
      <c r="CM61" s="124" t="s">
        <v>81</v>
      </c>
    </row>
    <row r="62" s="7" customFormat="1" ht="16.5" customHeight="1">
      <c r="A62" s="112" t="s">
        <v>75</v>
      </c>
      <c r="B62" s="113"/>
      <c r="C62" s="114"/>
      <c r="D62" s="115" t="s">
        <v>100</v>
      </c>
      <c r="E62" s="115"/>
      <c r="F62" s="115"/>
      <c r="G62" s="115"/>
      <c r="H62" s="115"/>
      <c r="I62" s="116"/>
      <c r="J62" s="115" t="s">
        <v>101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'08 - Stoka E1'!J30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78</v>
      </c>
      <c r="AR62" s="119"/>
      <c r="AS62" s="120">
        <v>0</v>
      </c>
      <c r="AT62" s="121">
        <f>ROUND(SUM(AV62:AW62),2)</f>
        <v>0</v>
      </c>
      <c r="AU62" s="122">
        <f>'08 - Stoka E1'!P85</f>
        <v>0</v>
      </c>
      <c r="AV62" s="121">
        <f>'08 - Stoka E1'!J33</f>
        <v>0</v>
      </c>
      <c r="AW62" s="121">
        <f>'08 - Stoka E1'!J34</f>
        <v>0</v>
      </c>
      <c r="AX62" s="121">
        <f>'08 - Stoka E1'!J35</f>
        <v>0</v>
      </c>
      <c r="AY62" s="121">
        <f>'08 - Stoka E1'!J36</f>
        <v>0</v>
      </c>
      <c r="AZ62" s="121">
        <f>'08 - Stoka E1'!F33</f>
        <v>0</v>
      </c>
      <c r="BA62" s="121">
        <f>'08 - Stoka E1'!F34</f>
        <v>0</v>
      </c>
      <c r="BB62" s="121">
        <f>'08 - Stoka E1'!F35</f>
        <v>0</v>
      </c>
      <c r="BC62" s="121">
        <f>'08 - Stoka E1'!F36</f>
        <v>0</v>
      </c>
      <c r="BD62" s="123">
        <f>'08 - Stoka E1'!F37</f>
        <v>0</v>
      </c>
      <c r="BE62" s="7"/>
      <c r="BT62" s="124" t="s">
        <v>79</v>
      </c>
      <c r="BV62" s="124" t="s">
        <v>73</v>
      </c>
      <c r="BW62" s="124" t="s">
        <v>102</v>
      </c>
      <c r="BX62" s="124" t="s">
        <v>5</v>
      </c>
      <c r="CL62" s="124" t="s">
        <v>19</v>
      </c>
      <c r="CM62" s="124" t="s">
        <v>81</v>
      </c>
    </row>
    <row r="63" s="7" customFormat="1" ht="16.5" customHeight="1">
      <c r="A63" s="112" t="s">
        <v>75</v>
      </c>
      <c r="B63" s="113"/>
      <c r="C63" s="114"/>
      <c r="D63" s="115" t="s">
        <v>103</v>
      </c>
      <c r="E63" s="115"/>
      <c r="F63" s="115"/>
      <c r="G63" s="115"/>
      <c r="H63" s="115"/>
      <c r="I63" s="116"/>
      <c r="J63" s="115" t="s">
        <v>104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'09 - Stoka F'!J30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78</v>
      </c>
      <c r="AR63" s="119"/>
      <c r="AS63" s="120">
        <v>0</v>
      </c>
      <c r="AT63" s="121">
        <f>ROUND(SUM(AV63:AW63),2)</f>
        <v>0</v>
      </c>
      <c r="AU63" s="122">
        <f>'09 - Stoka F'!P87</f>
        <v>0</v>
      </c>
      <c r="AV63" s="121">
        <f>'09 - Stoka F'!J33</f>
        <v>0</v>
      </c>
      <c r="AW63" s="121">
        <f>'09 - Stoka F'!J34</f>
        <v>0</v>
      </c>
      <c r="AX63" s="121">
        <f>'09 - Stoka F'!J35</f>
        <v>0</v>
      </c>
      <c r="AY63" s="121">
        <f>'09 - Stoka F'!J36</f>
        <v>0</v>
      </c>
      <c r="AZ63" s="121">
        <f>'09 - Stoka F'!F33</f>
        <v>0</v>
      </c>
      <c r="BA63" s="121">
        <f>'09 - Stoka F'!F34</f>
        <v>0</v>
      </c>
      <c r="BB63" s="121">
        <f>'09 - Stoka F'!F35</f>
        <v>0</v>
      </c>
      <c r="BC63" s="121">
        <f>'09 - Stoka F'!F36</f>
        <v>0</v>
      </c>
      <c r="BD63" s="123">
        <f>'09 - Stoka F'!F37</f>
        <v>0</v>
      </c>
      <c r="BE63" s="7"/>
      <c r="BT63" s="124" t="s">
        <v>79</v>
      </c>
      <c r="BV63" s="124" t="s">
        <v>73</v>
      </c>
      <c r="BW63" s="124" t="s">
        <v>105</v>
      </c>
      <c r="BX63" s="124" t="s">
        <v>5</v>
      </c>
      <c r="CL63" s="124" t="s">
        <v>19</v>
      </c>
      <c r="CM63" s="124" t="s">
        <v>81</v>
      </c>
    </row>
    <row r="64" s="7" customFormat="1" ht="16.5" customHeight="1">
      <c r="A64" s="112" t="s">
        <v>75</v>
      </c>
      <c r="B64" s="113"/>
      <c r="C64" s="114"/>
      <c r="D64" s="115" t="s">
        <v>106</v>
      </c>
      <c r="E64" s="115"/>
      <c r="F64" s="115"/>
      <c r="G64" s="115"/>
      <c r="H64" s="115"/>
      <c r="I64" s="116"/>
      <c r="J64" s="115" t="s">
        <v>107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'10 - Stoka G'!J30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78</v>
      </c>
      <c r="AR64" s="119"/>
      <c r="AS64" s="120">
        <v>0</v>
      </c>
      <c r="AT64" s="121">
        <f>ROUND(SUM(AV64:AW64),2)</f>
        <v>0</v>
      </c>
      <c r="AU64" s="122">
        <f>'10 - Stoka G'!P88</f>
        <v>0</v>
      </c>
      <c r="AV64" s="121">
        <f>'10 - Stoka G'!J33</f>
        <v>0</v>
      </c>
      <c r="AW64" s="121">
        <f>'10 - Stoka G'!J34</f>
        <v>0</v>
      </c>
      <c r="AX64" s="121">
        <f>'10 - Stoka G'!J35</f>
        <v>0</v>
      </c>
      <c r="AY64" s="121">
        <f>'10 - Stoka G'!J36</f>
        <v>0</v>
      </c>
      <c r="AZ64" s="121">
        <f>'10 - Stoka G'!F33</f>
        <v>0</v>
      </c>
      <c r="BA64" s="121">
        <f>'10 - Stoka G'!F34</f>
        <v>0</v>
      </c>
      <c r="BB64" s="121">
        <f>'10 - Stoka G'!F35</f>
        <v>0</v>
      </c>
      <c r="BC64" s="121">
        <f>'10 - Stoka G'!F36</f>
        <v>0</v>
      </c>
      <c r="BD64" s="123">
        <f>'10 - Stoka G'!F37</f>
        <v>0</v>
      </c>
      <c r="BE64" s="7"/>
      <c r="BT64" s="124" t="s">
        <v>79</v>
      </c>
      <c r="BV64" s="124" t="s">
        <v>73</v>
      </c>
      <c r="BW64" s="124" t="s">
        <v>108</v>
      </c>
      <c r="BX64" s="124" t="s">
        <v>5</v>
      </c>
      <c r="CL64" s="124" t="s">
        <v>19</v>
      </c>
      <c r="CM64" s="124" t="s">
        <v>81</v>
      </c>
    </row>
    <row r="65" s="7" customFormat="1" ht="16.5" customHeight="1">
      <c r="A65" s="112" t="s">
        <v>75</v>
      </c>
      <c r="B65" s="113"/>
      <c r="C65" s="114"/>
      <c r="D65" s="115" t="s">
        <v>109</v>
      </c>
      <c r="E65" s="115"/>
      <c r="F65" s="115"/>
      <c r="G65" s="115"/>
      <c r="H65" s="115"/>
      <c r="I65" s="116"/>
      <c r="J65" s="115" t="s">
        <v>110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'11 - Stoka H'!J30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78</v>
      </c>
      <c r="AR65" s="119"/>
      <c r="AS65" s="120">
        <v>0</v>
      </c>
      <c r="AT65" s="121">
        <f>ROUND(SUM(AV65:AW65),2)</f>
        <v>0</v>
      </c>
      <c r="AU65" s="122">
        <f>'11 - Stoka H'!P88</f>
        <v>0</v>
      </c>
      <c r="AV65" s="121">
        <f>'11 - Stoka H'!J33</f>
        <v>0</v>
      </c>
      <c r="AW65" s="121">
        <f>'11 - Stoka H'!J34</f>
        <v>0</v>
      </c>
      <c r="AX65" s="121">
        <f>'11 - Stoka H'!J35</f>
        <v>0</v>
      </c>
      <c r="AY65" s="121">
        <f>'11 - Stoka H'!J36</f>
        <v>0</v>
      </c>
      <c r="AZ65" s="121">
        <f>'11 - Stoka H'!F33</f>
        <v>0</v>
      </c>
      <c r="BA65" s="121">
        <f>'11 - Stoka H'!F34</f>
        <v>0</v>
      </c>
      <c r="BB65" s="121">
        <f>'11 - Stoka H'!F35</f>
        <v>0</v>
      </c>
      <c r="BC65" s="121">
        <f>'11 - Stoka H'!F36</f>
        <v>0</v>
      </c>
      <c r="BD65" s="123">
        <f>'11 - Stoka H'!F37</f>
        <v>0</v>
      </c>
      <c r="BE65" s="7"/>
      <c r="BT65" s="124" t="s">
        <v>79</v>
      </c>
      <c r="BV65" s="124" t="s">
        <v>73</v>
      </c>
      <c r="BW65" s="124" t="s">
        <v>111</v>
      </c>
      <c r="BX65" s="124" t="s">
        <v>5</v>
      </c>
      <c r="CL65" s="124" t="s">
        <v>19</v>
      </c>
      <c r="CM65" s="124" t="s">
        <v>81</v>
      </c>
    </row>
    <row r="66" s="7" customFormat="1" ht="16.5" customHeight="1">
      <c r="A66" s="112" t="s">
        <v>75</v>
      </c>
      <c r="B66" s="113"/>
      <c r="C66" s="114"/>
      <c r="D66" s="115" t="s">
        <v>112</v>
      </c>
      <c r="E66" s="115"/>
      <c r="F66" s="115"/>
      <c r="G66" s="115"/>
      <c r="H66" s="115"/>
      <c r="I66" s="116"/>
      <c r="J66" s="115" t="s">
        <v>113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'12 - Stoka I'!J30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78</v>
      </c>
      <c r="AR66" s="119"/>
      <c r="AS66" s="120">
        <v>0</v>
      </c>
      <c r="AT66" s="121">
        <f>ROUND(SUM(AV66:AW66),2)</f>
        <v>0</v>
      </c>
      <c r="AU66" s="122">
        <f>'12 - Stoka I'!P85</f>
        <v>0</v>
      </c>
      <c r="AV66" s="121">
        <f>'12 - Stoka I'!J33</f>
        <v>0</v>
      </c>
      <c r="AW66" s="121">
        <f>'12 - Stoka I'!J34</f>
        <v>0</v>
      </c>
      <c r="AX66" s="121">
        <f>'12 - Stoka I'!J35</f>
        <v>0</v>
      </c>
      <c r="AY66" s="121">
        <f>'12 - Stoka I'!J36</f>
        <v>0</v>
      </c>
      <c r="AZ66" s="121">
        <f>'12 - Stoka I'!F33</f>
        <v>0</v>
      </c>
      <c r="BA66" s="121">
        <f>'12 - Stoka I'!F34</f>
        <v>0</v>
      </c>
      <c r="BB66" s="121">
        <f>'12 - Stoka I'!F35</f>
        <v>0</v>
      </c>
      <c r="BC66" s="121">
        <f>'12 - Stoka I'!F36</f>
        <v>0</v>
      </c>
      <c r="BD66" s="123">
        <f>'12 - Stoka I'!F37</f>
        <v>0</v>
      </c>
      <c r="BE66" s="7"/>
      <c r="BT66" s="124" t="s">
        <v>79</v>
      </c>
      <c r="BV66" s="124" t="s">
        <v>73</v>
      </c>
      <c r="BW66" s="124" t="s">
        <v>114</v>
      </c>
      <c r="BX66" s="124" t="s">
        <v>5</v>
      </c>
      <c r="CL66" s="124" t="s">
        <v>19</v>
      </c>
      <c r="CM66" s="124" t="s">
        <v>81</v>
      </c>
    </row>
    <row r="67" s="7" customFormat="1" ht="16.5" customHeight="1">
      <c r="A67" s="112" t="s">
        <v>75</v>
      </c>
      <c r="B67" s="113"/>
      <c r="C67" s="114"/>
      <c r="D67" s="115" t="s">
        <v>115</v>
      </c>
      <c r="E67" s="115"/>
      <c r="F67" s="115"/>
      <c r="G67" s="115"/>
      <c r="H67" s="115"/>
      <c r="I67" s="116"/>
      <c r="J67" s="115" t="s">
        <v>116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'13 - Stoka J'!J30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78</v>
      </c>
      <c r="AR67" s="119"/>
      <c r="AS67" s="120">
        <v>0</v>
      </c>
      <c r="AT67" s="121">
        <f>ROUND(SUM(AV67:AW67),2)</f>
        <v>0</v>
      </c>
      <c r="AU67" s="122">
        <f>'13 - Stoka J'!P87</f>
        <v>0</v>
      </c>
      <c r="AV67" s="121">
        <f>'13 - Stoka J'!J33</f>
        <v>0</v>
      </c>
      <c r="AW67" s="121">
        <f>'13 - Stoka J'!J34</f>
        <v>0</v>
      </c>
      <c r="AX67" s="121">
        <f>'13 - Stoka J'!J35</f>
        <v>0</v>
      </c>
      <c r="AY67" s="121">
        <f>'13 - Stoka J'!J36</f>
        <v>0</v>
      </c>
      <c r="AZ67" s="121">
        <f>'13 - Stoka J'!F33</f>
        <v>0</v>
      </c>
      <c r="BA67" s="121">
        <f>'13 - Stoka J'!F34</f>
        <v>0</v>
      </c>
      <c r="BB67" s="121">
        <f>'13 - Stoka J'!F35</f>
        <v>0</v>
      </c>
      <c r="BC67" s="121">
        <f>'13 - Stoka J'!F36</f>
        <v>0</v>
      </c>
      <c r="BD67" s="123">
        <f>'13 - Stoka J'!F37</f>
        <v>0</v>
      </c>
      <c r="BE67" s="7"/>
      <c r="BT67" s="124" t="s">
        <v>79</v>
      </c>
      <c r="BV67" s="124" t="s">
        <v>73</v>
      </c>
      <c r="BW67" s="124" t="s">
        <v>117</v>
      </c>
      <c r="BX67" s="124" t="s">
        <v>5</v>
      </c>
      <c r="CL67" s="124" t="s">
        <v>19</v>
      </c>
      <c r="CM67" s="124" t="s">
        <v>81</v>
      </c>
    </row>
    <row r="68" s="7" customFormat="1" ht="16.5" customHeight="1">
      <c r="A68" s="112" t="s">
        <v>75</v>
      </c>
      <c r="B68" s="113"/>
      <c r="C68" s="114"/>
      <c r="D68" s="115" t="s">
        <v>118</v>
      </c>
      <c r="E68" s="115"/>
      <c r="F68" s="115"/>
      <c r="G68" s="115"/>
      <c r="H68" s="115"/>
      <c r="I68" s="116"/>
      <c r="J68" s="115" t="s">
        <v>119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'14 - Stoka L'!J30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78</v>
      </c>
      <c r="AR68" s="119"/>
      <c r="AS68" s="120">
        <v>0</v>
      </c>
      <c r="AT68" s="121">
        <f>ROUND(SUM(AV68:AW68),2)</f>
        <v>0</v>
      </c>
      <c r="AU68" s="122">
        <f>'14 - Stoka L'!P87</f>
        <v>0</v>
      </c>
      <c r="AV68" s="121">
        <f>'14 - Stoka L'!J33</f>
        <v>0</v>
      </c>
      <c r="AW68" s="121">
        <f>'14 - Stoka L'!J34</f>
        <v>0</v>
      </c>
      <c r="AX68" s="121">
        <f>'14 - Stoka L'!J35</f>
        <v>0</v>
      </c>
      <c r="AY68" s="121">
        <f>'14 - Stoka L'!J36</f>
        <v>0</v>
      </c>
      <c r="AZ68" s="121">
        <f>'14 - Stoka L'!F33</f>
        <v>0</v>
      </c>
      <c r="BA68" s="121">
        <f>'14 - Stoka L'!F34</f>
        <v>0</v>
      </c>
      <c r="BB68" s="121">
        <f>'14 - Stoka L'!F35</f>
        <v>0</v>
      </c>
      <c r="BC68" s="121">
        <f>'14 - Stoka L'!F36</f>
        <v>0</v>
      </c>
      <c r="BD68" s="123">
        <f>'14 - Stoka L'!F37</f>
        <v>0</v>
      </c>
      <c r="BE68" s="7"/>
      <c r="BT68" s="124" t="s">
        <v>79</v>
      </c>
      <c r="BV68" s="124" t="s">
        <v>73</v>
      </c>
      <c r="BW68" s="124" t="s">
        <v>120</v>
      </c>
      <c r="BX68" s="124" t="s">
        <v>5</v>
      </c>
      <c r="CL68" s="124" t="s">
        <v>19</v>
      </c>
      <c r="CM68" s="124" t="s">
        <v>81</v>
      </c>
    </row>
    <row r="69" s="7" customFormat="1" ht="16.5" customHeight="1">
      <c r="A69" s="112" t="s">
        <v>75</v>
      </c>
      <c r="B69" s="113"/>
      <c r="C69" s="114"/>
      <c r="D69" s="115" t="s">
        <v>8</v>
      </c>
      <c r="E69" s="115"/>
      <c r="F69" s="115"/>
      <c r="G69" s="115"/>
      <c r="H69" s="115"/>
      <c r="I69" s="116"/>
      <c r="J69" s="115" t="s">
        <v>121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'15 - Stoka M'!J30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78</v>
      </c>
      <c r="AR69" s="119"/>
      <c r="AS69" s="120">
        <v>0</v>
      </c>
      <c r="AT69" s="121">
        <f>ROUND(SUM(AV69:AW69),2)</f>
        <v>0</v>
      </c>
      <c r="AU69" s="122">
        <f>'15 - Stoka M'!P87</f>
        <v>0</v>
      </c>
      <c r="AV69" s="121">
        <f>'15 - Stoka M'!J33</f>
        <v>0</v>
      </c>
      <c r="AW69" s="121">
        <f>'15 - Stoka M'!J34</f>
        <v>0</v>
      </c>
      <c r="AX69" s="121">
        <f>'15 - Stoka M'!J35</f>
        <v>0</v>
      </c>
      <c r="AY69" s="121">
        <f>'15 - Stoka M'!J36</f>
        <v>0</v>
      </c>
      <c r="AZ69" s="121">
        <f>'15 - Stoka M'!F33</f>
        <v>0</v>
      </c>
      <c r="BA69" s="121">
        <f>'15 - Stoka M'!F34</f>
        <v>0</v>
      </c>
      <c r="BB69" s="121">
        <f>'15 - Stoka M'!F35</f>
        <v>0</v>
      </c>
      <c r="BC69" s="121">
        <f>'15 - Stoka M'!F36</f>
        <v>0</v>
      </c>
      <c r="BD69" s="123">
        <f>'15 - Stoka M'!F37</f>
        <v>0</v>
      </c>
      <c r="BE69" s="7"/>
      <c r="BT69" s="124" t="s">
        <v>79</v>
      </c>
      <c r="BV69" s="124" t="s">
        <v>73</v>
      </c>
      <c r="BW69" s="124" t="s">
        <v>122</v>
      </c>
      <c r="BX69" s="124" t="s">
        <v>5</v>
      </c>
      <c r="CL69" s="124" t="s">
        <v>19</v>
      </c>
      <c r="CM69" s="124" t="s">
        <v>81</v>
      </c>
    </row>
    <row r="70" s="7" customFormat="1" ht="16.5" customHeight="1">
      <c r="A70" s="112" t="s">
        <v>75</v>
      </c>
      <c r="B70" s="113"/>
      <c r="C70" s="114"/>
      <c r="D70" s="115" t="s">
        <v>123</v>
      </c>
      <c r="E70" s="115"/>
      <c r="F70" s="115"/>
      <c r="G70" s="115"/>
      <c r="H70" s="115"/>
      <c r="I70" s="116"/>
      <c r="J70" s="115" t="s">
        <v>124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'16 - Stoka V1'!J30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78</v>
      </c>
      <c r="AR70" s="119"/>
      <c r="AS70" s="120">
        <v>0</v>
      </c>
      <c r="AT70" s="121">
        <f>ROUND(SUM(AV70:AW70),2)</f>
        <v>0</v>
      </c>
      <c r="AU70" s="122">
        <f>'16 - Stoka V1'!P82</f>
        <v>0</v>
      </c>
      <c r="AV70" s="121">
        <f>'16 - Stoka V1'!J33</f>
        <v>0</v>
      </c>
      <c r="AW70" s="121">
        <f>'16 - Stoka V1'!J34</f>
        <v>0</v>
      </c>
      <c r="AX70" s="121">
        <f>'16 - Stoka V1'!J35</f>
        <v>0</v>
      </c>
      <c r="AY70" s="121">
        <f>'16 - Stoka V1'!J36</f>
        <v>0</v>
      </c>
      <c r="AZ70" s="121">
        <f>'16 - Stoka V1'!F33</f>
        <v>0</v>
      </c>
      <c r="BA70" s="121">
        <f>'16 - Stoka V1'!F34</f>
        <v>0</v>
      </c>
      <c r="BB70" s="121">
        <f>'16 - Stoka V1'!F35</f>
        <v>0</v>
      </c>
      <c r="BC70" s="121">
        <f>'16 - Stoka V1'!F36</f>
        <v>0</v>
      </c>
      <c r="BD70" s="123">
        <f>'16 - Stoka V1'!F37</f>
        <v>0</v>
      </c>
      <c r="BE70" s="7"/>
      <c r="BT70" s="124" t="s">
        <v>79</v>
      </c>
      <c r="BV70" s="124" t="s">
        <v>73</v>
      </c>
      <c r="BW70" s="124" t="s">
        <v>125</v>
      </c>
      <c r="BX70" s="124" t="s">
        <v>5</v>
      </c>
      <c r="CL70" s="124" t="s">
        <v>19</v>
      </c>
      <c r="CM70" s="124" t="s">
        <v>81</v>
      </c>
    </row>
    <row r="71" s="7" customFormat="1" ht="16.5" customHeight="1">
      <c r="A71" s="112" t="s">
        <v>75</v>
      </c>
      <c r="B71" s="113"/>
      <c r="C71" s="114"/>
      <c r="D71" s="115" t="s">
        <v>126</v>
      </c>
      <c r="E71" s="115"/>
      <c r="F71" s="115"/>
      <c r="G71" s="115"/>
      <c r="H71" s="115"/>
      <c r="I71" s="116"/>
      <c r="J71" s="115" t="s">
        <v>127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'17 - Stoka V3'!J30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78</v>
      </c>
      <c r="AR71" s="119"/>
      <c r="AS71" s="120">
        <v>0</v>
      </c>
      <c r="AT71" s="121">
        <f>ROUND(SUM(AV71:AW71),2)</f>
        <v>0</v>
      </c>
      <c r="AU71" s="122">
        <f>'17 - Stoka V3'!P82</f>
        <v>0</v>
      </c>
      <c r="AV71" s="121">
        <f>'17 - Stoka V3'!J33</f>
        <v>0</v>
      </c>
      <c r="AW71" s="121">
        <f>'17 - Stoka V3'!J34</f>
        <v>0</v>
      </c>
      <c r="AX71" s="121">
        <f>'17 - Stoka V3'!J35</f>
        <v>0</v>
      </c>
      <c r="AY71" s="121">
        <f>'17 - Stoka V3'!J36</f>
        <v>0</v>
      </c>
      <c r="AZ71" s="121">
        <f>'17 - Stoka V3'!F33</f>
        <v>0</v>
      </c>
      <c r="BA71" s="121">
        <f>'17 - Stoka V3'!F34</f>
        <v>0</v>
      </c>
      <c r="BB71" s="121">
        <f>'17 - Stoka V3'!F35</f>
        <v>0</v>
      </c>
      <c r="BC71" s="121">
        <f>'17 - Stoka V3'!F36</f>
        <v>0</v>
      </c>
      <c r="BD71" s="123">
        <f>'17 - Stoka V3'!F37</f>
        <v>0</v>
      </c>
      <c r="BE71" s="7"/>
      <c r="BT71" s="124" t="s">
        <v>79</v>
      </c>
      <c r="BV71" s="124" t="s">
        <v>73</v>
      </c>
      <c r="BW71" s="124" t="s">
        <v>128</v>
      </c>
      <c r="BX71" s="124" t="s">
        <v>5</v>
      </c>
      <c r="CL71" s="124" t="s">
        <v>19</v>
      </c>
      <c r="CM71" s="124" t="s">
        <v>81</v>
      </c>
    </row>
    <row r="72" s="7" customFormat="1" ht="16.5" customHeight="1">
      <c r="A72" s="112" t="s">
        <v>75</v>
      </c>
      <c r="B72" s="113"/>
      <c r="C72" s="114"/>
      <c r="D72" s="115" t="s">
        <v>129</v>
      </c>
      <c r="E72" s="115"/>
      <c r="F72" s="115"/>
      <c r="G72" s="115"/>
      <c r="H72" s="115"/>
      <c r="I72" s="116"/>
      <c r="J72" s="115" t="s">
        <v>130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'18 - Čerpací stanice ČS 1'!J30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78</v>
      </c>
      <c r="AR72" s="119"/>
      <c r="AS72" s="120">
        <v>0</v>
      </c>
      <c r="AT72" s="121">
        <f>ROUND(SUM(AV72:AW72),2)</f>
        <v>0</v>
      </c>
      <c r="AU72" s="122">
        <f>'18 - Čerpací stanice ČS 1'!P86</f>
        <v>0</v>
      </c>
      <c r="AV72" s="121">
        <f>'18 - Čerpací stanice ČS 1'!J33</f>
        <v>0</v>
      </c>
      <c r="AW72" s="121">
        <f>'18 - Čerpací stanice ČS 1'!J34</f>
        <v>0</v>
      </c>
      <c r="AX72" s="121">
        <f>'18 - Čerpací stanice ČS 1'!J35</f>
        <v>0</v>
      </c>
      <c r="AY72" s="121">
        <f>'18 - Čerpací stanice ČS 1'!J36</f>
        <v>0</v>
      </c>
      <c r="AZ72" s="121">
        <f>'18 - Čerpací stanice ČS 1'!F33</f>
        <v>0</v>
      </c>
      <c r="BA72" s="121">
        <f>'18 - Čerpací stanice ČS 1'!F34</f>
        <v>0</v>
      </c>
      <c r="BB72" s="121">
        <f>'18 - Čerpací stanice ČS 1'!F35</f>
        <v>0</v>
      </c>
      <c r="BC72" s="121">
        <f>'18 - Čerpací stanice ČS 1'!F36</f>
        <v>0</v>
      </c>
      <c r="BD72" s="123">
        <f>'18 - Čerpací stanice ČS 1'!F37</f>
        <v>0</v>
      </c>
      <c r="BE72" s="7"/>
      <c r="BT72" s="124" t="s">
        <v>79</v>
      </c>
      <c r="BV72" s="124" t="s">
        <v>73</v>
      </c>
      <c r="BW72" s="124" t="s">
        <v>131</v>
      </c>
      <c r="BX72" s="124" t="s">
        <v>5</v>
      </c>
      <c r="CL72" s="124" t="s">
        <v>19</v>
      </c>
      <c r="CM72" s="124" t="s">
        <v>81</v>
      </c>
    </row>
    <row r="73" s="7" customFormat="1" ht="16.5" customHeight="1">
      <c r="A73" s="112" t="s">
        <v>75</v>
      </c>
      <c r="B73" s="113"/>
      <c r="C73" s="114"/>
      <c r="D73" s="115" t="s">
        <v>132</v>
      </c>
      <c r="E73" s="115"/>
      <c r="F73" s="115"/>
      <c r="G73" s="115"/>
      <c r="H73" s="115"/>
      <c r="I73" s="116"/>
      <c r="J73" s="115" t="s">
        <v>133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'19 - Čerpací stanice  ČS 3'!J30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78</v>
      </c>
      <c r="AR73" s="119"/>
      <c r="AS73" s="125">
        <v>0</v>
      </c>
      <c r="AT73" s="126">
        <f>ROUND(SUM(AV73:AW73),2)</f>
        <v>0</v>
      </c>
      <c r="AU73" s="127">
        <f>'19 - Čerpací stanice  ČS 3'!P84</f>
        <v>0</v>
      </c>
      <c r="AV73" s="126">
        <f>'19 - Čerpací stanice  ČS 3'!J33</f>
        <v>0</v>
      </c>
      <c r="AW73" s="126">
        <f>'19 - Čerpací stanice  ČS 3'!J34</f>
        <v>0</v>
      </c>
      <c r="AX73" s="126">
        <f>'19 - Čerpací stanice  ČS 3'!J35</f>
        <v>0</v>
      </c>
      <c r="AY73" s="126">
        <f>'19 - Čerpací stanice  ČS 3'!J36</f>
        <v>0</v>
      </c>
      <c r="AZ73" s="126">
        <f>'19 - Čerpací stanice  ČS 3'!F33</f>
        <v>0</v>
      </c>
      <c r="BA73" s="126">
        <f>'19 - Čerpací stanice  ČS 3'!F34</f>
        <v>0</v>
      </c>
      <c r="BB73" s="126">
        <f>'19 - Čerpací stanice  ČS 3'!F35</f>
        <v>0</v>
      </c>
      <c r="BC73" s="126">
        <f>'19 - Čerpací stanice  ČS 3'!F36</f>
        <v>0</v>
      </c>
      <c r="BD73" s="128">
        <f>'19 - Čerpací stanice  ČS 3'!F37</f>
        <v>0</v>
      </c>
      <c r="BE73" s="7"/>
      <c r="BT73" s="124" t="s">
        <v>79</v>
      </c>
      <c r="BV73" s="124" t="s">
        <v>73</v>
      </c>
      <c r="BW73" s="124" t="s">
        <v>134</v>
      </c>
      <c r="BX73" s="124" t="s">
        <v>5</v>
      </c>
      <c r="CL73" s="124" t="s">
        <v>19</v>
      </c>
      <c r="CM73" s="124" t="s">
        <v>81</v>
      </c>
    </row>
    <row r="74" s="2" customFormat="1" ht="30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45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</row>
  </sheetData>
  <sheetProtection sheet="1" formatColumns="0" formatRows="0" objects="1" scenarios="1" spinCount="100000" saltValue="NCYn3FzMEvlix3H2kUXA0A6MD6VjcVG2UfUkTT5wx1B5kcDw2wRMOIKvXyrKhzqAVgiNxjGil88YNRZrffL+tw==" hashValue="zu1BPtx+svGLacvvKLyoEgt2tBK1xc5nEXk0fwq2beA5ufsYoFbgs787aTXXGZu8FwFO/9hvQYGEMt1vH87aqA==" algorithmName="SHA-512" password="CC35"/>
  <mergeCells count="11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5" location="'01 - Stoka A1'!C2" display="/"/>
    <hyperlink ref="A56" location="'02 - Stoka A2'!C2" display="/"/>
    <hyperlink ref="A57" location="'03 - Stoka B'!C2" display="/"/>
    <hyperlink ref="A58" location="'04 - Stoka C1'!C2" display="/"/>
    <hyperlink ref="A59" location="'05 - Stoka C2'!C2" display="/"/>
    <hyperlink ref="A60" location="'06 - Stoka D'!C2" display="/"/>
    <hyperlink ref="A61" location="'07 - Stoka E'!C2" display="/"/>
    <hyperlink ref="A62" location="'08 - Stoka E1'!C2" display="/"/>
    <hyperlink ref="A63" location="'09 - Stoka F'!C2" display="/"/>
    <hyperlink ref="A64" location="'10 - Stoka G'!C2" display="/"/>
    <hyperlink ref="A65" location="'11 - Stoka H'!C2" display="/"/>
    <hyperlink ref="A66" location="'12 - Stoka I'!C2" display="/"/>
    <hyperlink ref="A67" location="'13 - Stoka J'!C2" display="/"/>
    <hyperlink ref="A68" location="'14 - Stoka L'!C2" display="/"/>
    <hyperlink ref="A69" location="'15 - Stoka M'!C2" display="/"/>
    <hyperlink ref="A70" location="'16 - Stoka V1'!C2" display="/"/>
    <hyperlink ref="A71" location="'17 - Stoka V3'!C2" display="/"/>
    <hyperlink ref="A72" location="'18 - Čerpací stanice ČS 1'!C2" display="/"/>
    <hyperlink ref="A73" location="'19 - Čerpací stanice  ČS 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ROUND((SUM(BE88:BE194)),  2)</f>
        <v>0</v>
      </c>
      <c r="G33" s="39"/>
      <c r="H33" s="39"/>
      <c r="I33" s="149">
        <v>0.20999999999999999</v>
      </c>
      <c r="J33" s="148">
        <f>ROUND(((SUM(BE88:BE194))*I33),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ROUND((SUM(BF88:BF194)),  2)</f>
        <v>0</v>
      </c>
      <c r="G34" s="39"/>
      <c r="H34" s="39"/>
      <c r="I34" s="149">
        <v>0.14999999999999999</v>
      </c>
      <c r="J34" s="148">
        <f>ROUND(((SUM(BF88:BF194))*I34),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ROUND((SUM(BH88:BH194)),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Stoka A1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J141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J184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J187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J192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01 - Stoka A1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1104.6428090000002</v>
      </c>
      <c r="S88" s="97"/>
      <c r="T88" s="187">
        <f>T89</f>
        <v>882.46395000000007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P90+P132+P134+P141+P150+P184+P187+P192</f>
        <v>0</v>
      </c>
      <c r="Q89" s="197"/>
      <c r="R89" s="198">
        <f>R90+R132+R134+R141+R150+R184+R187+R192</f>
        <v>1104.6428090000002</v>
      </c>
      <c r="S89" s="197"/>
      <c r="T89" s="199">
        <f>T90+T132+T134+T141+T150+T184+T187+T192</f>
        <v>882.46395000000007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BK90+BK132+BK134+BK141+BK150+BK184+BK187+BK192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SUM(P91:P131)</f>
        <v>0</v>
      </c>
      <c r="Q90" s="197"/>
      <c r="R90" s="198">
        <f>SUM(R91:R131)</f>
        <v>3.0631630000000003</v>
      </c>
      <c r="S90" s="197"/>
      <c r="T90" s="199">
        <f>SUM(T91:T131)</f>
        <v>882.46395000000007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SUM(BK91:BK131)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169</v>
      </c>
      <c r="F91" s="207" t="s">
        <v>170</v>
      </c>
      <c r="G91" s="208" t="s">
        <v>171</v>
      </c>
      <c r="H91" s="209">
        <v>758.56500000000005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439.96769999999998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174</v>
      </c>
    </row>
    <row r="92" s="13" customFormat="1">
      <c r="A92" s="13"/>
      <c r="B92" s="218"/>
      <c r="C92" s="219"/>
      <c r="D92" s="220" t="s">
        <v>175</v>
      </c>
      <c r="E92" s="221" t="s">
        <v>19</v>
      </c>
      <c r="F92" s="222" t="s">
        <v>176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175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166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177</v>
      </c>
      <c r="G93" s="230"/>
      <c r="H93" s="233">
        <v>758.56500000000005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79</v>
      </c>
      <c r="AY93" s="239" t="s">
        <v>166</v>
      </c>
    </row>
    <row r="94" s="2" customFormat="1" ht="55.5" customHeight="1">
      <c r="A94" s="39"/>
      <c r="B94" s="40"/>
      <c r="C94" s="205" t="s">
        <v>81</v>
      </c>
      <c r="D94" s="205" t="s">
        <v>168</v>
      </c>
      <c r="E94" s="206" t="s">
        <v>178</v>
      </c>
      <c r="F94" s="207" t="s">
        <v>179</v>
      </c>
      <c r="G94" s="208" t="s">
        <v>171</v>
      </c>
      <c r="H94" s="209">
        <v>983.32500000000005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0.45000000000000001</v>
      </c>
      <c r="T94" s="215">
        <f>S94*H94</f>
        <v>442.49625000000003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180</v>
      </c>
    </row>
    <row r="95" s="13" customFormat="1">
      <c r="A95" s="13"/>
      <c r="B95" s="218"/>
      <c r="C95" s="219"/>
      <c r="D95" s="220" t="s">
        <v>175</v>
      </c>
      <c r="E95" s="221" t="s">
        <v>19</v>
      </c>
      <c r="F95" s="222" t="s">
        <v>181</v>
      </c>
      <c r="G95" s="219"/>
      <c r="H95" s="221" t="s">
        <v>19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175</v>
      </c>
      <c r="AU95" s="228" t="s">
        <v>81</v>
      </c>
      <c r="AV95" s="13" t="s">
        <v>79</v>
      </c>
      <c r="AW95" s="13" t="s">
        <v>33</v>
      </c>
      <c r="AX95" s="13" t="s">
        <v>71</v>
      </c>
      <c r="AY95" s="228" t="s">
        <v>166</v>
      </c>
    </row>
    <row r="96" s="14" customFormat="1">
      <c r="A96" s="14"/>
      <c r="B96" s="229"/>
      <c r="C96" s="230"/>
      <c r="D96" s="220" t="s">
        <v>175</v>
      </c>
      <c r="E96" s="231" t="s">
        <v>19</v>
      </c>
      <c r="F96" s="232" t="s">
        <v>182</v>
      </c>
      <c r="G96" s="230"/>
      <c r="H96" s="233">
        <v>983.32500000000005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175</v>
      </c>
      <c r="AU96" s="239" t="s">
        <v>81</v>
      </c>
      <c r="AV96" s="14" t="s">
        <v>81</v>
      </c>
      <c r="AW96" s="14" t="s">
        <v>33</v>
      </c>
      <c r="AX96" s="14" t="s">
        <v>79</v>
      </c>
      <c r="AY96" s="239" t="s">
        <v>166</v>
      </c>
    </row>
    <row r="97" s="2" customFormat="1">
      <c r="A97" s="39"/>
      <c r="B97" s="40"/>
      <c r="C97" s="205" t="s">
        <v>183</v>
      </c>
      <c r="D97" s="205" t="s">
        <v>168</v>
      </c>
      <c r="E97" s="206" t="s">
        <v>184</v>
      </c>
      <c r="F97" s="207" t="s">
        <v>185</v>
      </c>
      <c r="G97" s="208" t="s">
        <v>186</v>
      </c>
      <c r="H97" s="209">
        <v>12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0.00064999999999999997</v>
      </c>
      <c r="R97" s="214">
        <f>Q97*H97</f>
        <v>0.0077999999999999996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187</v>
      </c>
    </row>
    <row r="98" s="2" customFormat="1">
      <c r="A98" s="39"/>
      <c r="B98" s="40"/>
      <c r="C98" s="205" t="s">
        <v>173</v>
      </c>
      <c r="D98" s="205" t="s">
        <v>168</v>
      </c>
      <c r="E98" s="206" t="s">
        <v>188</v>
      </c>
      <c r="F98" s="207" t="s">
        <v>189</v>
      </c>
      <c r="G98" s="208" t="s">
        <v>186</v>
      </c>
      <c r="H98" s="209">
        <v>12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190</v>
      </c>
    </row>
    <row r="99" s="2" customFormat="1">
      <c r="A99" s="39"/>
      <c r="B99" s="40"/>
      <c r="C99" s="205" t="s">
        <v>191</v>
      </c>
      <c r="D99" s="205" t="s">
        <v>168</v>
      </c>
      <c r="E99" s="206" t="s">
        <v>192</v>
      </c>
      <c r="F99" s="207" t="s">
        <v>193</v>
      </c>
      <c r="G99" s="208" t="s">
        <v>194</v>
      </c>
      <c r="H99" s="209">
        <v>1350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0.00055000000000000003</v>
      </c>
      <c r="R99" s="214">
        <f>Q99*H99</f>
        <v>0.74250000000000005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195</v>
      </c>
    </row>
    <row r="100" s="2" customFormat="1">
      <c r="A100" s="39"/>
      <c r="B100" s="40"/>
      <c r="C100" s="205" t="s">
        <v>196</v>
      </c>
      <c r="D100" s="205" t="s">
        <v>168</v>
      </c>
      <c r="E100" s="206" t="s">
        <v>197</v>
      </c>
      <c r="F100" s="207" t="s">
        <v>198</v>
      </c>
      <c r="G100" s="208" t="s">
        <v>194</v>
      </c>
      <c r="H100" s="209">
        <v>1350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199</v>
      </c>
    </row>
    <row r="101" s="2" customFormat="1">
      <c r="A101" s="39"/>
      <c r="B101" s="40"/>
      <c r="C101" s="205" t="s">
        <v>200</v>
      </c>
      <c r="D101" s="205" t="s">
        <v>168</v>
      </c>
      <c r="E101" s="206" t="s">
        <v>201</v>
      </c>
      <c r="F101" s="207" t="s">
        <v>202</v>
      </c>
      <c r="G101" s="208" t="s">
        <v>203</v>
      </c>
      <c r="H101" s="209">
        <v>935.27999999999997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204</v>
      </c>
    </row>
    <row r="102" s="13" customFormat="1">
      <c r="A102" s="13"/>
      <c r="B102" s="218"/>
      <c r="C102" s="219"/>
      <c r="D102" s="220" t="s">
        <v>175</v>
      </c>
      <c r="E102" s="221" t="s">
        <v>19</v>
      </c>
      <c r="F102" s="222" t="s">
        <v>205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175</v>
      </c>
      <c r="AU102" s="228" t="s">
        <v>81</v>
      </c>
      <c r="AV102" s="13" t="s">
        <v>79</v>
      </c>
      <c r="AW102" s="13" t="s">
        <v>33</v>
      </c>
      <c r="AX102" s="13" t="s">
        <v>71</v>
      </c>
      <c r="AY102" s="228" t="s">
        <v>166</v>
      </c>
    </row>
    <row r="103" s="14" customFormat="1">
      <c r="A103" s="14"/>
      <c r="B103" s="229"/>
      <c r="C103" s="230"/>
      <c r="D103" s="220" t="s">
        <v>175</v>
      </c>
      <c r="E103" s="231" t="s">
        <v>19</v>
      </c>
      <c r="F103" s="232" t="s">
        <v>206</v>
      </c>
      <c r="G103" s="230"/>
      <c r="H103" s="233">
        <v>164.38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175</v>
      </c>
      <c r="AU103" s="239" t="s">
        <v>81</v>
      </c>
      <c r="AV103" s="14" t="s">
        <v>81</v>
      </c>
      <c r="AW103" s="14" t="s">
        <v>33</v>
      </c>
      <c r="AX103" s="14" t="s">
        <v>71</v>
      </c>
      <c r="AY103" s="239" t="s">
        <v>166</v>
      </c>
    </row>
    <row r="104" s="13" customFormat="1">
      <c r="A104" s="13"/>
      <c r="B104" s="218"/>
      <c r="C104" s="219"/>
      <c r="D104" s="220" t="s">
        <v>175</v>
      </c>
      <c r="E104" s="221" t="s">
        <v>19</v>
      </c>
      <c r="F104" s="222" t="s">
        <v>207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175</v>
      </c>
      <c r="AU104" s="228" t="s">
        <v>81</v>
      </c>
      <c r="AV104" s="13" t="s">
        <v>79</v>
      </c>
      <c r="AW104" s="13" t="s">
        <v>33</v>
      </c>
      <c r="AX104" s="13" t="s">
        <v>71</v>
      </c>
      <c r="AY104" s="228" t="s">
        <v>166</v>
      </c>
    </row>
    <row r="105" s="14" customFormat="1">
      <c r="A105" s="14"/>
      <c r="B105" s="229"/>
      <c r="C105" s="230"/>
      <c r="D105" s="220" t="s">
        <v>175</v>
      </c>
      <c r="E105" s="231" t="s">
        <v>19</v>
      </c>
      <c r="F105" s="232" t="s">
        <v>208</v>
      </c>
      <c r="G105" s="230"/>
      <c r="H105" s="233">
        <v>770.89999999999998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175</v>
      </c>
      <c r="AU105" s="239" t="s">
        <v>81</v>
      </c>
      <c r="AV105" s="14" t="s">
        <v>81</v>
      </c>
      <c r="AW105" s="14" t="s">
        <v>33</v>
      </c>
      <c r="AX105" s="14" t="s">
        <v>71</v>
      </c>
      <c r="AY105" s="239" t="s">
        <v>166</v>
      </c>
    </row>
    <row r="106" s="15" customFormat="1">
      <c r="A106" s="15"/>
      <c r="B106" s="240"/>
      <c r="C106" s="241"/>
      <c r="D106" s="220" t="s">
        <v>175</v>
      </c>
      <c r="E106" s="242" t="s">
        <v>19</v>
      </c>
      <c r="F106" s="243" t="s">
        <v>209</v>
      </c>
      <c r="G106" s="241"/>
      <c r="H106" s="244">
        <v>935.27999999999997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0" t="s">
        <v>175</v>
      </c>
      <c r="AU106" s="250" t="s">
        <v>81</v>
      </c>
      <c r="AV106" s="15" t="s">
        <v>173</v>
      </c>
      <c r="AW106" s="15" t="s">
        <v>33</v>
      </c>
      <c r="AX106" s="15" t="s">
        <v>79</v>
      </c>
      <c r="AY106" s="250" t="s">
        <v>166</v>
      </c>
    </row>
    <row r="107" s="2" customFormat="1">
      <c r="A107" s="39"/>
      <c r="B107" s="40"/>
      <c r="C107" s="205" t="s">
        <v>210</v>
      </c>
      <c r="D107" s="205" t="s">
        <v>168</v>
      </c>
      <c r="E107" s="206" t="s">
        <v>211</v>
      </c>
      <c r="F107" s="207" t="s">
        <v>212</v>
      </c>
      <c r="G107" s="208" t="s">
        <v>203</v>
      </c>
      <c r="H107" s="209">
        <v>4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213</v>
      </c>
    </row>
    <row r="108" s="2" customFormat="1">
      <c r="A108" s="39"/>
      <c r="B108" s="40"/>
      <c r="C108" s="205" t="s">
        <v>214</v>
      </c>
      <c r="D108" s="205" t="s">
        <v>168</v>
      </c>
      <c r="E108" s="206" t="s">
        <v>215</v>
      </c>
      <c r="F108" s="207" t="s">
        <v>216</v>
      </c>
      <c r="G108" s="208" t="s">
        <v>171</v>
      </c>
      <c r="H108" s="209">
        <v>1613.7000000000001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0.00084000000000000003</v>
      </c>
      <c r="R108" s="214">
        <f>Q108*H108</f>
        <v>1.3555080000000002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217</v>
      </c>
    </row>
    <row r="109" s="13" customFormat="1">
      <c r="A109" s="13"/>
      <c r="B109" s="218"/>
      <c r="C109" s="219"/>
      <c r="D109" s="220" t="s">
        <v>175</v>
      </c>
      <c r="E109" s="221" t="s">
        <v>19</v>
      </c>
      <c r="F109" s="222" t="s">
        <v>205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175</v>
      </c>
      <c r="AU109" s="228" t="s">
        <v>81</v>
      </c>
      <c r="AV109" s="13" t="s">
        <v>79</v>
      </c>
      <c r="AW109" s="13" t="s">
        <v>33</v>
      </c>
      <c r="AX109" s="13" t="s">
        <v>71</v>
      </c>
      <c r="AY109" s="228" t="s">
        <v>166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218</v>
      </c>
      <c r="G110" s="230"/>
      <c r="H110" s="233">
        <v>474.39999999999998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71</v>
      </c>
      <c r="AY110" s="239" t="s">
        <v>166</v>
      </c>
    </row>
    <row r="111" s="13" customFormat="1">
      <c r="A111" s="13"/>
      <c r="B111" s="218"/>
      <c r="C111" s="219"/>
      <c r="D111" s="220" t="s">
        <v>175</v>
      </c>
      <c r="E111" s="221" t="s">
        <v>19</v>
      </c>
      <c r="F111" s="222" t="s">
        <v>207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175</v>
      </c>
      <c r="AU111" s="228" t="s">
        <v>81</v>
      </c>
      <c r="AV111" s="13" t="s">
        <v>79</v>
      </c>
      <c r="AW111" s="13" t="s">
        <v>33</v>
      </c>
      <c r="AX111" s="13" t="s">
        <v>71</v>
      </c>
      <c r="AY111" s="228" t="s">
        <v>166</v>
      </c>
    </row>
    <row r="112" s="14" customFormat="1">
      <c r="A112" s="14"/>
      <c r="B112" s="229"/>
      <c r="C112" s="230"/>
      <c r="D112" s="220" t="s">
        <v>175</v>
      </c>
      <c r="E112" s="231" t="s">
        <v>19</v>
      </c>
      <c r="F112" s="232" t="s">
        <v>219</v>
      </c>
      <c r="G112" s="230"/>
      <c r="H112" s="233">
        <v>1139.3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175</v>
      </c>
      <c r="AU112" s="239" t="s">
        <v>81</v>
      </c>
      <c r="AV112" s="14" t="s">
        <v>81</v>
      </c>
      <c r="AW112" s="14" t="s">
        <v>33</v>
      </c>
      <c r="AX112" s="14" t="s">
        <v>71</v>
      </c>
      <c r="AY112" s="239" t="s">
        <v>166</v>
      </c>
    </row>
    <row r="113" s="15" customFormat="1">
      <c r="A113" s="15"/>
      <c r="B113" s="240"/>
      <c r="C113" s="241"/>
      <c r="D113" s="220" t="s">
        <v>175</v>
      </c>
      <c r="E113" s="242" t="s">
        <v>19</v>
      </c>
      <c r="F113" s="243" t="s">
        <v>209</v>
      </c>
      <c r="G113" s="241"/>
      <c r="H113" s="244">
        <v>1613.6999999999998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0" t="s">
        <v>175</v>
      </c>
      <c r="AU113" s="250" t="s">
        <v>81</v>
      </c>
      <c r="AV113" s="15" t="s">
        <v>173</v>
      </c>
      <c r="AW113" s="15" t="s">
        <v>33</v>
      </c>
      <c r="AX113" s="15" t="s">
        <v>79</v>
      </c>
      <c r="AY113" s="250" t="s">
        <v>166</v>
      </c>
    </row>
    <row r="114" s="2" customFormat="1">
      <c r="A114" s="39"/>
      <c r="B114" s="40"/>
      <c r="C114" s="205" t="s">
        <v>106</v>
      </c>
      <c r="D114" s="205" t="s">
        <v>168</v>
      </c>
      <c r="E114" s="206" t="s">
        <v>220</v>
      </c>
      <c r="F114" s="207" t="s">
        <v>221</v>
      </c>
      <c r="G114" s="208" t="s">
        <v>171</v>
      </c>
      <c r="H114" s="209">
        <v>1126.3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0.00084999999999999995</v>
      </c>
      <c r="R114" s="214">
        <f>Q114*H114</f>
        <v>0.95735499999999996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222</v>
      </c>
    </row>
    <row r="115" s="13" customFormat="1">
      <c r="A115" s="13"/>
      <c r="B115" s="218"/>
      <c r="C115" s="219"/>
      <c r="D115" s="220" t="s">
        <v>175</v>
      </c>
      <c r="E115" s="221" t="s">
        <v>19</v>
      </c>
      <c r="F115" s="222" t="s">
        <v>207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175</v>
      </c>
      <c r="AU115" s="228" t="s">
        <v>81</v>
      </c>
      <c r="AV115" s="13" t="s">
        <v>79</v>
      </c>
      <c r="AW115" s="13" t="s">
        <v>33</v>
      </c>
      <c r="AX115" s="13" t="s">
        <v>71</v>
      </c>
      <c r="AY115" s="228" t="s">
        <v>166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223</v>
      </c>
      <c r="G116" s="230"/>
      <c r="H116" s="233">
        <v>1126.3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79</v>
      </c>
      <c r="AY116" s="239" t="s">
        <v>166</v>
      </c>
    </row>
    <row r="117" s="2" customFormat="1" ht="44.25" customHeight="1">
      <c r="A117" s="39"/>
      <c r="B117" s="40"/>
      <c r="C117" s="205" t="s">
        <v>109</v>
      </c>
      <c r="D117" s="205" t="s">
        <v>168</v>
      </c>
      <c r="E117" s="206" t="s">
        <v>224</v>
      </c>
      <c r="F117" s="207" t="s">
        <v>225</v>
      </c>
      <c r="G117" s="208" t="s">
        <v>171</v>
      </c>
      <c r="H117" s="209">
        <v>1613.7000000000001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226</v>
      </c>
    </row>
    <row r="118" s="2" customFormat="1" ht="44.25" customHeight="1">
      <c r="A118" s="39"/>
      <c r="B118" s="40"/>
      <c r="C118" s="205" t="s">
        <v>112</v>
      </c>
      <c r="D118" s="205" t="s">
        <v>168</v>
      </c>
      <c r="E118" s="206" t="s">
        <v>227</v>
      </c>
      <c r="F118" s="207" t="s">
        <v>228</v>
      </c>
      <c r="G118" s="208" t="s">
        <v>171</v>
      </c>
      <c r="H118" s="209">
        <v>1126.3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229</v>
      </c>
    </row>
    <row r="119" s="2" customFormat="1">
      <c r="A119" s="39"/>
      <c r="B119" s="40"/>
      <c r="C119" s="205" t="s">
        <v>115</v>
      </c>
      <c r="D119" s="205" t="s">
        <v>168</v>
      </c>
      <c r="E119" s="206" t="s">
        <v>230</v>
      </c>
      <c r="F119" s="207" t="s">
        <v>231</v>
      </c>
      <c r="G119" s="208" t="s">
        <v>203</v>
      </c>
      <c r="H119" s="209">
        <v>244.97999999999999</v>
      </c>
      <c r="I119" s="210"/>
      <c r="J119" s="211">
        <f>ROUND(I119*H119,2)</f>
        <v>0</v>
      </c>
      <c r="K119" s="207" t="s">
        <v>172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173</v>
      </c>
      <c r="AT119" s="216" t="s">
        <v>168</v>
      </c>
      <c r="AU119" s="216" t="s">
        <v>81</v>
      </c>
      <c r="AY119" s="18" t="s">
        <v>166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173</v>
      </c>
      <c r="BM119" s="216" t="s">
        <v>232</v>
      </c>
    </row>
    <row r="120" s="13" customFormat="1">
      <c r="A120" s="13"/>
      <c r="B120" s="218"/>
      <c r="C120" s="219"/>
      <c r="D120" s="220" t="s">
        <v>175</v>
      </c>
      <c r="E120" s="221" t="s">
        <v>19</v>
      </c>
      <c r="F120" s="222" t="s">
        <v>233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175</v>
      </c>
      <c r="AU120" s="228" t="s">
        <v>81</v>
      </c>
      <c r="AV120" s="13" t="s">
        <v>79</v>
      </c>
      <c r="AW120" s="13" t="s">
        <v>33</v>
      </c>
      <c r="AX120" s="13" t="s">
        <v>71</v>
      </c>
      <c r="AY120" s="228" t="s">
        <v>166</v>
      </c>
    </row>
    <row r="121" s="14" customFormat="1">
      <c r="A121" s="14"/>
      <c r="B121" s="229"/>
      <c r="C121" s="230"/>
      <c r="D121" s="220" t="s">
        <v>175</v>
      </c>
      <c r="E121" s="231" t="s">
        <v>19</v>
      </c>
      <c r="F121" s="232" t="s">
        <v>234</v>
      </c>
      <c r="G121" s="230"/>
      <c r="H121" s="233">
        <v>244.97999999999999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175</v>
      </c>
      <c r="AU121" s="239" t="s">
        <v>81</v>
      </c>
      <c r="AV121" s="14" t="s">
        <v>81</v>
      </c>
      <c r="AW121" s="14" t="s">
        <v>33</v>
      </c>
      <c r="AX121" s="14" t="s">
        <v>79</v>
      </c>
      <c r="AY121" s="239" t="s">
        <v>166</v>
      </c>
    </row>
    <row r="122" s="2" customFormat="1" ht="44.25" customHeight="1">
      <c r="A122" s="39"/>
      <c r="B122" s="40"/>
      <c r="C122" s="205" t="s">
        <v>118</v>
      </c>
      <c r="D122" s="205" t="s">
        <v>168</v>
      </c>
      <c r="E122" s="206" t="s">
        <v>235</v>
      </c>
      <c r="F122" s="207" t="s">
        <v>236</v>
      </c>
      <c r="G122" s="208" t="s">
        <v>203</v>
      </c>
      <c r="H122" s="209">
        <v>244.97999999999999</v>
      </c>
      <c r="I122" s="210"/>
      <c r="J122" s="211">
        <f>ROUND(I122*H122,2)</f>
        <v>0</v>
      </c>
      <c r="K122" s="207" t="s">
        <v>172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173</v>
      </c>
      <c r="AT122" s="216" t="s">
        <v>168</v>
      </c>
      <c r="AU122" s="216" t="s">
        <v>81</v>
      </c>
      <c r="AY122" s="18" t="s">
        <v>166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173</v>
      </c>
      <c r="BM122" s="216" t="s">
        <v>237</v>
      </c>
    </row>
    <row r="123" s="2" customFormat="1" ht="44.25" customHeight="1">
      <c r="A123" s="39"/>
      <c r="B123" s="40"/>
      <c r="C123" s="205" t="s">
        <v>8</v>
      </c>
      <c r="D123" s="205" t="s">
        <v>168</v>
      </c>
      <c r="E123" s="206" t="s">
        <v>238</v>
      </c>
      <c r="F123" s="207" t="s">
        <v>239</v>
      </c>
      <c r="G123" s="208" t="s">
        <v>240</v>
      </c>
      <c r="H123" s="209">
        <v>489.95999999999998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241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242</v>
      </c>
      <c r="G124" s="230"/>
      <c r="H124" s="233">
        <v>489.95999999999998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>
      <c r="A125" s="39"/>
      <c r="B125" s="40"/>
      <c r="C125" s="205" t="s">
        <v>123</v>
      </c>
      <c r="D125" s="205" t="s">
        <v>168</v>
      </c>
      <c r="E125" s="206" t="s">
        <v>243</v>
      </c>
      <c r="F125" s="207" t="s">
        <v>244</v>
      </c>
      <c r="G125" s="208" t="s">
        <v>203</v>
      </c>
      <c r="H125" s="209">
        <v>244.97999999999999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245</v>
      </c>
    </row>
    <row r="126" s="2" customFormat="1" ht="44.25" customHeight="1">
      <c r="A126" s="39"/>
      <c r="B126" s="40"/>
      <c r="C126" s="205" t="s">
        <v>126</v>
      </c>
      <c r="D126" s="205" t="s">
        <v>168</v>
      </c>
      <c r="E126" s="206" t="s">
        <v>246</v>
      </c>
      <c r="F126" s="207" t="s">
        <v>247</v>
      </c>
      <c r="G126" s="208" t="s">
        <v>203</v>
      </c>
      <c r="H126" s="209">
        <v>690.29999999999995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248</v>
      </c>
    </row>
    <row r="127" s="14" customFormat="1">
      <c r="A127" s="14"/>
      <c r="B127" s="229"/>
      <c r="C127" s="230"/>
      <c r="D127" s="220" t="s">
        <v>175</v>
      </c>
      <c r="E127" s="231" t="s">
        <v>19</v>
      </c>
      <c r="F127" s="232" t="s">
        <v>249</v>
      </c>
      <c r="G127" s="230"/>
      <c r="H127" s="233">
        <v>690.29999999999995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175</v>
      </c>
      <c r="AU127" s="239" t="s">
        <v>81</v>
      </c>
      <c r="AV127" s="14" t="s">
        <v>81</v>
      </c>
      <c r="AW127" s="14" t="s">
        <v>33</v>
      </c>
      <c r="AX127" s="14" t="s">
        <v>79</v>
      </c>
      <c r="AY127" s="239" t="s">
        <v>166</v>
      </c>
    </row>
    <row r="128" s="2" customFormat="1" ht="66.75" customHeight="1">
      <c r="A128" s="39"/>
      <c r="B128" s="40"/>
      <c r="C128" s="205" t="s">
        <v>129</v>
      </c>
      <c r="D128" s="205" t="s">
        <v>168</v>
      </c>
      <c r="E128" s="206" t="s">
        <v>250</v>
      </c>
      <c r="F128" s="207" t="s">
        <v>251</v>
      </c>
      <c r="G128" s="208" t="s">
        <v>203</v>
      </c>
      <c r="H128" s="209">
        <v>183.73500000000001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252</v>
      </c>
    </row>
    <row r="129" s="14" customFormat="1">
      <c r="A129" s="14"/>
      <c r="B129" s="229"/>
      <c r="C129" s="230"/>
      <c r="D129" s="220" t="s">
        <v>175</v>
      </c>
      <c r="E129" s="231" t="s">
        <v>19</v>
      </c>
      <c r="F129" s="232" t="s">
        <v>253</v>
      </c>
      <c r="G129" s="230"/>
      <c r="H129" s="233">
        <v>183.73500000000001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175</v>
      </c>
      <c r="AU129" s="239" t="s">
        <v>81</v>
      </c>
      <c r="AV129" s="14" t="s">
        <v>81</v>
      </c>
      <c r="AW129" s="14" t="s">
        <v>33</v>
      </c>
      <c r="AX129" s="14" t="s">
        <v>79</v>
      </c>
      <c r="AY129" s="239" t="s">
        <v>166</v>
      </c>
    </row>
    <row r="130" s="2" customFormat="1" ht="16.5" customHeight="1">
      <c r="A130" s="39"/>
      <c r="B130" s="40"/>
      <c r="C130" s="251" t="s">
        <v>132</v>
      </c>
      <c r="D130" s="251" t="s">
        <v>254</v>
      </c>
      <c r="E130" s="252" t="s">
        <v>255</v>
      </c>
      <c r="F130" s="253" t="s">
        <v>256</v>
      </c>
      <c r="G130" s="254" t="s">
        <v>240</v>
      </c>
      <c r="H130" s="255">
        <v>367.47000000000003</v>
      </c>
      <c r="I130" s="256"/>
      <c r="J130" s="257">
        <f>ROUND(I130*H130,2)</f>
        <v>0</v>
      </c>
      <c r="K130" s="253" t="s">
        <v>172</v>
      </c>
      <c r="L130" s="258"/>
      <c r="M130" s="259" t="s">
        <v>19</v>
      </c>
      <c r="N130" s="260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210</v>
      </c>
      <c r="AT130" s="216" t="s">
        <v>254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257</v>
      </c>
    </row>
    <row r="131" s="14" customFormat="1">
      <c r="A131" s="14"/>
      <c r="B131" s="229"/>
      <c r="C131" s="230"/>
      <c r="D131" s="220" t="s">
        <v>175</v>
      </c>
      <c r="E131" s="230"/>
      <c r="F131" s="232" t="s">
        <v>258</v>
      </c>
      <c r="G131" s="230"/>
      <c r="H131" s="233">
        <v>367.47000000000003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175</v>
      </c>
      <c r="AU131" s="239" t="s">
        <v>81</v>
      </c>
      <c r="AV131" s="14" t="s">
        <v>81</v>
      </c>
      <c r="AW131" s="14" t="s">
        <v>4</v>
      </c>
      <c r="AX131" s="14" t="s">
        <v>79</v>
      </c>
      <c r="AY131" s="239" t="s">
        <v>166</v>
      </c>
    </row>
    <row r="132" s="12" customFormat="1" ht="22.8" customHeight="1">
      <c r="A132" s="12"/>
      <c r="B132" s="189"/>
      <c r="C132" s="190"/>
      <c r="D132" s="191" t="s">
        <v>70</v>
      </c>
      <c r="E132" s="203" t="s">
        <v>183</v>
      </c>
      <c r="F132" s="203" t="s">
        <v>259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P133</f>
        <v>0</v>
      </c>
      <c r="Q132" s="197"/>
      <c r="R132" s="198">
        <f>R133</f>
        <v>0</v>
      </c>
      <c r="S132" s="197"/>
      <c r="T132" s="19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79</v>
      </c>
      <c r="AT132" s="201" t="s">
        <v>70</v>
      </c>
      <c r="AU132" s="201" t="s">
        <v>79</v>
      </c>
      <c r="AY132" s="200" t="s">
        <v>166</v>
      </c>
      <c r="BK132" s="202">
        <f>BK133</f>
        <v>0</v>
      </c>
    </row>
    <row r="133" s="2" customFormat="1">
      <c r="A133" s="39"/>
      <c r="B133" s="40"/>
      <c r="C133" s="205" t="s">
        <v>260</v>
      </c>
      <c r="D133" s="205" t="s">
        <v>168</v>
      </c>
      <c r="E133" s="206" t="s">
        <v>261</v>
      </c>
      <c r="F133" s="207" t="s">
        <v>262</v>
      </c>
      <c r="G133" s="208" t="s">
        <v>194</v>
      </c>
      <c r="H133" s="209">
        <v>681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263</v>
      </c>
    </row>
    <row r="134" s="12" customFormat="1" ht="22.8" customHeight="1">
      <c r="A134" s="12"/>
      <c r="B134" s="189"/>
      <c r="C134" s="190"/>
      <c r="D134" s="191" t="s">
        <v>70</v>
      </c>
      <c r="E134" s="203" t="s">
        <v>173</v>
      </c>
      <c r="F134" s="203" t="s">
        <v>264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SUM(P135:P140)</f>
        <v>0</v>
      </c>
      <c r="Q134" s="197"/>
      <c r="R134" s="198">
        <f>SUM(R135:R140)</f>
        <v>1.4450699999999999</v>
      </c>
      <c r="S134" s="197"/>
      <c r="T134" s="19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79</v>
      </c>
      <c r="AT134" s="201" t="s">
        <v>70</v>
      </c>
      <c r="AU134" s="201" t="s">
        <v>79</v>
      </c>
      <c r="AY134" s="200" t="s">
        <v>166</v>
      </c>
      <c r="BK134" s="202">
        <f>SUM(BK135:BK140)</f>
        <v>0</v>
      </c>
    </row>
    <row r="135" s="2" customFormat="1" ht="33" customHeight="1">
      <c r="A135" s="39"/>
      <c r="B135" s="40"/>
      <c r="C135" s="205" t="s">
        <v>7</v>
      </c>
      <c r="D135" s="205" t="s">
        <v>168</v>
      </c>
      <c r="E135" s="206" t="s">
        <v>265</v>
      </c>
      <c r="F135" s="207" t="s">
        <v>266</v>
      </c>
      <c r="G135" s="208" t="s">
        <v>203</v>
      </c>
      <c r="H135" s="209">
        <v>61.244999999999997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267</v>
      </c>
    </row>
    <row r="136" s="14" customFormat="1">
      <c r="A136" s="14"/>
      <c r="B136" s="229"/>
      <c r="C136" s="230"/>
      <c r="D136" s="220" t="s">
        <v>175</v>
      </c>
      <c r="E136" s="231" t="s">
        <v>19</v>
      </c>
      <c r="F136" s="232" t="s">
        <v>268</v>
      </c>
      <c r="G136" s="230"/>
      <c r="H136" s="233">
        <v>61.244999999999997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175</v>
      </c>
      <c r="AU136" s="239" t="s">
        <v>81</v>
      </c>
      <c r="AV136" s="14" t="s">
        <v>81</v>
      </c>
      <c r="AW136" s="14" t="s">
        <v>33</v>
      </c>
      <c r="AX136" s="14" t="s">
        <v>79</v>
      </c>
      <c r="AY136" s="239" t="s">
        <v>166</v>
      </c>
    </row>
    <row r="137" s="2" customFormat="1">
      <c r="A137" s="39"/>
      <c r="B137" s="40"/>
      <c r="C137" s="205" t="s">
        <v>269</v>
      </c>
      <c r="D137" s="205" t="s">
        <v>168</v>
      </c>
      <c r="E137" s="206" t="s">
        <v>270</v>
      </c>
      <c r="F137" s="207" t="s">
        <v>271</v>
      </c>
      <c r="G137" s="208" t="s">
        <v>203</v>
      </c>
      <c r="H137" s="209">
        <v>3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272</v>
      </c>
    </row>
    <row r="138" s="2" customFormat="1" ht="33" customHeight="1">
      <c r="A138" s="39"/>
      <c r="B138" s="40"/>
      <c r="C138" s="205" t="s">
        <v>273</v>
      </c>
      <c r="D138" s="205" t="s">
        <v>168</v>
      </c>
      <c r="E138" s="206" t="s">
        <v>274</v>
      </c>
      <c r="F138" s="207" t="s">
        <v>275</v>
      </c>
      <c r="G138" s="208" t="s">
        <v>203</v>
      </c>
      <c r="H138" s="209">
        <v>3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276</v>
      </c>
    </row>
    <row r="139" s="2" customFormat="1">
      <c r="A139" s="39"/>
      <c r="B139" s="40"/>
      <c r="C139" s="205" t="s">
        <v>277</v>
      </c>
      <c r="D139" s="205" t="s">
        <v>168</v>
      </c>
      <c r="E139" s="206" t="s">
        <v>278</v>
      </c>
      <c r="F139" s="207" t="s">
        <v>279</v>
      </c>
      <c r="G139" s="208" t="s">
        <v>171</v>
      </c>
      <c r="H139" s="209">
        <v>5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0.0063899999999999998</v>
      </c>
      <c r="R139" s="214">
        <f>Q139*H139</f>
        <v>0.031949999999999999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280</v>
      </c>
    </row>
    <row r="140" s="2" customFormat="1">
      <c r="A140" s="39"/>
      <c r="B140" s="40"/>
      <c r="C140" s="205" t="s">
        <v>281</v>
      </c>
      <c r="D140" s="205" t="s">
        <v>168</v>
      </c>
      <c r="E140" s="206" t="s">
        <v>282</v>
      </c>
      <c r="F140" s="207" t="s">
        <v>283</v>
      </c>
      <c r="G140" s="208" t="s">
        <v>186</v>
      </c>
      <c r="H140" s="209">
        <v>16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0.088319999999999996</v>
      </c>
      <c r="R140" s="214">
        <f>Q140*H140</f>
        <v>1.4131199999999999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284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191</v>
      </c>
      <c r="F141" s="203" t="s">
        <v>285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SUM(P142:P149)</f>
        <v>0</v>
      </c>
      <c r="Q141" s="197"/>
      <c r="R141" s="198">
        <f>SUM(R142:R149)</f>
        <v>1050.1517670000001</v>
      </c>
      <c r="S141" s="197"/>
      <c r="T141" s="199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SUM(BK142:BK149)</f>
        <v>0</v>
      </c>
    </row>
    <row r="142" s="2" customFormat="1">
      <c r="A142" s="39"/>
      <c r="B142" s="40"/>
      <c r="C142" s="205" t="s">
        <v>286</v>
      </c>
      <c r="D142" s="205" t="s">
        <v>168</v>
      </c>
      <c r="E142" s="206" t="s">
        <v>287</v>
      </c>
      <c r="F142" s="207" t="s">
        <v>288</v>
      </c>
      <c r="G142" s="208" t="s">
        <v>171</v>
      </c>
      <c r="H142" s="209">
        <v>758.56500000000005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0.46000000000000002</v>
      </c>
      <c r="R142" s="214">
        <f>Q142*H142</f>
        <v>348.93990000000002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289</v>
      </c>
    </row>
    <row r="143" s="13" customFormat="1">
      <c r="A143" s="13"/>
      <c r="B143" s="218"/>
      <c r="C143" s="219"/>
      <c r="D143" s="220" t="s">
        <v>175</v>
      </c>
      <c r="E143" s="221" t="s">
        <v>19</v>
      </c>
      <c r="F143" s="222" t="s">
        <v>290</v>
      </c>
      <c r="G143" s="219"/>
      <c r="H143" s="221" t="s">
        <v>19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175</v>
      </c>
      <c r="AU143" s="228" t="s">
        <v>81</v>
      </c>
      <c r="AV143" s="13" t="s">
        <v>79</v>
      </c>
      <c r="AW143" s="13" t="s">
        <v>33</v>
      </c>
      <c r="AX143" s="13" t="s">
        <v>71</v>
      </c>
      <c r="AY143" s="228" t="s">
        <v>166</v>
      </c>
    </row>
    <row r="144" s="14" customFormat="1">
      <c r="A144" s="14"/>
      <c r="B144" s="229"/>
      <c r="C144" s="230"/>
      <c r="D144" s="220" t="s">
        <v>175</v>
      </c>
      <c r="E144" s="231" t="s">
        <v>19</v>
      </c>
      <c r="F144" s="232" t="s">
        <v>291</v>
      </c>
      <c r="G144" s="230"/>
      <c r="H144" s="233">
        <v>758.56500000000005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175</v>
      </c>
      <c r="AU144" s="239" t="s">
        <v>81</v>
      </c>
      <c r="AV144" s="14" t="s">
        <v>81</v>
      </c>
      <c r="AW144" s="14" t="s">
        <v>33</v>
      </c>
      <c r="AX144" s="14" t="s">
        <v>79</v>
      </c>
      <c r="AY144" s="239" t="s">
        <v>166</v>
      </c>
    </row>
    <row r="145" s="2" customFormat="1" ht="44.25" customHeight="1">
      <c r="A145" s="39"/>
      <c r="B145" s="40"/>
      <c r="C145" s="205" t="s">
        <v>292</v>
      </c>
      <c r="D145" s="205" t="s">
        <v>168</v>
      </c>
      <c r="E145" s="206" t="s">
        <v>293</v>
      </c>
      <c r="F145" s="207" t="s">
        <v>294</v>
      </c>
      <c r="G145" s="208" t="s">
        <v>171</v>
      </c>
      <c r="H145" s="209">
        <v>758.56500000000005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0.38</v>
      </c>
      <c r="R145" s="214">
        <f>Q145*H145</f>
        <v>288.25470000000001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295</v>
      </c>
    </row>
    <row r="146" s="2" customFormat="1" ht="44.25" customHeight="1">
      <c r="A146" s="39"/>
      <c r="B146" s="40"/>
      <c r="C146" s="205" t="s">
        <v>296</v>
      </c>
      <c r="D146" s="205" t="s">
        <v>168</v>
      </c>
      <c r="E146" s="206" t="s">
        <v>297</v>
      </c>
      <c r="F146" s="207" t="s">
        <v>298</v>
      </c>
      <c r="G146" s="208" t="s">
        <v>171</v>
      </c>
      <c r="H146" s="209">
        <v>983.32500000000005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0.26375999999999999</v>
      </c>
      <c r="R146" s="214">
        <f>Q146*H146</f>
        <v>259.36180200000001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299</v>
      </c>
    </row>
    <row r="147" s="13" customFormat="1">
      <c r="A147" s="13"/>
      <c r="B147" s="218"/>
      <c r="C147" s="219"/>
      <c r="D147" s="220" t="s">
        <v>175</v>
      </c>
      <c r="E147" s="221" t="s">
        <v>19</v>
      </c>
      <c r="F147" s="222" t="s">
        <v>207</v>
      </c>
      <c r="G147" s="219"/>
      <c r="H147" s="221" t="s">
        <v>19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175</v>
      </c>
      <c r="AU147" s="228" t="s">
        <v>81</v>
      </c>
      <c r="AV147" s="13" t="s">
        <v>79</v>
      </c>
      <c r="AW147" s="13" t="s">
        <v>33</v>
      </c>
      <c r="AX147" s="13" t="s">
        <v>71</v>
      </c>
      <c r="AY147" s="228" t="s">
        <v>166</v>
      </c>
    </row>
    <row r="148" s="14" customFormat="1">
      <c r="A148" s="14"/>
      <c r="B148" s="229"/>
      <c r="C148" s="230"/>
      <c r="D148" s="220" t="s">
        <v>175</v>
      </c>
      <c r="E148" s="231" t="s">
        <v>19</v>
      </c>
      <c r="F148" s="232" t="s">
        <v>182</v>
      </c>
      <c r="G148" s="230"/>
      <c r="H148" s="233">
        <v>983.32500000000005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175</v>
      </c>
      <c r="AU148" s="239" t="s">
        <v>81</v>
      </c>
      <c r="AV148" s="14" t="s">
        <v>81</v>
      </c>
      <c r="AW148" s="14" t="s">
        <v>33</v>
      </c>
      <c r="AX148" s="14" t="s">
        <v>79</v>
      </c>
      <c r="AY148" s="239" t="s">
        <v>166</v>
      </c>
    </row>
    <row r="149" s="2" customFormat="1">
      <c r="A149" s="39"/>
      <c r="B149" s="40"/>
      <c r="C149" s="205" t="s">
        <v>300</v>
      </c>
      <c r="D149" s="205" t="s">
        <v>168</v>
      </c>
      <c r="E149" s="206" t="s">
        <v>301</v>
      </c>
      <c r="F149" s="207" t="s">
        <v>302</v>
      </c>
      <c r="G149" s="208" t="s">
        <v>171</v>
      </c>
      <c r="H149" s="209">
        <v>983.32500000000005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0.15620000000000001</v>
      </c>
      <c r="R149" s="214">
        <f>Q149*H149</f>
        <v>153.59536500000002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303</v>
      </c>
    </row>
    <row r="150" s="12" customFormat="1" ht="22.8" customHeight="1">
      <c r="A150" s="12"/>
      <c r="B150" s="189"/>
      <c r="C150" s="190"/>
      <c r="D150" s="191" t="s">
        <v>70</v>
      </c>
      <c r="E150" s="203" t="s">
        <v>210</v>
      </c>
      <c r="F150" s="203" t="s">
        <v>304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SUM(P151:P183)</f>
        <v>0</v>
      </c>
      <c r="Q150" s="197"/>
      <c r="R150" s="198">
        <f>SUM(R151:R183)</f>
        <v>49.982808999999996</v>
      </c>
      <c r="S150" s="197"/>
      <c r="T150" s="199">
        <f>SUM(T151:T183)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79</v>
      </c>
      <c r="AT150" s="201" t="s">
        <v>70</v>
      </c>
      <c r="AU150" s="201" t="s">
        <v>79</v>
      </c>
      <c r="AY150" s="200" t="s">
        <v>166</v>
      </c>
      <c r="BK150" s="202">
        <f>SUM(BK151:BK183)</f>
        <v>0</v>
      </c>
    </row>
    <row r="151" s="2" customFormat="1" ht="33" customHeight="1">
      <c r="A151" s="39"/>
      <c r="B151" s="40"/>
      <c r="C151" s="205" t="s">
        <v>305</v>
      </c>
      <c r="D151" s="205" t="s">
        <v>168</v>
      </c>
      <c r="E151" s="206" t="s">
        <v>306</v>
      </c>
      <c r="F151" s="207" t="s">
        <v>307</v>
      </c>
      <c r="G151" s="208" t="s">
        <v>194</v>
      </c>
      <c r="H151" s="209">
        <v>119</v>
      </c>
      <c r="I151" s="210"/>
      <c r="J151" s="211">
        <f>ROUND(I151*H151,2)</f>
        <v>0</v>
      </c>
      <c r="K151" s="207" t="s">
        <v>308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1.0000000000000001E-05</v>
      </c>
      <c r="R151" s="214">
        <f>Q151*H151</f>
        <v>0.0011900000000000001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309</v>
      </c>
    </row>
    <row r="152" s="2" customFormat="1">
      <c r="A152" s="39"/>
      <c r="B152" s="40"/>
      <c r="C152" s="251" t="s">
        <v>310</v>
      </c>
      <c r="D152" s="251" t="s">
        <v>254</v>
      </c>
      <c r="E152" s="252" t="s">
        <v>311</v>
      </c>
      <c r="F152" s="253" t="s">
        <v>312</v>
      </c>
      <c r="G152" s="254" t="s">
        <v>194</v>
      </c>
      <c r="H152" s="255">
        <v>120.78</v>
      </c>
      <c r="I152" s="256"/>
      <c r="J152" s="257">
        <f>ROUND(I152*H152,2)</f>
        <v>0</v>
      </c>
      <c r="K152" s="253" t="s">
        <v>308</v>
      </c>
      <c r="L152" s="258"/>
      <c r="M152" s="259" t="s">
        <v>19</v>
      </c>
      <c r="N152" s="260" t="s">
        <v>42</v>
      </c>
      <c r="O152" s="85"/>
      <c r="P152" s="214">
        <f>O152*H152</f>
        <v>0</v>
      </c>
      <c r="Q152" s="214">
        <v>0.0035999999999999999</v>
      </c>
      <c r="R152" s="214">
        <f>Q152*H152</f>
        <v>0.43480799999999997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210</v>
      </c>
      <c r="AT152" s="216" t="s">
        <v>254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313</v>
      </c>
    </row>
    <row r="153" s="14" customFormat="1">
      <c r="A153" s="14"/>
      <c r="B153" s="229"/>
      <c r="C153" s="230"/>
      <c r="D153" s="220" t="s">
        <v>175</v>
      </c>
      <c r="E153" s="230"/>
      <c r="F153" s="232" t="s">
        <v>314</v>
      </c>
      <c r="G153" s="230"/>
      <c r="H153" s="233">
        <v>120.78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175</v>
      </c>
      <c r="AU153" s="239" t="s">
        <v>81</v>
      </c>
      <c r="AV153" s="14" t="s">
        <v>81</v>
      </c>
      <c r="AW153" s="14" t="s">
        <v>4</v>
      </c>
      <c r="AX153" s="14" t="s">
        <v>79</v>
      </c>
      <c r="AY153" s="239" t="s">
        <v>166</v>
      </c>
    </row>
    <row r="154" s="2" customFormat="1" ht="33" customHeight="1">
      <c r="A154" s="39"/>
      <c r="B154" s="40"/>
      <c r="C154" s="205" t="s">
        <v>315</v>
      </c>
      <c r="D154" s="205" t="s">
        <v>168</v>
      </c>
      <c r="E154" s="206" t="s">
        <v>316</v>
      </c>
      <c r="F154" s="207" t="s">
        <v>317</v>
      </c>
      <c r="G154" s="208" t="s">
        <v>194</v>
      </c>
      <c r="H154" s="209">
        <v>562</v>
      </c>
      <c r="I154" s="210"/>
      <c r="J154" s="211">
        <f>ROUND(I154*H154,2)</f>
        <v>0</v>
      </c>
      <c r="K154" s="207" t="s">
        <v>172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2.0000000000000002E-05</v>
      </c>
      <c r="R154" s="214">
        <f>Q154*H154</f>
        <v>0.011240000000000002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318</v>
      </c>
    </row>
    <row r="155" s="2" customFormat="1">
      <c r="A155" s="39"/>
      <c r="B155" s="40"/>
      <c r="C155" s="251" t="s">
        <v>319</v>
      </c>
      <c r="D155" s="251" t="s">
        <v>254</v>
      </c>
      <c r="E155" s="252" t="s">
        <v>320</v>
      </c>
      <c r="F155" s="253" t="s">
        <v>321</v>
      </c>
      <c r="G155" s="254" t="s">
        <v>194</v>
      </c>
      <c r="H155" s="255">
        <v>570.42999999999995</v>
      </c>
      <c r="I155" s="256"/>
      <c r="J155" s="257">
        <f>ROUND(I155*H155,2)</f>
        <v>0</v>
      </c>
      <c r="K155" s="253" t="s">
        <v>172</v>
      </c>
      <c r="L155" s="258"/>
      <c r="M155" s="259" t="s">
        <v>19</v>
      </c>
      <c r="N155" s="260" t="s">
        <v>42</v>
      </c>
      <c r="O155" s="85"/>
      <c r="P155" s="214">
        <f>O155*H155</f>
        <v>0</v>
      </c>
      <c r="Q155" s="214">
        <v>0.0127</v>
      </c>
      <c r="R155" s="214">
        <f>Q155*H155</f>
        <v>7.2444609999999994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210</v>
      </c>
      <c r="AT155" s="216" t="s">
        <v>254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322</v>
      </c>
    </row>
    <row r="156" s="14" customFormat="1">
      <c r="A156" s="14"/>
      <c r="B156" s="229"/>
      <c r="C156" s="230"/>
      <c r="D156" s="220" t="s">
        <v>175</v>
      </c>
      <c r="E156" s="230"/>
      <c r="F156" s="232" t="s">
        <v>323</v>
      </c>
      <c r="G156" s="230"/>
      <c r="H156" s="233">
        <v>570.42999999999995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175</v>
      </c>
      <c r="AU156" s="239" t="s">
        <v>81</v>
      </c>
      <c r="AV156" s="14" t="s">
        <v>81</v>
      </c>
      <c r="AW156" s="14" t="s">
        <v>4</v>
      </c>
      <c r="AX156" s="14" t="s">
        <v>79</v>
      </c>
      <c r="AY156" s="239" t="s">
        <v>166</v>
      </c>
    </row>
    <row r="157" s="2" customFormat="1">
      <c r="A157" s="39"/>
      <c r="B157" s="40"/>
      <c r="C157" s="205" t="s">
        <v>324</v>
      </c>
      <c r="D157" s="205" t="s">
        <v>168</v>
      </c>
      <c r="E157" s="206" t="s">
        <v>325</v>
      </c>
      <c r="F157" s="207" t="s">
        <v>326</v>
      </c>
      <c r="G157" s="208" t="s">
        <v>186</v>
      </c>
      <c r="H157" s="209">
        <v>28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327</v>
      </c>
    </row>
    <row r="158" s="2" customFormat="1" ht="16.5" customHeight="1">
      <c r="A158" s="39"/>
      <c r="B158" s="40"/>
      <c r="C158" s="251" t="s">
        <v>328</v>
      </c>
      <c r="D158" s="251" t="s">
        <v>254</v>
      </c>
      <c r="E158" s="252" t="s">
        <v>329</v>
      </c>
      <c r="F158" s="253" t="s">
        <v>330</v>
      </c>
      <c r="G158" s="254" t="s">
        <v>186</v>
      </c>
      <c r="H158" s="255">
        <v>28</v>
      </c>
      <c r="I158" s="256"/>
      <c r="J158" s="257">
        <f>ROUND(I158*H158,2)</f>
        <v>0</v>
      </c>
      <c r="K158" s="253" t="s">
        <v>308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0.00029</v>
      </c>
      <c r="R158" s="214">
        <f>Q158*H158</f>
        <v>0.0081200000000000005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331</v>
      </c>
    </row>
    <row r="159" s="2" customFormat="1">
      <c r="A159" s="39"/>
      <c r="B159" s="40"/>
      <c r="C159" s="205" t="s">
        <v>332</v>
      </c>
      <c r="D159" s="205" t="s">
        <v>168</v>
      </c>
      <c r="E159" s="206" t="s">
        <v>333</v>
      </c>
      <c r="F159" s="207" t="s">
        <v>334</v>
      </c>
      <c r="G159" s="208" t="s">
        <v>186</v>
      </c>
      <c r="H159" s="209">
        <v>36</v>
      </c>
      <c r="I159" s="210"/>
      <c r="J159" s="211">
        <f>ROUND(I159*H159,2)</f>
        <v>0</v>
      </c>
      <c r="K159" s="207" t="s">
        <v>308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335</v>
      </c>
    </row>
    <row r="160" s="2" customFormat="1" ht="16.5" customHeight="1">
      <c r="A160" s="39"/>
      <c r="B160" s="40"/>
      <c r="C160" s="251" t="s">
        <v>336</v>
      </c>
      <c r="D160" s="251" t="s">
        <v>254</v>
      </c>
      <c r="E160" s="252" t="s">
        <v>337</v>
      </c>
      <c r="F160" s="253" t="s">
        <v>338</v>
      </c>
      <c r="G160" s="254" t="s">
        <v>186</v>
      </c>
      <c r="H160" s="255">
        <v>18</v>
      </c>
      <c r="I160" s="256"/>
      <c r="J160" s="257">
        <f>ROUND(I160*H160,2)</f>
        <v>0</v>
      </c>
      <c r="K160" s="253" t="s">
        <v>172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0.0088000000000000005</v>
      </c>
      <c r="R160" s="214">
        <f>Q160*H160</f>
        <v>0.15840000000000001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339</v>
      </c>
    </row>
    <row r="161" s="2" customFormat="1" ht="16.5" customHeight="1">
      <c r="A161" s="39"/>
      <c r="B161" s="40"/>
      <c r="C161" s="251" t="s">
        <v>340</v>
      </c>
      <c r="D161" s="251" t="s">
        <v>254</v>
      </c>
      <c r="E161" s="252" t="s">
        <v>341</v>
      </c>
      <c r="F161" s="253" t="s">
        <v>342</v>
      </c>
      <c r="G161" s="254" t="s">
        <v>186</v>
      </c>
      <c r="H161" s="255">
        <v>18</v>
      </c>
      <c r="I161" s="256"/>
      <c r="J161" s="257">
        <f>ROUND(I161*H161,2)</f>
        <v>0</v>
      </c>
      <c r="K161" s="253" t="s">
        <v>308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0.00080000000000000004</v>
      </c>
      <c r="R161" s="214">
        <f>Q161*H161</f>
        <v>0.014400000000000001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343</v>
      </c>
    </row>
    <row r="162" s="2" customFormat="1" ht="21.75" customHeight="1">
      <c r="A162" s="39"/>
      <c r="B162" s="40"/>
      <c r="C162" s="205" t="s">
        <v>344</v>
      </c>
      <c r="D162" s="205" t="s">
        <v>168</v>
      </c>
      <c r="E162" s="206" t="s">
        <v>345</v>
      </c>
      <c r="F162" s="207" t="s">
        <v>346</v>
      </c>
      <c r="G162" s="208" t="s">
        <v>194</v>
      </c>
      <c r="H162" s="209">
        <v>119</v>
      </c>
      <c r="I162" s="210"/>
      <c r="J162" s="211">
        <f>ROUND(I162*H162,2)</f>
        <v>0</v>
      </c>
      <c r="K162" s="207" t="s">
        <v>172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168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347</v>
      </c>
    </row>
    <row r="163" s="2" customFormat="1">
      <c r="A163" s="39"/>
      <c r="B163" s="40"/>
      <c r="C163" s="205" t="s">
        <v>348</v>
      </c>
      <c r="D163" s="205" t="s">
        <v>168</v>
      </c>
      <c r="E163" s="206" t="s">
        <v>349</v>
      </c>
      <c r="F163" s="207" t="s">
        <v>350</v>
      </c>
      <c r="G163" s="208" t="s">
        <v>194</v>
      </c>
      <c r="H163" s="209">
        <v>562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351</v>
      </c>
    </row>
    <row r="164" s="2" customFormat="1">
      <c r="A164" s="39"/>
      <c r="B164" s="40"/>
      <c r="C164" s="205" t="s">
        <v>352</v>
      </c>
      <c r="D164" s="205" t="s">
        <v>168</v>
      </c>
      <c r="E164" s="206" t="s">
        <v>353</v>
      </c>
      <c r="F164" s="207" t="s">
        <v>354</v>
      </c>
      <c r="G164" s="208" t="s">
        <v>186</v>
      </c>
      <c r="H164" s="209">
        <v>18</v>
      </c>
      <c r="I164" s="210"/>
      <c r="J164" s="211">
        <f>ROUND(I164*H164,2)</f>
        <v>0</v>
      </c>
      <c r="K164" s="207" t="s">
        <v>172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0.010189999999999999</v>
      </c>
      <c r="R164" s="214">
        <f>Q164*H164</f>
        <v>0.18342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173</v>
      </c>
      <c r="AT164" s="216" t="s">
        <v>168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355</v>
      </c>
    </row>
    <row r="165" s="2" customFormat="1" ht="16.5" customHeight="1">
      <c r="A165" s="39"/>
      <c r="B165" s="40"/>
      <c r="C165" s="251" t="s">
        <v>356</v>
      </c>
      <c r="D165" s="251" t="s">
        <v>254</v>
      </c>
      <c r="E165" s="252" t="s">
        <v>357</v>
      </c>
      <c r="F165" s="253" t="s">
        <v>358</v>
      </c>
      <c r="G165" s="254" t="s">
        <v>186</v>
      </c>
      <c r="H165" s="255">
        <v>14</v>
      </c>
      <c r="I165" s="256"/>
      <c r="J165" s="257">
        <f>ROUND(I165*H165,2)</f>
        <v>0</v>
      </c>
      <c r="K165" s="253" t="s">
        <v>172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0.52600000000000002</v>
      </c>
      <c r="R165" s="214">
        <f>Q165*H165</f>
        <v>7.3640000000000008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359</v>
      </c>
    </row>
    <row r="166" s="2" customFormat="1" ht="16.5" customHeight="1">
      <c r="A166" s="39"/>
      <c r="B166" s="40"/>
      <c r="C166" s="251" t="s">
        <v>360</v>
      </c>
      <c r="D166" s="251" t="s">
        <v>254</v>
      </c>
      <c r="E166" s="252" t="s">
        <v>361</v>
      </c>
      <c r="F166" s="253" t="s">
        <v>362</v>
      </c>
      <c r="G166" s="254" t="s">
        <v>186</v>
      </c>
      <c r="H166" s="255">
        <v>4</v>
      </c>
      <c r="I166" s="256"/>
      <c r="J166" s="257">
        <f>ROUND(I166*H166,2)</f>
        <v>0</v>
      </c>
      <c r="K166" s="253" t="s">
        <v>172</v>
      </c>
      <c r="L166" s="258"/>
      <c r="M166" s="259" t="s">
        <v>19</v>
      </c>
      <c r="N166" s="260" t="s">
        <v>42</v>
      </c>
      <c r="O166" s="85"/>
      <c r="P166" s="214">
        <f>O166*H166</f>
        <v>0</v>
      </c>
      <c r="Q166" s="214">
        <v>0.26200000000000001</v>
      </c>
      <c r="R166" s="214">
        <f>Q166*H166</f>
        <v>1.048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254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363</v>
      </c>
    </row>
    <row r="167" s="2" customFormat="1">
      <c r="A167" s="39"/>
      <c r="B167" s="40"/>
      <c r="C167" s="205" t="s">
        <v>364</v>
      </c>
      <c r="D167" s="205" t="s">
        <v>168</v>
      </c>
      <c r="E167" s="206" t="s">
        <v>365</v>
      </c>
      <c r="F167" s="207" t="s">
        <v>366</v>
      </c>
      <c r="G167" s="208" t="s">
        <v>186</v>
      </c>
      <c r="H167" s="209">
        <v>16</v>
      </c>
      <c r="I167" s="210"/>
      <c r="J167" s="211">
        <f>ROUND(I167*H167,2)</f>
        <v>0</v>
      </c>
      <c r="K167" s="207" t="s">
        <v>172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0.01248</v>
      </c>
      <c r="R167" s="214">
        <f>Q167*H167</f>
        <v>0.19968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367</v>
      </c>
    </row>
    <row r="168" s="2" customFormat="1">
      <c r="A168" s="39"/>
      <c r="B168" s="40"/>
      <c r="C168" s="251" t="s">
        <v>368</v>
      </c>
      <c r="D168" s="251" t="s">
        <v>254</v>
      </c>
      <c r="E168" s="252" t="s">
        <v>369</v>
      </c>
      <c r="F168" s="253" t="s">
        <v>370</v>
      </c>
      <c r="G168" s="254" t="s">
        <v>186</v>
      </c>
      <c r="H168" s="255">
        <v>16</v>
      </c>
      <c r="I168" s="256"/>
      <c r="J168" s="257">
        <f>ROUND(I168*H168,2)</f>
        <v>0</v>
      </c>
      <c r="K168" s="253" t="s">
        <v>172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0.54800000000000004</v>
      </c>
      <c r="R168" s="214">
        <f>Q168*H168</f>
        <v>8.7680000000000007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371</v>
      </c>
    </row>
    <row r="169" s="2" customFormat="1">
      <c r="A169" s="39"/>
      <c r="B169" s="40"/>
      <c r="C169" s="205" t="s">
        <v>372</v>
      </c>
      <c r="D169" s="205" t="s">
        <v>168</v>
      </c>
      <c r="E169" s="206" t="s">
        <v>373</v>
      </c>
      <c r="F169" s="207" t="s">
        <v>374</v>
      </c>
      <c r="G169" s="208" t="s">
        <v>186</v>
      </c>
      <c r="H169" s="209">
        <v>16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0.028539999999999999</v>
      </c>
      <c r="R169" s="214">
        <f>Q169*H169</f>
        <v>0.45663999999999999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375</v>
      </c>
    </row>
    <row r="170" s="2" customFormat="1" ht="16.5" customHeight="1">
      <c r="A170" s="39"/>
      <c r="B170" s="40"/>
      <c r="C170" s="251" t="s">
        <v>376</v>
      </c>
      <c r="D170" s="251" t="s">
        <v>254</v>
      </c>
      <c r="E170" s="252" t="s">
        <v>377</v>
      </c>
      <c r="F170" s="253" t="s">
        <v>378</v>
      </c>
      <c r="G170" s="254" t="s">
        <v>186</v>
      </c>
      <c r="H170" s="255">
        <v>8</v>
      </c>
      <c r="I170" s="256"/>
      <c r="J170" s="257">
        <f>ROUND(I170*H170,2)</f>
        <v>0</v>
      </c>
      <c r="K170" s="253" t="s">
        <v>19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1.032</v>
      </c>
      <c r="R170" s="214">
        <f>Q170*H170</f>
        <v>8.2560000000000002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379</v>
      </c>
    </row>
    <row r="171" s="2" customFormat="1" ht="16.5" customHeight="1">
      <c r="A171" s="39"/>
      <c r="B171" s="40"/>
      <c r="C171" s="251" t="s">
        <v>380</v>
      </c>
      <c r="D171" s="251" t="s">
        <v>254</v>
      </c>
      <c r="E171" s="252" t="s">
        <v>381</v>
      </c>
      <c r="F171" s="253" t="s">
        <v>382</v>
      </c>
      <c r="G171" s="254" t="s">
        <v>186</v>
      </c>
      <c r="H171" s="255">
        <v>1</v>
      </c>
      <c r="I171" s="256"/>
      <c r="J171" s="257">
        <f>ROUND(I171*H171,2)</f>
        <v>0</v>
      </c>
      <c r="K171" s="253" t="s">
        <v>19</v>
      </c>
      <c r="L171" s="258"/>
      <c r="M171" s="259" t="s">
        <v>19</v>
      </c>
      <c r="N171" s="260" t="s">
        <v>42</v>
      </c>
      <c r="O171" s="85"/>
      <c r="P171" s="214">
        <f>O171*H171</f>
        <v>0</v>
      </c>
      <c r="Q171" s="214">
        <v>1.032</v>
      </c>
      <c r="R171" s="214">
        <f>Q171*H171</f>
        <v>1.032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210</v>
      </c>
      <c r="AT171" s="216" t="s">
        <v>254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383</v>
      </c>
    </row>
    <row r="172" s="2" customFormat="1" ht="16.5" customHeight="1">
      <c r="A172" s="39"/>
      <c r="B172" s="40"/>
      <c r="C172" s="251" t="s">
        <v>384</v>
      </c>
      <c r="D172" s="251" t="s">
        <v>254</v>
      </c>
      <c r="E172" s="252" t="s">
        <v>385</v>
      </c>
      <c r="F172" s="253" t="s">
        <v>386</v>
      </c>
      <c r="G172" s="254" t="s">
        <v>186</v>
      </c>
      <c r="H172" s="255">
        <v>7</v>
      </c>
      <c r="I172" s="256"/>
      <c r="J172" s="257">
        <f>ROUND(I172*H172,2)</f>
        <v>0</v>
      </c>
      <c r="K172" s="253" t="s">
        <v>19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1.03</v>
      </c>
      <c r="R172" s="214">
        <f>Q172*H172</f>
        <v>7.21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387</v>
      </c>
    </row>
    <row r="173" s="2" customFormat="1">
      <c r="A173" s="39"/>
      <c r="B173" s="40"/>
      <c r="C173" s="205" t="s">
        <v>388</v>
      </c>
      <c r="D173" s="205" t="s">
        <v>168</v>
      </c>
      <c r="E173" s="206" t="s">
        <v>389</v>
      </c>
      <c r="F173" s="207" t="s">
        <v>390</v>
      </c>
      <c r="G173" s="208" t="s">
        <v>186</v>
      </c>
      <c r="H173" s="209">
        <v>22</v>
      </c>
      <c r="I173" s="210"/>
      <c r="J173" s="211">
        <f>ROUND(I173*H173,2)</f>
        <v>0</v>
      </c>
      <c r="K173" s="207" t="s">
        <v>172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0.039269999999999999</v>
      </c>
      <c r="R173" s="214">
        <f>Q173*H173</f>
        <v>0.86393999999999993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391</v>
      </c>
    </row>
    <row r="174" s="2" customFormat="1">
      <c r="A174" s="39"/>
      <c r="B174" s="40"/>
      <c r="C174" s="251" t="s">
        <v>392</v>
      </c>
      <c r="D174" s="251" t="s">
        <v>254</v>
      </c>
      <c r="E174" s="252" t="s">
        <v>393</v>
      </c>
      <c r="F174" s="253" t="s">
        <v>394</v>
      </c>
      <c r="G174" s="254" t="s">
        <v>186</v>
      </c>
      <c r="H174" s="255">
        <v>2</v>
      </c>
      <c r="I174" s="256"/>
      <c r="J174" s="257">
        <f>ROUND(I174*H174,2)</f>
        <v>0</v>
      </c>
      <c r="K174" s="253" t="s">
        <v>172</v>
      </c>
      <c r="L174" s="258"/>
      <c r="M174" s="259" t="s">
        <v>19</v>
      </c>
      <c r="N174" s="260" t="s">
        <v>42</v>
      </c>
      <c r="O174" s="85"/>
      <c r="P174" s="214">
        <f>O174*H174</f>
        <v>0</v>
      </c>
      <c r="Q174" s="214">
        <v>0.070000000000000007</v>
      </c>
      <c r="R174" s="214">
        <f>Q174*H174</f>
        <v>0.14000000000000001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210</v>
      </c>
      <c r="AT174" s="216" t="s">
        <v>254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395</v>
      </c>
    </row>
    <row r="175" s="2" customFormat="1">
      <c r="A175" s="39"/>
      <c r="B175" s="40"/>
      <c r="C175" s="251" t="s">
        <v>396</v>
      </c>
      <c r="D175" s="251" t="s">
        <v>254</v>
      </c>
      <c r="E175" s="252" t="s">
        <v>397</v>
      </c>
      <c r="F175" s="253" t="s">
        <v>398</v>
      </c>
      <c r="G175" s="254" t="s">
        <v>186</v>
      </c>
      <c r="H175" s="255">
        <v>8</v>
      </c>
      <c r="I175" s="256"/>
      <c r="J175" s="257">
        <f>ROUND(I175*H175,2)</f>
        <v>0</v>
      </c>
      <c r="K175" s="253" t="s">
        <v>172</v>
      </c>
      <c r="L175" s="258"/>
      <c r="M175" s="259" t="s">
        <v>19</v>
      </c>
      <c r="N175" s="260" t="s">
        <v>42</v>
      </c>
      <c r="O175" s="85"/>
      <c r="P175" s="214">
        <f>O175*H175</f>
        <v>0</v>
      </c>
      <c r="Q175" s="214">
        <v>0.081000000000000003</v>
      </c>
      <c r="R175" s="214">
        <f>Q175*H175</f>
        <v>0.64800000000000002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210</v>
      </c>
      <c r="AT175" s="216" t="s">
        <v>254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399</v>
      </c>
    </row>
    <row r="176" s="2" customFormat="1" ht="16.5" customHeight="1">
      <c r="A176" s="39"/>
      <c r="B176" s="40"/>
      <c r="C176" s="251" t="s">
        <v>400</v>
      </c>
      <c r="D176" s="251" t="s">
        <v>254</v>
      </c>
      <c r="E176" s="252" t="s">
        <v>401</v>
      </c>
      <c r="F176" s="253" t="s">
        <v>402</v>
      </c>
      <c r="G176" s="254" t="s">
        <v>403</v>
      </c>
      <c r="H176" s="255">
        <v>2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0.050999999999999997</v>
      </c>
      <c r="R176" s="214">
        <f>Q176*H176</f>
        <v>0.10199999999999999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404</v>
      </c>
    </row>
    <row r="177" s="2" customFormat="1" ht="16.5" customHeight="1">
      <c r="A177" s="39"/>
      <c r="B177" s="40"/>
      <c r="C177" s="251" t="s">
        <v>405</v>
      </c>
      <c r="D177" s="251" t="s">
        <v>254</v>
      </c>
      <c r="E177" s="252" t="s">
        <v>406</v>
      </c>
      <c r="F177" s="253" t="s">
        <v>407</v>
      </c>
      <c r="G177" s="254" t="s">
        <v>403</v>
      </c>
      <c r="H177" s="255">
        <v>9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42</v>
      </c>
      <c r="O177" s="85"/>
      <c r="P177" s="214">
        <f>O177*H177</f>
        <v>0</v>
      </c>
      <c r="Q177" s="214">
        <v>0.040000000000000001</v>
      </c>
      <c r="R177" s="214">
        <f>Q177*H177</f>
        <v>0.35999999999999999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210</v>
      </c>
      <c r="AT177" s="216" t="s">
        <v>254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408</v>
      </c>
    </row>
    <row r="178" s="2" customFormat="1" ht="16.5" customHeight="1">
      <c r="A178" s="39"/>
      <c r="B178" s="40"/>
      <c r="C178" s="251" t="s">
        <v>409</v>
      </c>
      <c r="D178" s="251" t="s">
        <v>254</v>
      </c>
      <c r="E178" s="252" t="s">
        <v>410</v>
      </c>
      <c r="F178" s="253" t="s">
        <v>411</v>
      </c>
      <c r="G178" s="254" t="s">
        <v>403</v>
      </c>
      <c r="H178" s="255">
        <v>1</v>
      </c>
      <c r="I178" s="256"/>
      <c r="J178" s="257">
        <f>ROUND(I178*H178,2)</f>
        <v>0</v>
      </c>
      <c r="K178" s="253" t="s">
        <v>19</v>
      </c>
      <c r="L178" s="258"/>
      <c r="M178" s="259" t="s">
        <v>19</v>
      </c>
      <c r="N178" s="260" t="s">
        <v>42</v>
      </c>
      <c r="O178" s="85"/>
      <c r="P178" s="214">
        <f>O178*H178</f>
        <v>0</v>
      </c>
      <c r="Q178" s="214">
        <v>0.068000000000000005</v>
      </c>
      <c r="R178" s="214">
        <f>Q178*H178</f>
        <v>0.068000000000000005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210</v>
      </c>
      <c r="AT178" s="216" t="s">
        <v>254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412</v>
      </c>
    </row>
    <row r="179" s="2" customFormat="1" ht="16.5" customHeight="1">
      <c r="A179" s="39"/>
      <c r="B179" s="40"/>
      <c r="C179" s="251" t="s">
        <v>413</v>
      </c>
      <c r="D179" s="251" t="s">
        <v>254</v>
      </c>
      <c r="E179" s="252" t="s">
        <v>414</v>
      </c>
      <c r="F179" s="253" t="s">
        <v>415</v>
      </c>
      <c r="G179" s="254" t="s">
        <v>403</v>
      </c>
      <c r="H179" s="255">
        <v>34</v>
      </c>
      <c r="I179" s="256"/>
      <c r="J179" s="257">
        <f>ROUND(I179*H179,2)</f>
        <v>0</v>
      </c>
      <c r="K179" s="253" t="s">
        <v>19</v>
      </c>
      <c r="L179" s="258"/>
      <c r="M179" s="259" t="s">
        <v>19</v>
      </c>
      <c r="N179" s="260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210</v>
      </c>
      <c r="AT179" s="216" t="s">
        <v>254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416</v>
      </c>
    </row>
    <row r="180" s="2" customFormat="1">
      <c r="A180" s="39"/>
      <c r="B180" s="40"/>
      <c r="C180" s="205" t="s">
        <v>417</v>
      </c>
      <c r="D180" s="205" t="s">
        <v>168</v>
      </c>
      <c r="E180" s="206" t="s">
        <v>418</v>
      </c>
      <c r="F180" s="207" t="s">
        <v>419</v>
      </c>
      <c r="G180" s="208" t="s">
        <v>186</v>
      </c>
      <c r="H180" s="209">
        <v>18</v>
      </c>
      <c r="I180" s="210"/>
      <c r="J180" s="211">
        <f>ROUND(I180*H180,2)</f>
        <v>0</v>
      </c>
      <c r="K180" s="207" t="s">
        <v>172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0.058029999999999998</v>
      </c>
      <c r="R180" s="214">
        <f>Q180*H180</f>
        <v>1.04454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173</v>
      </c>
      <c r="AT180" s="216" t="s">
        <v>168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420</v>
      </c>
    </row>
    <row r="181" s="2" customFormat="1">
      <c r="A181" s="39"/>
      <c r="B181" s="40"/>
      <c r="C181" s="205" t="s">
        <v>421</v>
      </c>
      <c r="D181" s="205" t="s">
        <v>168</v>
      </c>
      <c r="E181" s="206" t="s">
        <v>422</v>
      </c>
      <c r="F181" s="207" t="s">
        <v>423</v>
      </c>
      <c r="G181" s="208" t="s">
        <v>186</v>
      </c>
      <c r="H181" s="209">
        <v>16</v>
      </c>
      <c r="I181" s="210"/>
      <c r="J181" s="211">
        <f>ROUND(I181*H181,2)</f>
        <v>0</v>
      </c>
      <c r="K181" s="207" t="s">
        <v>172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0.21734000000000001</v>
      </c>
      <c r="R181" s="214">
        <f>Q181*H181</f>
        <v>3.4774400000000001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173</v>
      </c>
      <c r="AT181" s="216" t="s">
        <v>168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424</v>
      </c>
    </row>
    <row r="182" s="2" customFormat="1">
      <c r="A182" s="39"/>
      <c r="B182" s="40"/>
      <c r="C182" s="251" t="s">
        <v>425</v>
      </c>
      <c r="D182" s="251" t="s">
        <v>254</v>
      </c>
      <c r="E182" s="252" t="s">
        <v>426</v>
      </c>
      <c r="F182" s="253" t="s">
        <v>427</v>
      </c>
      <c r="G182" s="254" t="s">
        <v>186</v>
      </c>
      <c r="H182" s="255">
        <v>16</v>
      </c>
      <c r="I182" s="256"/>
      <c r="J182" s="257">
        <f>ROUND(I182*H182,2)</f>
        <v>0</v>
      </c>
      <c r="K182" s="253" t="s">
        <v>172</v>
      </c>
      <c r="L182" s="258"/>
      <c r="M182" s="259" t="s">
        <v>19</v>
      </c>
      <c r="N182" s="260" t="s">
        <v>42</v>
      </c>
      <c r="O182" s="85"/>
      <c r="P182" s="214">
        <f>O182*H182</f>
        <v>0</v>
      </c>
      <c r="Q182" s="214">
        <v>0.050000000000000003</v>
      </c>
      <c r="R182" s="214">
        <f>Q182*H182</f>
        <v>0.80000000000000004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210</v>
      </c>
      <c r="AT182" s="216" t="s">
        <v>254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428</v>
      </c>
    </row>
    <row r="183" s="2" customFormat="1" ht="21.75" customHeight="1">
      <c r="A183" s="39"/>
      <c r="B183" s="40"/>
      <c r="C183" s="205" t="s">
        <v>429</v>
      </c>
      <c r="D183" s="205" t="s">
        <v>168</v>
      </c>
      <c r="E183" s="206" t="s">
        <v>430</v>
      </c>
      <c r="F183" s="207" t="s">
        <v>431</v>
      </c>
      <c r="G183" s="208" t="s">
        <v>194</v>
      </c>
      <c r="H183" s="209">
        <v>681</v>
      </c>
      <c r="I183" s="210"/>
      <c r="J183" s="211">
        <f>ROUND(I183*H183,2)</f>
        <v>0</v>
      </c>
      <c r="K183" s="207" t="s">
        <v>172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0.00012999999999999999</v>
      </c>
      <c r="R183" s="214">
        <f>Q183*H183</f>
        <v>0.088529999999999998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432</v>
      </c>
    </row>
    <row r="184" s="12" customFormat="1" ht="22.8" customHeight="1">
      <c r="A184" s="12"/>
      <c r="B184" s="189"/>
      <c r="C184" s="190"/>
      <c r="D184" s="191" t="s">
        <v>70</v>
      </c>
      <c r="E184" s="203" t="s">
        <v>214</v>
      </c>
      <c r="F184" s="203" t="s">
        <v>433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SUM(P185:P186)</f>
        <v>0</v>
      </c>
      <c r="Q184" s="197"/>
      <c r="R184" s="198">
        <f>SUM(R185:R186)</f>
        <v>0</v>
      </c>
      <c r="S184" s="197"/>
      <c r="T184" s="199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79</v>
      </c>
      <c r="AT184" s="201" t="s">
        <v>70</v>
      </c>
      <c r="AU184" s="201" t="s">
        <v>79</v>
      </c>
      <c r="AY184" s="200" t="s">
        <v>166</v>
      </c>
      <c r="BK184" s="202">
        <f>SUM(BK185:BK186)</f>
        <v>0</v>
      </c>
    </row>
    <row r="185" s="2" customFormat="1">
      <c r="A185" s="39"/>
      <c r="B185" s="40"/>
      <c r="C185" s="205" t="s">
        <v>434</v>
      </c>
      <c r="D185" s="205" t="s">
        <v>168</v>
      </c>
      <c r="E185" s="206" t="s">
        <v>435</v>
      </c>
      <c r="F185" s="207" t="s">
        <v>436</v>
      </c>
      <c r="G185" s="208" t="s">
        <v>194</v>
      </c>
      <c r="H185" s="209">
        <v>1361</v>
      </c>
      <c r="I185" s="210"/>
      <c r="J185" s="211">
        <f>ROUND(I185*H185,2)</f>
        <v>0</v>
      </c>
      <c r="K185" s="207" t="s">
        <v>172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173</v>
      </c>
      <c r="AT185" s="216" t="s">
        <v>168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437</v>
      </c>
    </row>
    <row r="186" s="14" customFormat="1">
      <c r="A186" s="14"/>
      <c r="B186" s="229"/>
      <c r="C186" s="230"/>
      <c r="D186" s="220" t="s">
        <v>175</v>
      </c>
      <c r="E186" s="231" t="s">
        <v>19</v>
      </c>
      <c r="F186" s="232" t="s">
        <v>438</v>
      </c>
      <c r="G186" s="230"/>
      <c r="H186" s="233">
        <v>1361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175</v>
      </c>
      <c r="AU186" s="239" t="s">
        <v>81</v>
      </c>
      <c r="AV186" s="14" t="s">
        <v>81</v>
      </c>
      <c r="AW186" s="14" t="s">
        <v>33</v>
      </c>
      <c r="AX186" s="14" t="s">
        <v>79</v>
      </c>
      <c r="AY186" s="239" t="s">
        <v>166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439</v>
      </c>
      <c r="F187" s="203" t="s">
        <v>440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SUM(P188:P191)</f>
        <v>0</v>
      </c>
      <c r="Q187" s="197"/>
      <c r="R187" s="198">
        <f>SUM(R188:R191)</f>
        <v>0</v>
      </c>
      <c r="S187" s="197"/>
      <c r="T187" s="199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166</v>
      </c>
      <c r="BK187" s="202">
        <f>SUM(BK188:BK191)</f>
        <v>0</v>
      </c>
    </row>
    <row r="188" s="2" customFormat="1">
      <c r="A188" s="39"/>
      <c r="B188" s="40"/>
      <c r="C188" s="205" t="s">
        <v>441</v>
      </c>
      <c r="D188" s="205" t="s">
        <v>168</v>
      </c>
      <c r="E188" s="206" t="s">
        <v>442</v>
      </c>
      <c r="F188" s="207" t="s">
        <v>443</v>
      </c>
      <c r="G188" s="208" t="s">
        <v>240</v>
      </c>
      <c r="H188" s="209">
        <v>882.46400000000006</v>
      </c>
      <c r="I188" s="210"/>
      <c r="J188" s="211">
        <f>ROUND(I188*H188,2)</f>
        <v>0</v>
      </c>
      <c r="K188" s="207" t="s">
        <v>172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173</v>
      </c>
      <c r="AT188" s="216" t="s">
        <v>168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444</v>
      </c>
    </row>
    <row r="189" s="2" customFormat="1">
      <c r="A189" s="39"/>
      <c r="B189" s="40"/>
      <c r="C189" s="205" t="s">
        <v>445</v>
      </c>
      <c r="D189" s="205" t="s">
        <v>168</v>
      </c>
      <c r="E189" s="206" t="s">
        <v>446</v>
      </c>
      <c r="F189" s="207" t="s">
        <v>447</v>
      </c>
      <c r="G189" s="208" t="s">
        <v>240</v>
      </c>
      <c r="H189" s="209">
        <v>7942.1800000000003</v>
      </c>
      <c r="I189" s="210"/>
      <c r="J189" s="211">
        <f>ROUND(I189*H189,2)</f>
        <v>0</v>
      </c>
      <c r="K189" s="207" t="s">
        <v>172</v>
      </c>
      <c r="L189" s="45"/>
      <c r="M189" s="212" t="s">
        <v>19</v>
      </c>
      <c r="N189" s="213" t="s">
        <v>42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168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448</v>
      </c>
    </row>
    <row r="190" s="2" customFormat="1" ht="44.25" customHeight="1">
      <c r="A190" s="39"/>
      <c r="B190" s="40"/>
      <c r="C190" s="205" t="s">
        <v>449</v>
      </c>
      <c r="D190" s="205" t="s">
        <v>168</v>
      </c>
      <c r="E190" s="206" t="s">
        <v>450</v>
      </c>
      <c r="F190" s="207" t="s">
        <v>239</v>
      </c>
      <c r="G190" s="208" t="s">
        <v>240</v>
      </c>
      <c r="H190" s="209">
        <v>439.97000000000003</v>
      </c>
      <c r="I190" s="210"/>
      <c r="J190" s="211">
        <f>ROUND(I190*H190,2)</f>
        <v>0</v>
      </c>
      <c r="K190" s="207" t="s">
        <v>172</v>
      </c>
      <c r="L190" s="45"/>
      <c r="M190" s="212" t="s">
        <v>19</v>
      </c>
      <c r="N190" s="213" t="s">
        <v>42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173</v>
      </c>
      <c r="AT190" s="216" t="s">
        <v>168</v>
      </c>
      <c r="AU190" s="216" t="s">
        <v>81</v>
      </c>
      <c r="AY190" s="18" t="s">
        <v>166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173</v>
      </c>
      <c r="BM190" s="216" t="s">
        <v>451</v>
      </c>
    </row>
    <row r="191" s="2" customFormat="1" ht="44.25" customHeight="1">
      <c r="A191" s="39"/>
      <c r="B191" s="40"/>
      <c r="C191" s="205" t="s">
        <v>452</v>
      </c>
      <c r="D191" s="205" t="s">
        <v>168</v>
      </c>
      <c r="E191" s="206" t="s">
        <v>453</v>
      </c>
      <c r="F191" s="207" t="s">
        <v>454</v>
      </c>
      <c r="G191" s="208" t="s">
        <v>240</v>
      </c>
      <c r="H191" s="209">
        <v>442.49000000000001</v>
      </c>
      <c r="I191" s="210"/>
      <c r="J191" s="211">
        <f>ROUND(I191*H191,2)</f>
        <v>0</v>
      </c>
      <c r="K191" s="207" t="s">
        <v>172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173</v>
      </c>
      <c r="AT191" s="216" t="s">
        <v>168</v>
      </c>
      <c r="AU191" s="216" t="s">
        <v>81</v>
      </c>
      <c r="AY191" s="18" t="s">
        <v>166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173</v>
      </c>
      <c r="BM191" s="216" t="s">
        <v>455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456</v>
      </c>
      <c r="F192" s="203" t="s">
        <v>457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SUM(P193:P194)</f>
        <v>0</v>
      </c>
      <c r="Q192" s="197"/>
      <c r="R192" s="198">
        <f>SUM(R193:R194)</f>
        <v>0</v>
      </c>
      <c r="S192" s="197"/>
      <c r="T192" s="199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79</v>
      </c>
      <c r="AT192" s="201" t="s">
        <v>70</v>
      </c>
      <c r="AU192" s="201" t="s">
        <v>79</v>
      </c>
      <c r="AY192" s="200" t="s">
        <v>166</v>
      </c>
      <c r="BK192" s="202">
        <f>SUM(BK193:BK194)</f>
        <v>0</v>
      </c>
    </row>
    <row r="193" s="2" customFormat="1" ht="44.25" customHeight="1">
      <c r="A193" s="39"/>
      <c r="B193" s="40"/>
      <c r="C193" s="205" t="s">
        <v>458</v>
      </c>
      <c r="D193" s="205" t="s">
        <v>168</v>
      </c>
      <c r="E193" s="206" t="s">
        <v>459</v>
      </c>
      <c r="F193" s="207" t="s">
        <v>460</v>
      </c>
      <c r="G193" s="208" t="s">
        <v>240</v>
      </c>
      <c r="H193" s="209">
        <v>1050.1500000000001</v>
      </c>
      <c r="I193" s="210"/>
      <c r="J193" s="211">
        <f>ROUND(I193*H193,2)</f>
        <v>0</v>
      </c>
      <c r="K193" s="207" t="s">
        <v>172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173</v>
      </c>
      <c r="AT193" s="216" t="s">
        <v>168</v>
      </c>
      <c r="AU193" s="216" t="s">
        <v>81</v>
      </c>
      <c r="AY193" s="18" t="s">
        <v>166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173</v>
      </c>
      <c r="BM193" s="216" t="s">
        <v>461</v>
      </c>
    </row>
    <row r="194" s="2" customFormat="1">
      <c r="A194" s="39"/>
      <c r="B194" s="40"/>
      <c r="C194" s="205" t="s">
        <v>462</v>
      </c>
      <c r="D194" s="205" t="s">
        <v>168</v>
      </c>
      <c r="E194" s="206" t="s">
        <v>463</v>
      </c>
      <c r="F194" s="207" t="s">
        <v>464</v>
      </c>
      <c r="G194" s="208" t="s">
        <v>240</v>
      </c>
      <c r="H194" s="209">
        <v>49.960000000000001</v>
      </c>
      <c r="I194" s="210"/>
      <c r="J194" s="211">
        <f>ROUND(I194*H194,2)</f>
        <v>0</v>
      </c>
      <c r="K194" s="207" t="s">
        <v>172</v>
      </c>
      <c r="L194" s="45"/>
      <c r="M194" s="261" t="s">
        <v>19</v>
      </c>
      <c r="N194" s="262" t="s">
        <v>42</v>
      </c>
      <c r="O194" s="263"/>
      <c r="P194" s="264">
        <f>O194*H194</f>
        <v>0</v>
      </c>
      <c r="Q194" s="264">
        <v>0</v>
      </c>
      <c r="R194" s="264">
        <f>Q194*H194</f>
        <v>0</v>
      </c>
      <c r="S194" s="264">
        <v>0</v>
      </c>
      <c r="T194" s="26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173</v>
      </c>
      <c r="AT194" s="216" t="s">
        <v>168</v>
      </c>
      <c r="AU194" s="216" t="s">
        <v>81</v>
      </c>
      <c r="AY194" s="18" t="s">
        <v>166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173</v>
      </c>
      <c r="BM194" s="216" t="s">
        <v>465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aHMq/8CsfQzFepDrAmN4dWdO/F8w5TIUahYhHh7BKC/tqGCJI4+gjqXCukzkx34jcTViSiLfFmJH+xVKdtTHUw==" hashValue="kgrvmAfiG86qq3YshyHDls5fWM6qir9ouVpgMRIjn960FeZIjLjSTGjWHczHKU9F9qnxzhOj7jB2P0rGjR/XEw==" algorithmName="SHA-512" password="CC35"/>
  <autoFilter ref="C87:K19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ROUND((SUM(BE88:BE206)),  2)</f>
        <v>0</v>
      </c>
      <c r="G33" s="39"/>
      <c r="H33" s="39"/>
      <c r="I33" s="149">
        <v>0.20999999999999999</v>
      </c>
      <c r="J33" s="148">
        <f>ROUND(((SUM(BE88:BE206))*I33),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ROUND((SUM(BF88:BF206)),  2)</f>
        <v>0</v>
      </c>
      <c r="G34" s="39"/>
      <c r="H34" s="39"/>
      <c r="I34" s="149">
        <v>0.14999999999999999</v>
      </c>
      <c r="J34" s="148">
        <f>ROUND(((SUM(BF88:BF206))*I34),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ROUND((SUM(BG88:BG206)),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ROUND((SUM(BH88:BH206)),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ROUND((SUM(BI88:BI206)),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Stoka A2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J141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J195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J198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J204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02 - Stoka A2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1089.5646007</v>
      </c>
      <c r="S88" s="97"/>
      <c r="T88" s="187">
        <f>T89</f>
        <v>646.2168999999999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P90+P139+P141+P148+P153+P195+P198+P204</f>
        <v>0</v>
      </c>
      <c r="Q89" s="197"/>
      <c r="R89" s="198">
        <f>R90+R139+R141+R148+R153+R195+R198+R204</f>
        <v>1089.5646007</v>
      </c>
      <c r="S89" s="197"/>
      <c r="T89" s="199">
        <f>T90+T139+T141+T148+T153+T195+T198+T204</f>
        <v>646.2168999999999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BK90+BK139+BK141+BK148+BK153+BK195+BK198+BK204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SUM(P91:P138)</f>
        <v>0</v>
      </c>
      <c r="Q90" s="197"/>
      <c r="R90" s="198">
        <f>SUM(R91:R138)</f>
        <v>2.6746286000000001</v>
      </c>
      <c r="S90" s="197"/>
      <c r="T90" s="199">
        <f>SUM(T91:T138)</f>
        <v>646.2168999999999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SUM(BK91:BK138)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467</v>
      </c>
      <c r="F91" s="207" t="s">
        <v>468</v>
      </c>
      <c r="G91" s="208" t="s">
        <v>171</v>
      </c>
      <c r="H91" s="209">
        <v>749.58799999999997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434.76103999999992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469</v>
      </c>
    </row>
    <row r="92" s="13" customFormat="1">
      <c r="A92" s="13"/>
      <c r="B92" s="218"/>
      <c r="C92" s="219"/>
      <c r="D92" s="220" t="s">
        <v>175</v>
      </c>
      <c r="E92" s="221" t="s">
        <v>19</v>
      </c>
      <c r="F92" s="222" t="s">
        <v>205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175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166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470</v>
      </c>
      <c r="G93" s="230"/>
      <c r="H93" s="233">
        <v>56.835000000000001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71</v>
      </c>
      <c r="AY93" s="239" t="s">
        <v>166</v>
      </c>
    </row>
    <row r="94" s="13" customFormat="1">
      <c r="A94" s="13"/>
      <c r="B94" s="218"/>
      <c r="C94" s="219"/>
      <c r="D94" s="220" t="s">
        <v>175</v>
      </c>
      <c r="E94" s="221" t="s">
        <v>19</v>
      </c>
      <c r="F94" s="222" t="s">
        <v>471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175</v>
      </c>
      <c r="AU94" s="228" t="s">
        <v>81</v>
      </c>
      <c r="AV94" s="13" t="s">
        <v>79</v>
      </c>
      <c r="AW94" s="13" t="s">
        <v>33</v>
      </c>
      <c r="AX94" s="13" t="s">
        <v>71</v>
      </c>
      <c r="AY94" s="228" t="s">
        <v>166</v>
      </c>
    </row>
    <row r="95" s="14" customFormat="1">
      <c r="A95" s="14"/>
      <c r="B95" s="229"/>
      <c r="C95" s="230"/>
      <c r="D95" s="220" t="s">
        <v>175</v>
      </c>
      <c r="E95" s="231" t="s">
        <v>19</v>
      </c>
      <c r="F95" s="232" t="s">
        <v>472</v>
      </c>
      <c r="G95" s="230"/>
      <c r="H95" s="233">
        <v>692.75300000000004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175</v>
      </c>
      <c r="AU95" s="239" t="s">
        <v>81</v>
      </c>
      <c r="AV95" s="14" t="s">
        <v>81</v>
      </c>
      <c r="AW95" s="14" t="s">
        <v>33</v>
      </c>
      <c r="AX95" s="14" t="s">
        <v>71</v>
      </c>
      <c r="AY95" s="239" t="s">
        <v>166</v>
      </c>
    </row>
    <row r="96" s="15" customFormat="1">
      <c r="A96" s="15"/>
      <c r="B96" s="240"/>
      <c r="C96" s="241"/>
      <c r="D96" s="220" t="s">
        <v>175</v>
      </c>
      <c r="E96" s="242" t="s">
        <v>19</v>
      </c>
      <c r="F96" s="243" t="s">
        <v>209</v>
      </c>
      <c r="G96" s="241"/>
      <c r="H96" s="244">
        <v>749.58800000000008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175</v>
      </c>
      <c r="AU96" s="250" t="s">
        <v>81</v>
      </c>
      <c r="AV96" s="15" t="s">
        <v>173</v>
      </c>
      <c r="AW96" s="15" t="s">
        <v>33</v>
      </c>
      <c r="AX96" s="15" t="s">
        <v>79</v>
      </c>
      <c r="AY96" s="250" t="s">
        <v>166</v>
      </c>
    </row>
    <row r="97" s="2" customFormat="1" ht="55.5" customHeight="1">
      <c r="A97" s="39"/>
      <c r="B97" s="40"/>
      <c r="C97" s="205" t="s">
        <v>81</v>
      </c>
      <c r="D97" s="205" t="s">
        <v>168</v>
      </c>
      <c r="E97" s="206" t="s">
        <v>473</v>
      </c>
      <c r="F97" s="207" t="s">
        <v>474</v>
      </c>
      <c r="G97" s="208" t="s">
        <v>171</v>
      </c>
      <c r="H97" s="209">
        <v>961.16300000000001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0.22</v>
      </c>
      <c r="T97" s="215">
        <f>S97*H97</f>
        <v>211.45586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475</v>
      </c>
    </row>
    <row r="98" s="13" customFormat="1">
      <c r="A98" s="13"/>
      <c r="B98" s="218"/>
      <c r="C98" s="219"/>
      <c r="D98" s="220" t="s">
        <v>175</v>
      </c>
      <c r="E98" s="221" t="s">
        <v>19</v>
      </c>
      <c r="F98" s="222" t="s">
        <v>205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175</v>
      </c>
      <c r="AU98" s="228" t="s">
        <v>81</v>
      </c>
      <c r="AV98" s="13" t="s">
        <v>79</v>
      </c>
      <c r="AW98" s="13" t="s">
        <v>33</v>
      </c>
      <c r="AX98" s="13" t="s">
        <v>71</v>
      </c>
      <c r="AY98" s="228" t="s">
        <v>166</v>
      </c>
    </row>
    <row r="99" s="14" customFormat="1">
      <c r="A99" s="14"/>
      <c r="B99" s="229"/>
      <c r="C99" s="230"/>
      <c r="D99" s="220" t="s">
        <v>175</v>
      </c>
      <c r="E99" s="231" t="s">
        <v>19</v>
      </c>
      <c r="F99" s="232" t="s">
        <v>476</v>
      </c>
      <c r="G99" s="230"/>
      <c r="H99" s="233">
        <v>63.149999999999999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175</v>
      </c>
      <c r="AU99" s="239" t="s">
        <v>81</v>
      </c>
      <c r="AV99" s="14" t="s">
        <v>81</v>
      </c>
      <c r="AW99" s="14" t="s">
        <v>33</v>
      </c>
      <c r="AX99" s="14" t="s">
        <v>71</v>
      </c>
      <c r="AY99" s="239" t="s">
        <v>166</v>
      </c>
    </row>
    <row r="100" s="13" customFormat="1">
      <c r="A100" s="13"/>
      <c r="B100" s="218"/>
      <c r="C100" s="219"/>
      <c r="D100" s="220" t="s">
        <v>175</v>
      </c>
      <c r="E100" s="221" t="s">
        <v>19</v>
      </c>
      <c r="F100" s="222" t="s">
        <v>207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175</v>
      </c>
      <c r="AU100" s="228" t="s">
        <v>81</v>
      </c>
      <c r="AV100" s="13" t="s">
        <v>79</v>
      </c>
      <c r="AW100" s="13" t="s">
        <v>33</v>
      </c>
      <c r="AX100" s="13" t="s">
        <v>71</v>
      </c>
      <c r="AY100" s="228" t="s">
        <v>166</v>
      </c>
    </row>
    <row r="101" s="14" customFormat="1">
      <c r="A101" s="14"/>
      <c r="B101" s="229"/>
      <c r="C101" s="230"/>
      <c r="D101" s="220" t="s">
        <v>175</v>
      </c>
      <c r="E101" s="231" t="s">
        <v>19</v>
      </c>
      <c r="F101" s="232" t="s">
        <v>477</v>
      </c>
      <c r="G101" s="230"/>
      <c r="H101" s="233">
        <v>898.01300000000003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175</v>
      </c>
      <c r="AU101" s="239" t="s">
        <v>81</v>
      </c>
      <c r="AV101" s="14" t="s">
        <v>81</v>
      </c>
      <c r="AW101" s="14" t="s">
        <v>33</v>
      </c>
      <c r="AX101" s="14" t="s">
        <v>71</v>
      </c>
      <c r="AY101" s="239" t="s">
        <v>166</v>
      </c>
    </row>
    <row r="102" s="15" customFormat="1">
      <c r="A102" s="15"/>
      <c r="B102" s="240"/>
      <c r="C102" s="241"/>
      <c r="D102" s="220" t="s">
        <v>175</v>
      </c>
      <c r="E102" s="242" t="s">
        <v>19</v>
      </c>
      <c r="F102" s="243" t="s">
        <v>209</v>
      </c>
      <c r="G102" s="241"/>
      <c r="H102" s="244">
        <v>961.16300000000001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175</v>
      </c>
      <c r="AU102" s="250" t="s">
        <v>81</v>
      </c>
      <c r="AV102" s="15" t="s">
        <v>173</v>
      </c>
      <c r="AW102" s="15" t="s">
        <v>33</v>
      </c>
      <c r="AX102" s="15" t="s">
        <v>79</v>
      </c>
      <c r="AY102" s="250" t="s">
        <v>166</v>
      </c>
    </row>
    <row r="103" s="2" customFormat="1">
      <c r="A103" s="39"/>
      <c r="B103" s="40"/>
      <c r="C103" s="205" t="s">
        <v>183</v>
      </c>
      <c r="D103" s="205" t="s">
        <v>168</v>
      </c>
      <c r="E103" s="206" t="s">
        <v>184</v>
      </c>
      <c r="F103" s="207" t="s">
        <v>185</v>
      </c>
      <c r="G103" s="208" t="s">
        <v>186</v>
      </c>
      <c r="H103" s="209">
        <v>13</v>
      </c>
      <c r="I103" s="210"/>
      <c r="J103" s="211">
        <f>ROUND(I103*H103,2)</f>
        <v>0</v>
      </c>
      <c r="K103" s="207" t="s">
        <v>172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0.00064999999999999997</v>
      </c>
      <c r="R103" s="214">
        <f>Q103*H103</f>
        <v>0.0084499999999999992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168</v>
      </c>
      <c r="AU103" s="216" t="s">
        <v>81</v>
      </c>
      <c r="AY103" s="18" t="s">
        <v>166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173</v>
      </c>
      <c r="BM103" s="216" t="s">
        <v>478</v>
      </c>
    </row>
    <row r="104" s="2" customFormat="1">
      <c r="A104" s="39"/>
      <c r="B104" s="40"/>
      <c r="C104" s="205" t="s">
        <v>173</v>
      </c>
      <c r="D104" s="205" t="s">
        <v>168</v>
      </c>
      <c r="E104" s="206" t="s">
        <v>188</v>
      </c>
      <c r="F104" s="207" t="s">
        <v>189</v>
      </c>
      <c r="G104" s="208" t="s">
        <v>186</v>
      </c>
      <c r="H104" s="209">
        <v>13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479</v>
      </c>
    </row>
    <row r="105" s="2" customFormat="1">
      <c r="A105" s="39"/>
      <c r="B105" s="40"/>
      <c r="C105" s="205" t="s">
        <v>191</v>
      </c>
      <c r="D105" s="205" t="s">
        <v>168</v>
      </c>
      <c r="E105" s="206" t="s">
        <v>192</v>
      </c>
      <c r="F105" s="207" t="s">
        <v>193</v>
      </c>
      <c r="G105" s="208" t="s">
        <v>194</v>
      </c>
      <c r="H105" s="209">
        <v>1100</v>
      </c>
      <c r="I105" s="210"/>
      <c r="J105" s="211">
        <f>ROUND(I105*H105,2)</f>
        <v>0</v>
      </c>
      <c r="K105" s="207" t="s">
        <v>172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0.00055000000000000003</v>
      </c>
      <c r="R105" s="214">
        <f>Q105*H105</f>
        <v>0.60499999999999998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173</v>
      </c>
      <c r="AT105" s="216" t="s">
        <v>168</v>
      </c>
      <c r="AU105" s="216" t="s">
        <v>81</v>
      </c>
      <c r="AY105" s="18" t="s">
        <v>166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173</v>
      </c>
      <c r="BM105" s="216" t="s">
        <v>480</v>
      </c>
    </row>
    <row r="106" s="2" customFormat="1">
      <c r="A106" s="39"/>
      <c r="B106" s="40"/>
      <c r="C106" s="205" t="s">
        <v>196</v>
      </c>
      <c r="D106" s="205" t="s">
        <v>168</v>
      </c>
      <c r="E106" s="206" t="s">
        <v>197</v>
      </c>
      <c r="F106" s="207" t="s">
        <v>198</v>
      </c>
      <c r="G106" s="208" t="s">
        <v>194</v>
      </c>
      <c r="H106" s="209">
        <v>1100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481</v>
      </c>
    </row>
    <row r="107" s="2" customFormat="1">
      <c r="A107" s="39"/>
      <c r="B107" s="40"/>
      <c r="C107" s="205" t="s">
        <v>200</v>
      </c>
      <c r="D107" s="205" t="s">
        <v>168</v>
      </c>
      <c r="E107" s="206" t="s">
        <v>201</v>
      </c>
      <c r="F107" s="207" t="s">
        <v>202</v>
      </c>
      <c r="G107" s="208" t="s">
        <v>203</v>
      </c>
      <c r="H107" s="209">
        <v>647.94000000000005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482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205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483</v>
      </c>
      <c r="G109" s="230"/>
      <c r="H109" s="233">
        <v>62.140000000000001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71</v>
      </c>
      <c r="AY109" s="239" t="s">
        <v>166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207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484</v>
      </c>
      <c r="G111" s="230"/>
      <c r="H111" s="233">
        <v>585.79999999999995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71</v>
      </c>
      <c r="AY111" s="239" t="s">
        <v>166</v>
      </c>
    </row>
    <row r="112" s="15" customFormat="1">
      <c r="A112" s="15"/>
      <c r="B112" s="240"/>
      <c r="C112" s="241"/>
      <c r="D112" s="220" t="s">
        <v>175</v>
      </c>
      <c r="E112" s="242" t="s">
        <v>19</v>
      </c>
      <c r="F112" s="243" t="s">
        <v>209</v>
      </c>
      <c r="G112" s="241"/>
      <c r="H112" s="244">
        <v>647.93999999999994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175</v>
      </c>
      <c r="AU112" s="250" t="s">
        <v>81</v>
      </c>
      <c r="AV112" s="15" t="s">
        <v>173</v>
      </c>
      <c r="AW112" s="15" t="s">
        <v>33</v>
      </c>
      <c r="AX112" s="15" t="s">
        <v>79</v>
      </c>
      <c r="AY112" s="250" t="s">
        <v>166</v>
      </c>
    </row>
    <row r="113" s="2" customFormat="1">
      <c r="A113" s="39"/>
      <c r="B113" s="40"/>
      <c r="C113" s="205" t="s">
        <v>210</v>
      </c>
      <c r="D113" s="205" t="s">
        <v>168</v>
      </c>
      <c r="E113" s="206" t="s">
        <v>211</v>
      </c>
      <c r="F113" s="207" t="s">
        <v>212</v>
      </c>
      <c r="G113" s="208" t="s">
        <v>203</v>
      </c>
      <c r="H113" s="209">
        <v>8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485</v>
      </c>
    </row>
    <row r="114" s="2" customFormat="1">
      <c r="A114" s="39"/>
      <c r="B114" s="40"/>
      <c r="C114" s="205" t="s">
        <v>214</v>
      </c>
      <c r="D114" s="205" t="s">
        <v>168</v>
      </c>
      <c r="E114" s="206" t="s">
        <v>486</v>
      </c>
      <c r="F114" s="207" t="s">
        <v>487</v>
      </c>
      <c r="G114" s="208" t="s">
        <v>203</v>
      </c>
      <c r="H114" s="209">
        <v>213.90000000000001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488</v>
      </c>
    </row>
    <row r="115" s="13" customFormat="1">
      <c r="A115" s="13"/>
      <c r="B115" s="218"/>
      <c r="C115" s="219"/>
      <c r="D115" s="220" t="s">
        <v>175</v>
      </c>
      <c r="E115" s="221" t="s">
        <v>19</v>
      </c>
      <c r="F115" s="222" t="s">
        <v>489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175</v>
      </c>
      <c r="AU115" s="228" t="s">
        <v>81</v>
      </c>
      <c r="AV115" s="13" t="s">
        <v>79</v>
      </c>
      <c r="AW115" s="13" t="s">
        <v>33</v>
      </c>
      <c r="AX115" s="13" t="s">
        <v>71</v>
      </c>
      <c r="AY115" s="228" t="s">
        <v>166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490</v>
      </c>
      <c r="G116" s="230"/>
      <c r="H116" s="233">
        <v>213.90000000000001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79</v>
      </c>
      <c r="AY116" s="239" t="s">
        <v>166</v>
      </c>
    </row>
    <row r="117" s="2" customFormat="1">
      <c r="A117" s="39"/>
      <c r="B117" s="40"/>
      <c r="C117" s="205" t="s">
        <v>106</v>
      </c>
      <c r="D117" s="205" t="s">
        <v>168</v>
      </c>
      <c r="E117" s="206" t="s">
        <v>215</v>
      </c>
      <c r="F117" s="207" t="s">
        <v>216</v>
      </c>
      <c r="G117" s="208" t="s">
        <v>171</v>
      </c>
      <c r="H117" s="209">
        <v>1005.04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0.00084000000000000003</v>
      </c>
      <c r="R117" s="214">
        <f>Q117*H117</f>
        <v>0.84423360000000003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491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205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492</v>
      </c>
      <c r="G119" s="230"/>
      <c r="H119" s="233">
        <v>185.24000000000001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3" customFormat="1">
      <c r="A120" s="13"/>
      <c r="B120" s="218"/>
      <c r="C120" s="219"/>
      <c r="D120" s="220" t="s">
        <v>175</v>
      </c>
      <c r="E120" s="221" t="s">
        <v>19</v>
      </c>
      <c r="F120" s="222" t="s">
        <v>493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175</v>
      </c>
      <c r="AU120" s="228" t="s">
        <v>81</v>
      </c>
      <c r="AV120" s="13" t="s">
        <v>79</v>
      </c>
      <c r="AW120" s="13" t="s">
        <v>33</v>
      </c>
      <c r="AX120" s="13" t="s">
        <v>71</v>
      </c>
      <c r="AY120" s="228" t="s">
        <v>166</v>
      </c>
    </row>
    <row r="121" s="14" customFormat="1">
      <c r="A121" s="14"/>
      <c r="B121" s="229"/>
      <c r="C121" s="230"/>
      <c r="D121" s="220" t="s">
        <v>175</v>
      </c>
      <c r="E121" s="231" t="s">
        <v>19</v>
      </c>
      <c r="F121" s="232" t="s">
        <v>494</v>
      </c>
      <c r="G121" s="230"/>
      <c r="H121" s="233">
        <v>819.79999999999995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175</v>
      </c>
      <c r="AU121" s="239" t="s">
        <v>81</v>
      </c>
      <c r="AV121" s="14" t="s">
        <v>81</v>
      </c>
      <c r="AW121" s="14" t="s">
        <v>33</v>
      </c>
      <c r="AX121" s="14" t="s">
        <v>71</v>
      </c>
      <c r="AY121" s="239" t="s">
        <v>166</v>
      </c>
    </row>
    <row r="122" s="15" customFormat="1">
      <c r="A122" s="15"/>
      <c r="B122" s="240"/>
      <c r="C122" s="241"/>
      <c r="D122" s="220" t="s">
        <v>175</v>
      </c>
      <c r="E122" s="242" t="s">
        <v>19</v>
      </c>
      <c r="F122" s="243" t="s">
        <v>209</v>
      </c>
      <c r="G122" s="241"/>
      <c r="H122" s="244">
        <v>1005.04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0" t="s">
        <v>175</v>
      </c>
      <c r="AU122" s="250" t="s">
        <v>81</v>
      </c>
      <c r="AV122" s="15" t="s">
        <v>173</v>
      </c>
      <c r="AW122" s="15" t="s">
        <v>33</v>
      </c>
      <c r="AX122" s="15" t="s">
        <v>79</v>
      </c>
      <c r="AY122" s="250" t="s">
        <v>166</v>
      </c>
    </row>
    <row r="123" s="2" customFormat="1">
      <c r="A123" s="39"/>
      <c r="B123" s="40"/>
      <c r="C123" s="205" t="s">
        <v>109</v>
      </c>
      <c r="D123" s="205" t="s">
        <v>168</v>
      </c>
      <c r="E123" s="206" t="s">
        <v>220</v>
      </c>
      <c r="F123" s="207" t="s">
        <v>221</v>
      </c>
      <c r="G123" s="208" t="s">
        <v>171</v>
      </c>
      <c r="H123" s="209">
        <v>1431.7000000000001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0.00084999999999999995</v>
      </c>
      <c r="R123" s="214">
        <f>Q123*H123</f>
        <v>1.2169449999999999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495</v>
      </c>
    </row>
    <row r="124" s="13" customFormat="1">
      <c r="A124" s="13"/>
      <c r="B124" s="218"/>
      <c r="C124" s="219"/>
      <c r="D124" s="220" t="s">
        <v>175</v>
      </c>
      <c r="E124" s="221" t="s">
        <v>19</v>
      </c>
      <c r="F124" s="222" t="s">
        <v>207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175</v>
      </c>
      <c r="AU124" s="228" t="s">
        <v>81</v>
      </c>
      <c r="AV124" s="13" t="s">
        <v>79</v>
      </c>
      <c r="AW124" s="13" t="s">
        <v>33</v>
      </c>
      <c r="AX124" s="13" t="s">
        <v>71</v>
      </c>
      <c r="AY124" s="228" t="s">
        <v>166</v>
      </c>
    </row>
    <row r="125" s="14" customFormat="1">
      <c r="A125" s="14"/>
      <c r="B125" s="229"/>
      <c r="C125" s="230"/>
      <c r="D125" s="220" t="s">
        <v>175</v>
      </c>
      <c r="E125" s="231" t="s">
        <v>19</v>
      </c>
      <c r="F125" s="232" t="s">
        <v>496</v>
      </c>
      <c r="G125" s="230"/>
      <c r="H125" s="233">
        <v>1431.7000000000001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175</v>
      </c>
      <c r="AU125" s="239" t="s">
        <v>81</v>
      </c>
      <c r="AV125" s="14" t="s">
        <v>81</v>
      </c>
      <c r="AW125" s="14" t="s">
        <v>33</v>
      </c>
      <c r="AX125" s="14" t="s">
        <v>79</v>
      </c>
      <c r="AY125" s="239" t="s">
        <v>166</v>
      </c>
    </row>
    <row r="126" s="2" customFormat="1" ht="44.25" customHeight="1">
      <c r="A126" s="39"/>
      <c r="B126" s="40"/>
      <c r="C126" s="205" t="s">
        <v>112</v>
      </c>
      <c r="D126" s="205" t="s">
        <v>168</v>
      </c>
      <c r="E126" s="206" t="s">
        <v>224</v>
      </c>
      <c r="F126" s="207" t="s">
        <v>225</v>
      </c>
      <c r="G126" s="208" t="s">
        <v>171</v>
      </c>
      <c r="H126" s="209">
        <v>1005.04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497</v>
      </c>
    </row>
    <row r="127" s="2" customFormat="1" ht="44.25" customHeight="1">
      <c r="A127" s="39"/>
      <c r="B127" s="40"/>
      <c r="C127" s="205" t="s">
        <v>115</v>
      </c>
      <c r="D127" s="205" t="s">
        <v>168</v>
      </c>
      <c r="E127" s="206" t="s">
        <v>227</v>
      </c>
      <c r="F127" s="207" t="s">
        <v>228</v>
      </c>
      <c r="G127" s="208" t="s">
        <v>171</v>
      </c>
      <c r="H127" s="209">
        <v>1431.7000000000001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498</v>
      </c>
    </row>
    <row r="128" s="2" customFormat="1">
      <c r="A128" s="39"/>
      <c r="B128" s="40"/>
      <c r="C128" s="205" t="s">
        <v>118</v>
      </c>
      <c r="D128" s="205" t="s">
        <v>168</v>
      </c>
      <c r="E128" s="206" t="s">
        <v>499</v>
      </c>
      <c r="F128" s="207" t="s">
        <v>500</v>
      </c>
      <c r="G128" s="208" t="s">
        <v>203</v>
      </c>
      <c r="H128" s="209">
        <v>199.16999999999999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501</v>
      </c>
    </row>
    <row r="129" s="14" customFormat="1">
      <c r="A129" s="14"/>
      <c r="B129" s="229"/>
      <c r="C129" s="230"/>
      <c r="D129" s="220" t="s">
        <v>175</v>
      </c>
      <c r="E129" s="231" t="s">
        <v>19</v>
      </c>
      <c r="F129" s="232" t="s">
        <v>502</v>
      </c>
      <c r="G129" s="230"/>
      <c r="H129" s="233">
        <v>199.16999999999999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175</v>
      </c>
      <c r="AU129" s="239" t="s">
        <v>81</v>
      </c>
      <c r="AV129" s="14" t="s">
        <v>81</v>
      </c>
      <c r="AW129" s="14" t="s">
        <v>33</v>
      </c>
      <c r="AX129" s="14" t="s">
        <v>79</v>
      </c>
      <c r="AY129" s="239" t="s">
        <v>166</v>
      </c>
    </row>
    <row r="130" s="2" customFormat="1" ht="44.25" customHeight="1">
      <c r="A130" s="39"/>
      <c r="B130" s="40"/>
      <c r="C130" s="205" t="s">
        <v>8</v>
      </c>
      <c r="D130" s="205" t="s">
        <v>168</v>
      </c>
      <c r="E130" s="206" t="s">
        <v>503</v>
      </c>
      <c r="F130" s="207" t="s">
        <v>504</v>
      </c>
      <c r="G130" s="208" t="s">
        <v>203</v>
      </c>
      <c r="H130" s="209">
        <v>199.16999999999999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505</v>
      </c>
    </row>
    <row r="131" s="2" customFormat="1" ht="44.25" customHeight="1">
      <c r="A131" s="39"/>
      <c r="B131" s="40"/>
      <c r="C131" s="205" t="s">
        <v>123</v>
      </c>
      <c r="D131" s="205" t="s">
        <v>168</v>
      </c>
      <c r="E131" s="206" t="s">
        <v>238</v>
      </c>
      <c r="F131" s="207" t="s">
        <v>239</v>
      </c>
      <c r="G131" s="208" t="s">
        <v>240</v>
      </c>
      <c r="H131" s="209">
        <v>398.33999999999998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506</v>
      </c>
    </row>
    <row r="132" s="14" customFormat="1">
      <c r="A132" s="14"/>
      <c r="B132" s="229"/>
      <c r="C132" s="230"/>
      <c r="D132" s="220" t="s">
        <v>175</v>
      </c>
      <c r="E132" s="231" t="s">
        <v>19</v>
      </c>
      <c r="F132" s="232" t="s">
        <v>507</v>
      </c>
      <c r="G132" s="230"/>
      <c r="H132" s="233">
        <v>398.33999999999998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175</v>
      </c>
      <c r="AU132" s="239" t="s">
        <v>81</v>
      </c>
      <c r="AV132" s="14" t="s">
        <v>81</v>
      </c>
      <c r="AW132" s="14" t="s">
        <v>33</v>
      </c>
      <c r="AX132" s="14" t="s">
        <v>79</v>
      </c>
      <c r="AY132" s="239" t="s">
        <v>166</v>
      </c>
    </row>
    <row r="133" s="2" customFormat="1">
      <c r="A133" s="39"/>
      <c r="B133" s="40"/>
      <c r="C133" s="205" t="s">
        <v>126</v>
      </c>
      <c r="D133" s="205" t="s">
        <v>168</v>
      </c>
      <c r="E133" s="206" t="s">
        <v>243</v>
      </c>
      <c r="F133" s="207" t="s">
        <v>244</v>
      </c>
      <c r="G133" s="208" t="s">
        <v>203</v>
      </c>
      <c r="H133" s="209">
        <v>199.16999999999999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508</v>
      </c>
    </row>
    <row r="134" s="2" customFormat="1" ht="44.25" customHeight="1">
      <c r="A134" s="39"/>
      <c r="B134" s="40"/>
      <c r="C134" s="205" t="s">
        <v>129</v>
      </c>
      <c r="D134" s="205" t="s">
        <v>168</v>
      </c>
      <c r="E134" s="206" t="s">
        <v>246</v>
      </c>
      <c r="F134" s="207" t="s">
        <v>247</v>
      </c>
      <c r="G134" s="208" t="s">
        <v>203</v>
      </c>
      <c r="H134" s="209">
        <v>662.63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509</v>
      </c>
    </row>
    <row r="135" s="14" customFormat="1">
      <c r="A135" s="14"/>
      <c r="B135" s="229"/>
      <c r="C135" s="230"/>
      <c r="D135" s="220" t="s">
        <v>175</v>
      </c>
      <c r="E135" s="231" t="s">
        <v>19</v>
      </c>
      <c r="F135" s="232" t="s">
        <v>510</v>
      </c>
      <c r="G135" s="230"/>
      <c r="H135" s="233">
        <v>662.63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175</v>
      </c>
      <c r="AU135" s="239" t="s">
        <v>81</v>
      </c>
      <c r="AV135" s="14" t="s">
        <v>81</v>
      </c>
      <c r="AW135" s="14" t="s">
        <v>33</v>
      </c>
      <c r="AX135" s="14" t="s">
        <v>79</v>
      </c>
      <c r="AY135" s="239" t="s">
        <v>166</v>
      </c>
    </row>
    <row r="136" s="2" customFormat="1" ht="66.75" customHeight="1">
      <c r="A136" s="39"/>
      <c r="B136" s="40"/>
      <c r="C136" s="205" t="s">
        <v>132</v>
      </c>
      <c r="D136" s="205" t="s">
        <v>168</v>
      </c>
      <c r="E136" s="206" t="s">
        <v>250</v>
      </c>
      <c r="F136" s="207" t="s">
        <v>251</v>
      </c>
      <c r="G136" s="208" t="s">
        <v>203</v>
      </c>
      <c r="H136" s="209">
        <v>149.37799999999999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511</v>
      </c>
    </row>
    <row r="137" s="14" customFormat="1">
      <c r="A137" s="14"/>
      <c r="B137" s="229"/>
      <c r="C137" s="230"/>
      <c r="D137" s="220" t="s">
        <v>175</v>
      </c>
      <c r="E137" s="231" t="s">
        <v>19</v>
      </c>
      <c r="F137" s="232" t="s">
        <v>512</v>
      </c>
      <c r="G137" s="230"/>
      <c r="H137" s="233">
        <v>149.37799999999999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175</v>
      </c>
      <c r="AU137" s="239" t="s">
        <v>81</v>
      </c>
      <c r="AV137" s="14" t="s">
        <v>81</v>
      </c>
      <c r="AW137" s="14" t="s">
        <v>33</v>
      </c>
      <c r="AX137" s="14" t="s">
        <v>79</v>
      </c>
      <c r="AY137" s="239" t="s">
        <v>166</v>
      </c>
    </row>
    <row r="138" s="2" customFormat="1" ht="16.5" customHeight="1">
      <c r="A138" s="39"/>
      <c r="B138" s="40"/>
      <c r="C138" s="251" t="s">
        <v>260</v>
      </c>
      <c r="D138" s="251" t="s">
        <v>254</v>
      </c>
      <c r="E138" s="252" t="s">
        <v>255</v>
      </c>
      <c r="F138" s="253" t="s">
        <v>256</v>
      </c>
      <c r="G138" s="254" t="s">
        <v>240</v>
      </c>
      <c r="H138" s="255">
        <v>298.75599999999997</v>
      </c>
      <c r="I138" s="256"/>
      <c r="J138" s="257">
        <f>ROUND(I138*H138,2)</f>
        <v>0</v>
      </c>
      <c r="K138" s="253" t="s">
        <v>172</v>
      </c>
      <c r="L138" s="258"/>
      <c r="M138" s="259" t="s">
        <v>19</v>
      </c>
      <c r="N138" s="260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210</v>
      </c>
      <c r="AT138" s="216" t="s">
        <v>254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513</v>
      </c>
    </row>
    <row r="139" s="12" customFormat="1" ht="22.8" customHeight="1">
      <c r="A139" s="12"/>
      <c r="B139" s="189"/>
      <c r="C139" s="190"/>
      <c r="D139" s="191" t="s">
        <v>70</v>
      </c>
      <c r="E139" s="203" t="s">
        <v>183</v>
      </c>
      <c r="F139" s="203" t="s">
        <v>259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P140</f>
        <v>0</v>
      </c>
      <c r="Q139" s="197"/>
      <c r="R139" s="198">
        <f>R140</f>
        <v>0</v>
      </c>
      <c r="S139" s="197"/>
      <c r="T139" s="19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79</v>
      </c>
      <c r="AT139" s="201" t="s">
        <v>70</v>
      </c>
      <c r="AU139" s="201" t="s">
        <v>79</v>
      </c>
      <c r="AY139" s="200" t="s">
        <v>166</v>
      </c>
      <c r="BK139" s="202">
        <f>BK140</f>
        <v>0</v>
      </c>
    </row>
    <row r="140" s="2" customFormat="1">
      <c r="A140" s="39"/>
      <c r="B140" s="40"/>
      <c r="C140" s="205" t="s">
        <v>7</v>
      </c>
      <c r="D140" s="205" t="s">
        <v>168</v>
      </c>
      <c r="E140" s="206" t="s">
        <v>261</v>
      </c>
      <c r="F140" s="207" t="s">
        <v>262</v>
      </c>
      <c r="G140" s="208" t="s">
        <v>194</v>
      </c>
      <c r="H140" s="209">
        <v>555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514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173</v>
      </c>
      <c r="F141" s="203" t="s">
        <v>264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SUM(P142:P147)</f>
        <v>0</v>
      </c>
      <c r="Q141" s="197"/>
      <c r="R141" s="198">
        <f>SUM(R142:R147)</f>
        <v>1.5269999999999999</v>
      </c>
      <c r="S141" s="197"/>
      <c r="T141" s="19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SUM(BK142:BK147)</f>
        <v>0</v>
      </c>
    </row>
    <row r="142" s="2" customFormat="1" ht="33" customHeight="1">
      <c r="A142" s="39"/>
      <c r="B142" s="40"/>
      <c r="C142" s="205" t="s">
        <v>269</v>
      </c>
      <c r="D142" s="205" t="s">
        <v>168</v>
      </c>
      <c r="E142" s="206" t="s">
        <v>265</v>
      </c>
      <c r="F142" s="207" t="s">
        <v>266</v>
      </c>
      <c r="G142" s="208" t="s">
        <v>203</v>
      </c>
      <c r="H142" s="209">
        <v>49.792999999999999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515</v>
      </c>
    </row>
    <row r="143" s="14" customFormat="1">
      <c r="A143" s="14"/>
      <c r="B143" s="229"/>
      <c r="C143" s="230"/>
      <c r="D143" s="220" t="s">
        <v>175</v>
      </c>
      <c r="E143" s="231" t="s">
        <v>19</v>
      </c>
      <c r="F143" s="232" t="s">
        <v>516</v>
      </c>
      <c r="G143" s="230"/>
      <c r="H143" s="233">
        <v>49.792999999999999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175</v>
      </c>
      <c r="AU143" s="239" t="s">
        <v>81</v>
      </c>
      <c r="AV143" s="14" t="s">
        <v>81</v>
      </c>
      <c r="AW143" s="14" t="s">
        <v>33</v>
      </c>
      <c r="AX143" s="14" t="s">
        <v>79</v>
      </c>
      <c r="AY143" s="239" t="s">
        <v>166</v>
      </c>
    </row>
    <row r="144" s="2" customFormat="1">
      <c r="A144" s="39"/>
      <c r="B144" s="40"/>
      <c r="C144" s="205" t="s">
        <v>273</v>
      </c>
      <c r="D144" s="205" t="s">
        <v>168</v>
      </c>
      <c r="E144" s="206" t="s">
        <v>270</v>
      </c>
      <c r="F144" s="207" t="s">
        <v>271</v>
      </c>
      <c r="G144" s="208" t="s">
        <v>203</v>
      </c>
      <c r="H144" s="209">
        <v>2.6000000000000001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517</v>
      </c>
    </row>
    <row r="145" s="2" customFormat="1" ht="33" customHeight="1">
      <c r="A145" s="39"/>
      <c r="B145" s="40"/>
      <c r="C145" s="205" t="s">
        <v>277</v>
      </c>
      <c r="D145" s="205" t="s">
        <v>168</v>
      </c>
      <c r="E145" s="206" t="s">
        <v>274</v>
      </c>
      <c r="F145" s="207" t="s">
        <v>275</v>
      </c>
      <c r="G145" s="208" t="s">
        <v>203</v>
      </c>
      <c r="H145" s="209">
        <v>2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518</v>
      </c>
    </row>
    <row r="146" s="2" customFormat="1">
      <c r="A146" s="39"/>
      <c r="B146" s="40"/>
      <c r="C146" s="205" t="s">
        <v>281</v>
      </c>
      <c r="D146" s="205" t="s">
        <v>168</v>
      </c>
      <c r="E146" s="206" t="s">
        <v>278</v>
      </c>
      <c r="F146" s="207" t="s">
        <v>279</v>
      </c>
      <c r="G146" s="208" t="s">
        <v>171</v>
      </c>
      <c r="H146" s="209">
        <v>4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0.0063899999999999998</v>
      </c>
      <c r="R146" s="214">
        <f>Q146*H146</f>
        <v>0.025559999999999999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519</v>
      </c>
    </row>
    <row r="147" s="2" customFormat="1">
      <c r="A147" s="39"/>
      <c r="B147" s="40"/>
      <c r="C147" s="205" t="s">
        <v>286</v>
      </c>
      <c r="D147" s="205" t="s">
        <v>168</v>
      </c>
      <c r="E147" s="206" t="s">
        <v>282</v>
      </c>
      <c r="F147" s="207" t="s">
        <v>283</v>
      </c>
      <c r="G147" s="208" t="s">
        <v>186</v>
      </c>
      <c r="H147" s="209">
        <v>17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0.088319999999999996</v>
      </c>
      <c r="R147" s="214">
        <f>Q147*H147</f>
        <v>1.5014399999999999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520</v>
      </c>
    </row>
    <row r="148" s="12" customFormat="1" ht="22.8" customHeight="1">
      <c r="A148" s="12"/>
      <c r="B148" s="189"/>
      <c r="C148" s="190"/>
      <c r="D148" s="191" t="s">
        <v>70</v>
      </c>
      <c r="E148" s="203" t="s">
        <v>191</v>
      </c>
      <c r="F148" s="203" t="s">
        <v>285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SUM(P149:P152)</f>
        <v>0</v>
      </c>
      <c r="Q148" s="197"/>
      <c r="R148" s="198">
        <f>SUM(R149:R152)</f>
        <v>1033.3043536</v>
      </c>
      <c r="S148" s="197"/>
      <c r="T148" s="199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79</v>
      </c>
      <c r="AT148" s="201" t="s">
        <v>70</v>
      </c>
      <c r="AU148" s="201" t="s">
        <v>79</v>
      </c>
      <c r="AY148" s="200" t="s">
        <v>166</v>
      </c>
      <c r="BK148" s="202">
        <f>SUM(BK149:BK152)</f>
        <v>0</v>
      </c>
    </row>
    <row r="149" s="2" customFormat="1">
      <c r="A149" s="39"/>
      <c r="B149" s="40"/>
      <c r="C149" s="205" t="s">
        <v>292</v>
      </c>
      <c r="D149" s="205" t="s">
        <v>168</v>
      </c>
      <c r="E149" s="206" t="s">
        <v>287</v>
      </c>
      <c r="F149" s="207" t="s">
        <v>288</v>
      </c>
      <c r="G149" s="208" t="s">
        <v>171</v>
      </c>
      <c r="H149" s="209">
        <v>749.59000000000003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0.46000000000000002</v>
      </c>
      <c r="R149" s="214">
        <f>Q149*H149</f>
        <v>344.81140000000005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521</v>
      </c>
    </row>
    <row r="150" s="2" customFormat="1" ht="44.25" customHeight="1">
      <c r="A150" s="39"/>
      <c r="B150" s="40"/>
      <c r="C150" s="205" t="s">
        <v>296</v>
      </c>
      <c r="D150" s="205" t="s">
        <v>168</v>
      </c>
      <c r="E150" s="206" t="s">
        <v>293</v>
      </c>
      <c r="F150" s="207" t="s">
        <v>294</v>
      </c>
      <c r="G150" s="208" t="s">
        <v>171</v>
      </c>
      <c r="H150" s="209">
        <v>749.59000000000003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0.38</v>
      </c>
      <c r="R150" s="214">
        <f>Q150*H150</f>
        <v>284.8442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522</v>
      </c>
    </row>
    <row r="151" s="2" customFormat="1" ht="44.25" customHeight="1">
      <c r="A151" s="39"/>
      <c r="B151" s="40"/>
      <c r="C151" s="205" t="s">
        <v>300</v>
      </c>
      <c r="D151" s="205" t="s">
        <v>168</v>
      </c>
      <c r="E151" s="206" t="s">
        <v>297</v>
      </c>
      <c r="F151" s="207" t="s">
        <v>298</v>
      </c>
      <c r="G151" s="208" t="s">
        <v>171</v>
      </c>
      <c r="H151" s="209">
        <v>961.15999999999997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0.26375999999999999</v>
      </c>
      <c r="R151" s="214">
        <f>Q151*H151</f>
        <v>253.51556159999998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523</v>
      </c>
    </row>
    <row r="152" s="2" customFormat="1">
      <c r="A152" s="39"/>
      <c r="B152" s="40"/>
      <c r="C152" s="205" t="s">
        <v>305</v>
      </c>
      <c r="D152" s="205" t="s">
        <v>168</v>
      </c>
      <c r="E152" s="206" t="s">
        <v>301</v>
      </c>
      <c r="F152" s="207" t="s">
        <v>302</v>
      </c>
      <c r="G152" s="208" t="s">
        <v>171</v>
      </c>
      <c r="H152" s="209">
        <v>961.15999999999997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0.15620000000000001</v>
      </c>
      <c r="R152" s="214">
        <f>Q152*H152</f>
        <v>150.13319200000001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524</v>
      </c>
    </row>
    <row r="153" s="12" customFormat="1" ht="22.8" customHeight="1">
      <c r="A153" s="12"/>
      <c r="B153" s="189"/>
      <c r="C153" s="190"/>
      <c r="D153" s="191" t="s">
        <v>70</v>
      </c>
      <c r="E153" s="203" t="s">
        <v>210</v>
      </c>
      <c r="F153" s="203" t="s">
        <v>304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SUM(P154:P194)</f>
        <v>0</v>
      </c>
      <c r="Q153" s="197"/>
      <c r="R153" s="198">
        <f>SUM(R154:R194)</f>
        <v>52.058618500000001</v>
      </c>
      <c r="S153" s="197"/>
      <c r="T153" s="199">
        <f>SUM(T154:T194)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79</v>
      </c>
      <c r="AT153" s="201" t="s">
        <v>70</v>
      </c>
      <c r="AU153" s="201" t="s">
        <v>79</v>
      </c>
      <c r="AY153" s="200" t="s">
        <v>166</v>
      </c>
      <c r="BK153" s="202">
        <f>SUM(BK154:BK194)</f>
        <v>0</v>
      </c>
    </row>
    <row r="154" s="2" customFormat="1" ht="33" customHeight="1">
      <c r="A154" s="39"/>
      <c r="B154" s="40"/>
      <c r="C154" s="205" t="s">
        <v>310</v>
      </c>
      <c r="D154" s="205" t="s">
        <v>168</v>
      </c>
      <c r="E154" s="206" t="s">
        <v>306</v>
      </c>
      <c r="F154" s="207" t="s">
        <v>307</v>
      </c>
      <c r="G154" s="208" t="s">
        <v>194</v>
      </c>
      <c r="H154" s="209">
        <v>42.100000000000001</v>
      </c>
      <c r="I154" s="210"/>
      <c r="J154" s="211">
        <f>ROUND(I154*H154,2)</f>
        <v>0</v>
      </c>
      <c r="K154" s="207" t="s">
        <v>308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1.0000000000000001E-05</v>
      </c>
      <c r="R154" s="214">
        <f>Q154*H154</f>
        <v>0.00042100000000000004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525</v>
      </c>
    </row>
    <row r="155" s="2" customFormat="1">
      <c r="A155" s="39"/>
      <c r="B155" s="40"/>
      <c r="C155" s="251" t="s">
        <v>315</v>
      </c>
      <c r="D155" s="251" t="s">
        <v>254</v>
      </c>
      <c r="E155" s="252" t="s">
        <v>311</v>
      </c>
      <c r="F155" s="253" t="s">
        <v>312</v>
      </c>
      <c r="G155" s="254" t="s">
        <v>194</v>
      </c>
      <c r="H155" s="255">
        <v>43</v>
      </c>
      <c r="I155" s="256"/>
      <c r="J155" s="257">
        <f>ROUND(I155*H155,2)</f>
        <v>0</v>
      </c>
      <c r="K155" s="253" t="s">
        <v>308</v>
      </c>
      <c r="L155" s="258"/>
      <c r="M155" s="259" t="s">
        <v>19</v>
      </c>
      <c r="N155" s="260" t="s">
        <v>42</v>
      </c>
      <c r="O155" s="85"/>
      <c r="P155" s="214">
        <f>O155*H155</f>
        <v>0</v>
      </c>
      <c r="Q155" s="214">
        <v>0.0035999999999999999</v>
      </c>
      <c r="R155" s="214">
        <f>Q155*H155</f>
        <v>0.15479999999999999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210</v>
      </c>
      <c r="AT155" s="216" t="s">
        <v>254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526</v>
      </c>
    </row>
    <row r="156" s="2" customFormat="1">
      <c r="A156" s="39"/>
      <c r="B156" s="40"/>
      <c r="C156" s="251" t="s">
        <v>319</v>
      </c>
      <c r="D156" s="251" t="s">
        <v>254</v>
      </c>
      <c r="E156" s="252" t="s">
        <v>527</v>
      </c>
      <c r="F156" s="253" t="s">
        <v>528</v>
      </c>
      <c r="G156" s="254" t="s">
        <v>194</v>
      </c>
      <c r="H156" s="255">
        <v>385</v>
      </c>
      <c r="I156" s="256"/>
      <c r="J156" s="257">
        <f>ROUND(I156*H156,2)</f>
        <v>0</v>
      </c>
      <c r="K156" s="253" t="s">
        <v>308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0.0080000000000000002</v>
      </c>
      <c r="R156" s="214">
        <f>Q156*H156</f>
        <v>3.0800000000000001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529</v>
      </c>
    </row>
    <row r="157" s="2" customFormat="1" ht="33" customHeight="1">
      <c r="A157" s="39"/>
      <c r="B157" s="40"/>
      <c r="C157" s="205" t="s">
        <v>324</v>
      </c>
      <c r="D157" s="205" t="s">
        <v>168</v>
      </c>
      <c r="E157" s="206" t="s">
        <v>316</v>
      </c>
      <c r="F157" s="207" t="s">
        <v>317</v>
      </c>
      <c r="G157" s="208" t="s">
        <v>194</v>
      </c>
      <c r="H157" s="209">
        <v>135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2.0000000000000002E-05</v>
      </c>
      <c r="R157" s="214">
        <f>Q157*H157</f>
        <v>0.0027000000000000001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530</v>
      </c>
    </row>
    <row r="158" s="2" customFormat="1" ht="33" customHeight="1">
      <c r="A158" s="39"/>
      <c r="B158" s="40"/>
      <c r="C158" s="205" t="s">
        <v>328</v>
      </c>
      <c r="D158" s="205" t="s">
        <v>168</v>
      </c>
      <c r="E158" s="206" t="s">
        <v>531</v>
      </c>
      <c r="F158" s="207" t="s">
        <v>532</v>
      </c>
      <c r="G158" s="208" t="s">
        <v>194</v>
      </c>
      <c r="H158" s="209">
        <v>379</v>
      </c>
      <c r="I158" s="210"/>
      <c r="J158" s="211">
        <f>ROUND(I158*H158,2)</f>
        <v>0</v>
      </c>
      <c r="K158" s="207" t="s">
        <v>308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2.0000000000000002E-05</v>
      </c>
      <c r="R158" s="214">
        <f>Q158*H158</f>
        <v>0.0075800000000000008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173</v>
      </c>
      <c r="AT158" s="216" t="s">
        <v>168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533</v>
      </c>
    </row>
    <row r="159" s="2" customFormat="1">
      <c r="A159" s="39"/>
      <c r="B159" s="40"/>
      <c r="C159" s="251" t="s">
        <v>332</v>
      </c>
      <c r="D159" s="251" t="s">
        <v>254</v>
      </c>
      <c r="E159" s="252" t="s">
        <v>320</v>
      </c>
      <c r="F159" s="253" t="s">
        <v>321</v>
      </c>
      <c r="G159" s="254" t="s">
        <v>194</v>
      </c>
      <c r="H159" s="255">
        <v>137.02500000000001</v>
      </c>
      <c r="I159" s="256"/>
      <c r="J159" s="257">
        <f>ROUND(I159*H159,2)</f>
        <v>0</v>
      </c>
      <c r="K159" s="253" t="s">
        <v>172</v>
      </c>
      <c r="L159" s="258"/>
      <c r="M159" s="259" t="s">
        <v>19</v>
      </c>
      <c r="N159" s="260" t="s">
        <v>42</v>
      </c>
      <c r="O159" s="85"/>
      <c r="P159" s="214">
        <f>O159*H159</f>
        <v>0</v>
      </c>
      <c r="Q159" s="214">
        <v>0.0127</v>
      </c>
      <c r="R159" s="214">
        <f>Q159*H159</f>
        <v>1.7402175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210</v>
      </c>
      <c r="AT159" s="216" t="s">
        <v>254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534</v>
      </c>
    </row>
    <row r="160" s="14" customFormat="1">
      <c r="A160" s="14"/>
      <c r="B160" s="229"/>
      <c r="C160" s="230"/>
      <c r="D160" s="220" t="s">
        <v>175</v>
      </c>
      <c r="E160" s="230"/>
      <c r="F160" s="232" t="s">
        <v>535</v>
      </c>
      <c r="G160" s="230"/>
      <c r="H160" s="233">
        <v>137.02500000000001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175</v>
      </c>
      <c r="AU160" s="239" t="s">
        <v>81</v>
      </c>
      <c r="AV160" s="14" t="s">
        <v>81</v>
      </c>
      <c r="AW160" s="14" t="s">
        <v>4</v>
      </c>
      <c r="AX160" s="14" t="s">
        <v>79</v>
      </c>
      <c r="AY160" s="239" t="s">
        <v>166</v>
      </c>
    </row>
    <row r="161" s="2" customFormat="1">
      <c r="A161" s="39"/>
      <c r="B161" s="40"/>
      <c r="C161" s="205" t="s">
        <v>336</v>
      </c>
      <c r="D161" s="205" t="s">
        <v>168</v>
      </c>
      <c r="E161" s="206" t="s">
        <v>325</v>
      </c>
      <c r="F161" s="207" t="s">
        <v>326</v>
      </c>
      <c r="G161" s="208" t="s">
        <v>186</v>
      </c>
      <c r="H161" s="209">
        <v>19</v>
      </c>
      <c r="I161" s="210"/>
      <c r="J161" s="211">
        <f>ROUND(I161*H161,2)</f>
        <v>0</v>
      </c>
      <c r="K161" s="207" t="s">
        <v>172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173</v>
      </c>
      <c r="AT161" s="216" t="s">
        <v>168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536</v>
      </c>
    </row>
    <row r="162" s="2" customFormat="1" ht="16.5" customHeight="1">
      <c r="A162" s="39"/>
      <c r="B162" s="40"/>
      <c r="C162" s="251" t="s">
        <v>340</v>
      </c>
      <c r="D162" s="251" t="s">
        <v>254</v>
      </c>
      <c r="E162" s="252" t="s">
        <v>329</v>
      </c>
      <c r="F162" s="253" t="s">
        <v>330</v>
      </c>
      <c r="G162" s="254" t="s">
        <v>186</v>
      </c>
      <c r="H162" s="255">
        <v>11</v>
      </c>
      <c r="I162" s="256"/>
      <c r="J162" s="257">
        <f>ROUND(I162*H162,2)</f>
        <v>0</v>
      </c>
      <c r="K162" s="253" t="s">
        <v>308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0.00029</v>
      </c>
      <c r="R162" s="214">
        <f>Q162*H162</f>
        <v>0.0031900000000000001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537</v>
      </c>
    </row>
    <row r="163" s="2" customFormat="1" ht="16.5" customHeight="1">
      <c r="A163" s="39"/>
      <c r="B163" s="40"/>
      <c r="C163" s="251" t="s">
        <v>344</v>
      </c>
      <c r="D163" s="251" t="s">
        <v>254</v>
      </c>
      <c r="E163" s="252" t="s">
        <v>341</v>
      </c>
      <c r="F163" s="253" t="s">
        <v>342</v>
      </c>
      <c r="G163" s="254" t="s">
        <v>186</v>
      </c>
      <c r="H163" s="255">
        <v>8</v>
      </c>
      <c r="I163" s="256"/>
      <c r="J163" s="257">
        <f>ROUND(I163*H163,2)</f>
        <v>0</v>
      </c>
      <c r="K163" s="253" t="s">
        <v>308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0.00080000000000000004</v>
      </c>
      <c r="R163" s="214">
        <f>Q163*H163</f>
        <v>0.0064000000000000003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538</v>
      </c>
    </row>
    <row r="164" s="2" customFormat="1">
      <c r="A164" s="39"/>
      <c r="B164" s="40"/>
      <c r="C164" s="205" t="s">
        <v>348</v>
      </c>
      <c r="D164" s="205" t="s">
        <v>168</v>
      </c>
      <c r="E164" s="206" t="s">
        <v>539</v>
      </c>
      <c r="F164" s="207" t="s">
        <v>540</v>
      </c>
      <c r="G164" s="208" t="s">
        <v>186</v>
      </c>
      <c r="H164" s="209">
        <v>5</v>
      </c>
      <c r="I164" s="210"/>
      <c r="J164" s="211">
        <f>ROUND(I164*H164,2)</f>
        <v>0</v>
      </c>
      <c r="K164" s="207" t="s">
        <v>308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173</v>
      </c>
      <c r="AT164" s="216" t="s">
        <v>168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541</v>
      </c>
    </row>
    <row r="165" s="2" customFormat="1" ht="16.5" customHeight="1">
      <c r="A165" s="39"/>
      <c r="B165" s="40"/>
      <c r="C165" s="251" t="s">
        <v>352</v>
      </c>
      <c r="D165" s="251" t="s">
        <v>254</v>
      </c>
      <c r="E165" s="252" t="s">
        <v>542</v>
      </c>
      <c r="F165" s="253" t="s">
        <v>543</v>
      </c>
      <c r="G165" s="254" t="s">
        <v>186</v>
      </c>
      <c r="H165" s="255">
        <v>5</v>
      </c>
      <c r="I165" s="256"/>
      <c r="J165" s="257">
        <f>ROUND(I165*H165,2)</f>
        <v>0</v>
      </c>
      <c r="K165" s="253" t="s">
        <v>308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0.0050000000000000001</v>
      </c>
      <c r="R165" s="214">
        <f>Q165*H165</f>
        <v>0.025000000000000001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544</v>
      </c>
    </row>
    <row r="166" s="2" customFormat="1">
      <c r="A166" s="39"/>
      <c r="B166" s="40"/>
      <c r="C166" s="205" t="s">
        <v>356</v>
      </c>
      <c r="D166" s="205" t="s">
        <v>168</v>
      </c>
      <c r="E166" s="206" t="s">
        <v>333</v>
      </c>
      <c r="F166" s="207" t="s">
        <v>334</v>
      </c>
      <c r="G166" s="208" t="s">
        <v>186</v>
      </c>
      <c r="H166" s="209">
        <v>3</v>
      </c>
      <c r="I166" s="210"/>
      <c r="J166" s="211">
        <f>ROUND(I166*H166,2)</f>
        <v>0</v>
      </c>
      <c r="K166" s="207" t="s">
        <v>308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545</v>
      </c>
    </row>
    <row r="167" s="2" customFormat="1" ht="16.5" customHeight="1">
      <c r="A167" s="39"/>
      <c r="B167" s="40"/>
      <c r="C167" s="251" t="s">
        <v>360</v>
      </c>
      <c r="D167" s="251" t="s">
        <v>254</v>
      </c>
      <c r="E167" s="252" t="s">
        <v>337</v>
      </c>
      <c r="F167" s="253" t="s">
        <v>338</v>
      </c>
      <c r="G167" s="254" t="s">
        <v>186</v>
      </c>
      <c r="H167" s="255">
        <v>3</v>
      </c>
      <c r="I167" s="256"/>
      <c r="J167" s="257">
        <f>ROUND(I167*H167,2)</f>
        <v>0</v>
      </c>
      <c r="K167" s="253" t="s">
        <v>308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0.0088000000000000005</v>
      </c>
      <c r="R167" s="214">
        <f>Q167*H167</f>
        <v>0.0264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546</v>
      </c>
    </row>
    <row r="168" s="2" customFormat="1" ht="21.75" customHeight="1">
      <c r="A168" s="39"/>
      <c r="B168" s="40"/>
      <c r="C168" s="205" t="s">
        <v>364</v>
      </c>
      <c r="D168" s="205" t="s">
        <v>168</v>
      </c>
      <c r="E168" s="206" t="s">
        <v>345</v>
      </c>
      <c r="F168" s="207" t="s">
        <v>346</v>
      </c>
      <c r="G168" s="208" t="s">
        <v>194</v>
      </c>
      <c r="H168" s="209">
        <v>42.100000000000001</v>
      </c>
      <c r="I168" s="210"/>
      <c r="J168" s="211">
        <f>ROUND(I168*H168,2)</f>
        <v>0</v>
      </c>
      <c r="K168" s="207" t="s">
        <v>172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173</v>
      </c>
      <c r="AT168" s="216" t="s">
        <v>168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547</v>
      </c>
    </row>
    <row r="169" s="2" customFormat="1">
      <c r="A169" s="39"/>
      <c r="B169" s="40"/>
      <c r="C169" s="205" t="s">
        <v>368</v>
      </c>
      <c r="D169" s="205" t="s">
        <v>168</v>
      </c>
      <c r="E169" s="206" t="s">
        <v>349</v>
      </c>
      <c r="F169" s="207" t="s">
        <v>350</v>
      </c>
      <c r="G169" s="208" t="s">
        <v>194</v>
      </c>
      <c r="H169" s="209">
        <v>514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548</v>
      </c>
    </row>
    <row r="170" s="14" customFormat="1">
      <c r="A170" s="14"/>
      <c r="B170" s="229"/>
      <c r="C170" s="230"/>
      <c r="D170" s="220" t="s">
        <v>175</v>
      </c>
      <c r="E170" s="231" t="s">
        <v>19</v>
      </c>
      <c r="F170" s="232" t="s">
        <v>549</v>
      </c>
      <c r="G170" s="230"/>
      <c r="H170" s="233">
        <v>514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175</v>
      </c>
      <c r="AU170" s="239" t="s">
        <v>81</v>
      </c>
      <c r="AV170" s="14" t="s">
        <v>81</v>
      </c>
      <c r="AW170" s="14" t="s">
        <v>33</v>
      </c>
      <c r="AX170" s="14" t="s">
        <v>79</v>
      </c>
      <c r="AY170" s="239" t="s">
        <v>166</v>
      </c>
    </row>
    <row r="171" s="2" customFormat="1">
      <c r="A171" s="39"/>
      <c r="B171" s="40"/>
      <c r="C171" s="205" t="s">
        <v>372</v>
      </c>
      <c r="D171" s="205" t="s">
        <v>168</v>
      </c>
      <c r="E171" s="206" t="s">
        <v>353</v>
      </c>
      <c r="F171" s="207" t="s">
        <v>354</v>
      </c>
      <c r="G171" s="208" t="s">
        <v>186</v>
      </c>
      <c r="H171" s="209">
        <v>19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0.010189999999999999</v>
      </c>
      <c r="R171" s="214">
        <f>Q171*H171</f>
        <v>0.19360999999999998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550</v>
      </c>
    </row>
    <row r="172" s="2" customFormat="1" ht="16.5" customHeight="1">
      <c r="A172" s="39"/>
      <c r="B172" s="40"/>
      <c r="C172" s="251" t="s">
        <v>376</v>
      </c>
      <c r="D172" s="251" t="s">
        <v>254</v>
      </c>
      <c r="E172" s="252" t="s">
        <v>357</v>
      </c>
      <c r="F172" s="253" t="s">
        <v>358</v>
      </c>
      <c r="G172" s="254" t="s">
        <v>186</v>
      </c>
      <c r="H172" s="255">
        <v>11</v>
      </c>
      <c r="I172" s="256"/>
      <c r="J172" s="257">
        <f>ROUND(I172*H172,2)</f>
        <v>0</v>
      </c>
      <c r="K172" s="253" t="s">
        <v>172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0.52600000000000002</v>
      </c>
      <c r="R172" s="214">
        <f>Q172*H172</f>
        <v>5.7860000000000005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551</v>
      </c>
    </row>
    <row r="173" s="2" customFormat="1" ht="16.5" customHeight="1">
      <c r="A173" s="39"/>
      <c r="B173" s="40"/>
      <c r="C173" s="251" t="s">
        <v>380</v>
      </c>
      <c r="D173" s="251" t="s">
        <v>254</v>
      </c>
      <c r="E173" s="252" t="s">
        <v>361</v>
      </c>
      <c r="F173" s="253" t="s">
        <v>362</v>
      </c>
      <c r="G173" s="254" t="s">
        <v>186</v>
      </c>
      <c r="H173" s="255">
        <v>2</v>
      </c>
      <c r="I173" s="256"/>
      <c r="J173" s="257">
        <f>ROUND(I173*H173,2)</f>
        <v>0</v>
      </c>
      <c r="K173" s="253" t="s">
        <v>172</v>
      </c>
      <c r="L173" s="258"/>
      <c r="M173" s="259" t="s">
        <v>19</v>
      </c>
      <c r="N173" s="260" t="s">
        <v>42</v>
      </c>
      <c r="O173" s="85"/>
      <c r="P173" s="214">
        <f>O173*H173</f>
        <v>0</v>
      </c>
      <c r="Q173" s="214">
        <v>0.26200000000000001</v>
      </c>
      <c r="R173" s="214">
        <f>Q173*H173</f>
        <v>0.52400000000000002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254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552</v>
      </c>
    </row>
    <row r="174" s="2" customFormat="1" ht="16.5" customHeight="1">
      <c r="A174" s="39"/>
      <c r="B174" s="40"/>
      <c r="C174" s="251" t="s">
        <v>384</v>
      </c>
      <c r="D174" s="251" t="s">
        <v>254</v>
      </c>
      <c r="E174" s="252" t="s">
        <v>553</v>
      </c>
      <c r="F174" s="253" t="s">
        <v>554</v>
      </c>
      <c r="G174" s="254" t="s">
        <v>186</v>
      </c>
      <c r="H174" s="255">
        <v>6</v>
      </c>
      <c r="I174" s="256"/>
      <c r="J174" s="257">
        <f>ROUND(I174*H174,2)</f>
        <v>0</v>
      </c>
      <c r="K174" s="253" t="s">
        <v>172</v>
      </c>
      <c r="L174" s="258"/>
      <c r="M174" s="259" t="s">
        <v>19</v>
      </c>
      <c r="N174" s="260" t="s">
        <v>42</v>
      </c>
      <c r="O174" s="85"/>
      <c r="P174" s="214">
        <f>O174*H174</f>
        <v>0</v>
      </c>
      <c r="Q174" s="214">
        <v>1.0540000000000001</v>
      </c>
      <c r="R174" s="214">
        <f>Q174*H174</f>
        <v>6.3239999999999998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210</v>
      </c>
      <c r="AT174" s="216" t="s">
        <v>254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555</v>
      </c>
    </row>
    <row r="175" s="2" customFormat="1">
      <c r="A175" s="39"/>
      <c r="B175" s="40"/>
      <c r="C175" s="205" t="s">
        <v>388</v>
      </c>
      <c r="D175" s="205" t="s">
        <v>168</v>
      </c>
      <c r="E175" s="206" t="s">
        <v>365</v>
      </c>
      <c r="F175" s="207" t="s">
        <v>366</v>
      </c>
      <c r="G175" s="208" t="s">
        <v>186</v>
      </c>
      <c r="H175" s="209">
        <v>17</v>
      </c>
      <c r="I175" s="210"/>
      <c r="J175" s="211">
        <f>ROUND(I175*H175,2)</f>
        <v>0</v>
      </c>
      <c r="K175" s="207" t="s">
        <v>172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0.01248</v>
      </c>
      <c r="R175" s="214">
        <f>Q175*H175</f>
        <v>0.21215999999999999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173</v>
      </c>
      <c r="AT175" s="216" t="s">
        <v>168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556</v>
      </c>
    </row>
    <row r="176" s="2" customFormat="1">
      <c r="A176" s="39"/>
      <c r="B176" s="40"/>
      <c r="C176" s="251" t="s">
        <v>392</v>
      </c>
      <c r="D176" s="251" t="s">
        <v>254</v>
      </c>
      <c r="E176" s="252" t="s">
        <v>369</v>
      </c>
      <c r="F176" s="253" t="s">
        <v>370</v>
      </c>
      <c r="G176" s="254" t="s">
        <v>186</v>
      </c>
      <c r="H176" s="255">
        <v>16</v>
      </c>
      <c r="I176" s="256"/>
      <c r="J176" s="257">
        <f>ROUND(I176*H176,2)</f>
        <v>0</v>
      </c>
      <c r="K176" s="253" t="s">
        <v>172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0.54800000000000004</v>
      </c>
      <c r="R176" s="214">
        <f>Q176*H176</f>
        <v>8.7680000000000007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557</v>
      </c>
    </row>
    <row r="177" s="2" customFormat="1" ht="16.5" customHeight="1">
      <c r="A177" s="39"/>
      <c r="B177" s="40"/>
      <c r="C177" s="251" t="s">
        <v>396</v>
      </c>
      <c r="D177" s="251" t="s">
        <v>254</v>
      </c>
      <c r="E177" s="252" t="s">
        <v>558</v>
      </c>
      <c r="F177" s="253" t="s">
        <v>559</v>
      </c>
      <c r="G177" s="254" t="s">
        <v>403</v>
      </c>
      <c r="H177" s="255">
        <v>1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210</v>
      </c>
      <c r="AT177" s="216" t="s">
        <v>254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560</v>
      </c>
    </row>
    <row r="178" s="2" customFormat="1">
      <c r="A178" s="39"/>
      <c r="B178" s="40"/>
      <c r="C178" s="205" t="s">
        <v>400</v>
      </c>
      <c r="D178" s="205" t="s">
        <v>168</v>
      </c>
      <c r="E178" s="206" t="s">
        <v>373</v>
      </c>
      <c r="F178" s="207" t="s">
        <v>561</v>
      </c>
      <c r="G178" s="208" t="s">
        <v>186</v>
      </c>
      <c r="H178" s="209">
        <v>17</v>
      </c>
      <c r="I178" s="210"/>
      <c r="J178" s="211">
        <f>ROUND(I178*H178,2)</f>
        <v>0</v>
      </c>
      <c r="K178" s="207" t="s">
        <v>172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0.028539999999999999</v>
      </c>
      <c r="R178" s="214">
        <f>Q178*H178</f>
        <v>0.48518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173</v>
      </c>
      <c r="AT178" s="216" t="s">
        <v>168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562</v>
      </c>
    </row>
    <row r="179" s="2" customFormat="1" ht="16.5" customHeight="1">
      <c r="A179" s="39"/>
      <c r="B179" s="40"/>
      <c r="C179" s="251" t="s">
        <v>405</v>
      </c>
      <c r="D179" s="251" t="s">
        <v>254</v>
      </c>
      <c r="E179" s="252" t="s">
        <v>385</v>
      </c>
      <c r="F179" s="253" t="s">
        <v>563</v>
      </c>
      <c r="G179" s="254" t="s">
        <v>186</v>
      </c>
      <c r="H179" s="255">
        <v>2</v>
      </c>
      <c r="I179" s="256"/>
      <c r="J179" s="257">
        <f>ROUND(I179*H179,2)</f>
        <v>0</v>
      </c>
      <c r="K179" s="253" t="s">
        <v>19</v>
      </c>
      <c r="L179" s="258"/>
      <c r="M179" s="259" t="s">
        <v>19</v>
      </c>
      <c r="N179" s="260" t="s">
        <v>42</v>
      </c>
      <c r="O179" s="85"/>
      <c r="P179" s="214">
        <f>O179*H179</f>
        <v>0</v>
      </c>
      <c r="Q179" s="214">
        <v>1.03</v>
      </c>
      <c r="R179" s="214">
        <f>Q179*H179</f>
        <v>2.0600000000000001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210</v>
      </c>
      <c r="AT179" s="216" t="s">
        <v>254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564</v>
      </c>
    </row>
    <row r="180" s="2" customFormat="1" ht="16.5" customHeight="1">
      <c r="A180" s="39"/>
      <c r="B180" s="40"/>
      <c r="C180" s="251" t="s">
        <v>409</v>
      </c>
      <c r="D180" s="251" t="s">
        <v>254</v>
      </c>
      <c r="E180" s="252" t="s">
        <v>565</v>
      </c>
      <c r="F180" s="253" t="s">
        <v>566</v>
      </c>
      <c r="G180" s="254" t="s">
        <v>186</v>
      </c>
      <c r="H180" s="255">
        <v>2</v>
      </c>
      <c r="I180" s="256"/>
      <c r="J180" s="257">
        <f>ROUND(I180*H180,2)</f>
        <v>0</v>
      </c>
      <c r="K180" s="253" t="s">
        <v>19</v>
      </c>
      <c r="L180" s="258"/>
      <c r="M180" s="259" t="s">
        <v>19</v>
      </c>
      <c r="N180" s="260" t="s">
        <v>42</v>
      </c>
      <c r="O180" s="85"/>
      <c r="P180" s="214">
        <f>O180*H180</f>
        <v>0</v>
      </c>
      <c r="Q180" s="214">
        <v>1.3</v>
      </c>
      <c r="R180" s="214">
        <f>Q180*H180</f>
        <v>2.6000000000000001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210</v>
      </c>
      <c r="AT180" s="216" t="s">
        <v>254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567</v>
      </c>
    </row>
    <row r="181" s="2" customFormat="1" ht="16.5" customHeight="1">
      <c r="A181" s="39"/>
      <c r="B181" s="40"/>
      <c r="C181" s="251" t="s">
        <v>413</v>
      </c>
      <c r="D181" s="251" t="s">
        <v>254</v>
      </c>
      <c r="E181" s="252" t="s">
        <v>568</v>
      </c>
      <c r="F181" s="253" t="s">
        <v>569</v>
      </c>
      <c r="G181" s="254" t="s">
        <v>186</v>
      </c>
      <c r="H181" s="255">
        <v>8</v>
      </c>
      <c r="I181" s="256"/>
      <c r="J181" s="257">
        <f>ROUND(I181*H181,2)</f>
        <v>0</v>
      </c>
      <c r="K181" s="253" t="s">
        <v>19</v>
      </c>
      <c r="L181" s="258"/>
      <c r="M181" s="259" t="s">
        <v>19</v>
      </c>
      <c r="N181" s="260" t="s">
        <v>42</v>
      </c>
      <c r="O181" s="85"/>
      <c r="P181" s="214">
        <f>O181*H181</f>
        <v>0</v>
      </c>
      <c r="Q181" s="214">
        <v>1.032</v>
      </c>
      <c r="R181" s="214">
        <f>Q181*H181</f>
        <v>8.2560000000000002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210</v>
      </c>
      <c r="AT181" s="216" t="s">
        <v>254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570</v>
      </c>
    </row>
    <row r="182" s="2" customFormat="1" ht="16.5" customHeight="1">
      <c r="A182" s="39"/>
      <c r="B182" s="40"/>
      <c r="C182" s="251" t="s">
        <v>417</v>
      </c>
      <c r="D182" s="251" t="s">
        <v>254</v>
      </c>
      <c r="E182" s="252" t="s">
        <v>571</v>
      </c>
      <c r="F182" s="253" t="s">
        <v>572</v>
      </c>
      <c r="G182" s="254" t="s">
        <v>186</v>
      </c>
      <c r="H182" s="255">
        <v>2</v>
      </c>
      <c r="I182" s="256"/>
      <c r="J182" s="257">
        <f>ROUND(I182*H182,2)</f>
        <v>0</v>
      </c>
      <c r="K182" s="253" t="s">
        <v>19</v>
      </c>
      <c r="L182" s="258"/>
      <c r="M182" s="259" t="s">
        <v>19</v>
      </c>
      <c r="N182" s="260" t="s">
        <v>42</v>
      </c>
      <c r="O182" s="85"/>
      <c r="P182" s="214">
        <f>O182*H182</f>
        <v>0</v>
      </c>
      <c r="Q182" s="214">
        <v>1.032</v>
      </c>
      <c r="R182" s="214">
        <f>Q182*H182</f>
        <v>2.0640000000000001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210</v>
      </c>
      <c r="AT182" s="216" t="s">
        <v>254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573</v>
      </c>
    </row>
    <row r="183" s="2" customFormat="1" ht="16.5" customHeight="1">
      <c r="A183" s="39"/>
      <c r="B183" s="40"/>
      <c r="C183" s="251" t="s">
        <v>421</v>
      </c>
      <c r="D183" s="251" t="s">
        <v>254</v>
      </c>
      <c r="E183" s="252" t="s">
        <v>574</v>
      </c>
      <c r="F183" s="253" t="s">
        <v>575</v>
      </c>
      <c r="G183" s="254" t="s">
        <v>186</v>
      </c>
      <c r="H183" s="255">
        <v>1</v>
      </c>
      <c r="I183" s="256"/>
      <c r="J183" s="257">
        <f>ROUND(I183*H183,2)</f>
        <v>0</v>
      </c>
      <c r="K183" s="253" t="s">
        <v>19</v>
      </c>
      <c r="L183" s="258"/>
      <c r="M183" s="259" t="s">
        <v>19</v>
      </c>
      <c r="N183" s="260" t="s">
        <v>42</v>
      </c>
      <c r="O183" s="85"/>
      <c r="P183" s="214">
        <f>O183*H183</f>
        <v>0</v>
      </c>
      <c r="Q183" s="214">
        <v>1.032</v>
      </c>
      <c r="R183" s="214">
        <f>Q183*H183</f>
        <v>1.032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210</v>
      </c>
      <c r="AT183" s="216" t="s">
        <v>254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576</v>
      </c>
    </row>
    <row r="184" s="2" customFormat="1">
      <c r="A184" s="39"/>
      <c r="B184" s="40"/>
      <c r="C184" s="251" t="s">
        <v>425</v>
      </c>
      <c r="D184" s="251" t="s">
        <v>254</v>
      </c>
      <c r="E184" s="252" t="s">
        <v>577</v>
      </c>
      <c r="F184" s="253" t="s">
        <v>578</v>
      </c>
      <c r="G184" s="254" t="s">
        <v>186</v>
      </c>
      <c r="H184" s="255">
        <v>1</v>
      </c>
      <c r="I184" s="256"/>
      <c r="J184" s="257">
        <f>ROUND(I184*H184,2)</f>
        <v>0</v>
      </c>
      <c r="K184" s="253" t="s">
        <v>19</v>
      </c>
      <c r="L184" s="258"/>
      <c r="M184" s="259" t="s">
        <v>19</v>
      </c>
      <c r="N184" s="260" t="s">
        <v>42</v>
      </c>
      <c r="O184" s="85"/>
      <c r="P184" s="214">
        <f>O184*H184</f>
        <v>0</v>
      </c>
      <c r="Q184" s="214">
        <v>1.032</v>
      </c>
      <c r="R184" s="214">
        <f>Q184*H184</f>
        <v>1.032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210</v>
      </c>
      <c r="AT184" s="216" t="s">
        <v>254</v>
      </c>
      <c r="AU184" s="216" t="s">
        <v>81</v>
      </c>
      <c r="AY184" s="18" t="s">
        <v>166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173</v>
      </c>
      <c r="BM184" s="216" t="s">
        <v>579</v>
      </c>
    </row>
    <row r="185" s="2" customFormat="1" ht="16.5" customHeight="1">
      <c r="A185" s="39"/>
      <c r="B185" s="40"/>
      <c r="C185" s="251" t="s">
        <v>429</v>
      </c>
      <c r="D185" s="251" t="s">
        <v>254</v>
      </c>
      <c r="E185" s="252" t="s">
        <v>580</v>
      </c>
      <c r="F185" s="253" t="s">
        <v>581</v>
      </c>
      <c r="G185" s="254" t="s">
        <v>186</v>
      </c>
      <c r="H185" s="255">
        <v>1</v>
      </c>
      <c r="I185" s="256"/>
      <c r="J185" s="257">
        <f>ROUND(I185*H185,2)</f>
        <v>0</v>
      </c>
      <c r="K185" s="253" t="s">
        <v>19</v>
      </c>
      <c r="L185" s="258"/>
      <c r="M185" s="259" t="s">
        <v>19</v>
      </c>
      <c r="N185" s="260" t="s">
        <v>42</v>
      </c>
      <c r="O185" s="85"/>
      <c r="P185" s="214">
        <f>O185*H185</f>
        <v>0</v>
      </c>
      <c r="Q185" s="214">
        <v>0.84999999999999998</v>
      </c>
      <c r="R185" s="214">
        <f>Q185*H185</f>
        <v>0.84999999999999998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210</v>
      </c>
      <c r="AT185" s="216" t="s">
        <v>254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582</v>
      </c>
    </row>
    <row r="186" s="2" customFormat="1">
      <c r="A186" s="39"/>
      <c r="B186" s="40"/>
      <c r="C186" s="205" t="s">
        <v>434</v>
      </c>
      <c r="D186" s="205" t="s">
        <v>168</v>
      </c>
      <c r="E186" s="206" t="s">
        <v>389</v>
      </c>
      <c r="F186" s="207" t="s">
        <v>390</v>
      </c>
      <c r="G186" s="208" t="s">
        <v>186</v>
      </c>
      <c r="H186" s="209">
        <v>22</v>
      </c>
      <c r="I186" s="210"/>
      <c r="J186" s="211">
        <f>ROUND(I186*H186,2)</f>
        <v>0</v>
      </c>
      <c r="K186" s="207" t="s">
        <v>172</v>
      </c>
      <c r="L186" s="45"/>
      <c r="M186" s="212" t="s">
        <v>19</v>
      </c>
      <c r="N186" s="213" t="s">
        <v>42</v>
      </c>
      <c r="O186" s="85"/>
      <c r="P186" s="214">
        <f>O186*H186</f>
        <v>0</v>
      </c>
      <c r="Q186" s="214">
        <v>0.039269999999999999</v>
      </c>
      <c r="R186" s="214">
        <f>Q186*H186</f>
        <v>0.86393999999999993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173</v>
      </c>
      <c r="AT186" s="216" t="s">
        <v>168</v>
      </c>
      <c r="AU186" s="216" t="s">
        <v>81</v>
      </c>
      <c r="AY186" s="18" t="s">
        <v>166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173</v>
      </c>
      <c r="BM186" s="216" t="s">
        <v>583</v>
      </c>
    </row>
    <row r="187" s="2" customFormat="1">
      <c r="A187" s="39"/>
      <c r="B187" s="40"/>
      <c r="C187" s="251" t="s">
        <v>441</v>
      </c>
      <c r="D187" s="251" t="s">
        <v>254</v>
      </c>
      <c r="E187" s="252" t="s">
        <v>397</v>
      </c>
      <c r="F187" s="253" t="s">
        <v>398</v>
      </c>
      <c r="G187" s="254" t="s">
        <v>186</v>
      </c>
      <c r="H187" s="255">
        <v>6</v>
      </c>
      <c r="I187" s="256"/>
      <c r="J187" s="257">
        <f>ROUND(I187*H187,2)</f>
        <v>0</v>
      </c>
      <c r="K187" s="253" t="s">
        <v>172</v>
      </c>
      <c r="L187" s="258"/>
      <c r="M187" s="259" t="s">
        <v>19</v>
      </c>
      <c r="N187" s="260" t="s">
        <v>42</v>
      </c>
      <c r="O187" s="85"/>
      <c r="P187" s="214">
        <f>O187*H187</f>
        <v>0</v>
      </c>
      <c r="Q187" s="214">
        <v>0.081000000000000003</v>
      </c>
      <c r="R187" s="214">
        <f>Q187*H187</f>
        <v>0.48599999999999999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210</v>
      </c>
      <c r="AT187" s="216" t="s">
        <v>254</v>
      </c>
      <c r="AU187" s="216" t="s">
        <v>81</v>
      </c>
      <c r="AY187" s="18" t="s">
        <v>166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173</v>
      </c>
      <c r="BM187" s="216" t="s">
        <v>584</v>
      </c>
    </row>
    <row r="188" s="2" customFormat="1" ht="16.5" customHeight="1">
      <c r="A188" s="39"/>
      <c r="B188" s="40"/>
      <c r="C188" s="251" t="s">
        <v>445</v>
      </c>
      <c r="D188" s="251" t="s">
        <v>254</v>
      </c>
      <c r="E188" s="252" t="s">
        <v>401</v>
      </c>
      <c r="F188" s="253" t="s">
        <v>402</v>
      </c>
      <c r="G188" s="254" t="s">
        <v>403</v>
      </c>
      <c r="H188" s="255">
        <v>4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42</v>
      </c>
      <c r="O188" s="85"/>
      <c r="P188" s="214">
        <f>O188*H188</f>
        <v>0</v>
      </c>
      <c r="Q188" s="214">
        <v>0.050999999999999997</v>
      </c>
      <c r="R188" s="214">
        <f>Q188*H188</f>
        <v>0.20399999999999999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210</v>
      </c>
      <c r="AT188" s="216" t="s">
        <v>254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585</v>
      </c>
    </row>
    <row r="189" s="2" customFormat="1" ht="16.5" customHeight="1">
      <c r="A189" s="39"/>
      <c r="B189" s="40"/>
      <c r="C189" s="251" t="s">
        <v>449</v>
      </c>
      <c r="D189" s="251" t="s">
        <v>254</v>
      </c>
      <c r="E189" s="252" t="s">
        <v>406</v>
      </c>
      <c r="F189" s="253" t="s">
        <v>407</v>
      </c>
      <c r="G189" s="254" t="s">
        <v>403</v>
      </c>
      <c r="H189" s="255">
        <v>12</v>
      </c>
      <c r="I189" s="256"/>
      <c r="J189" s="257">
        <f>ROUND(I189*H189,2)</f>
        <v>0</v>
      </c>
      <c r="K189" s="253" t="s">
        <v>19</v>
      </c>
      <c r="L189" s="258"/>
      <c r="M189" s="259" t="s">
        <v>19</v>
      </c>
      <c r="N189" s="260" t="s">
        <v>42</v>
      </c>
      <c r="O189" s="85"/>
      <c r="P189" s="214">
        <f>O189*H189</f>
        <v>0</v>
      </c>
      <c r="Q189" s="214">
        <v>0.040000000000000001</v>
      </c>
      <c r="R189" s="214">
        <f>Q189*H189</f>
        <v>0.47999999999999998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210</v>
      </c>
      <c r="AT189" s="216" t="s">
        <v>254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586</v>
      </c>
    </row>
    <row r="190" s="2" customFormat="1" ht="16.5" customHeight="1">
      <c r="A190" s="39"/>
      <c r="B190" s="40"/>
      <c r="C190" s="251" t="s">
        <v>452</v>
      </c>
      <c r="D190" s="251" t="s">
        <v>254</v>
      </c>
      <c r="E190" s="252" t="s">
        <v>414</v>
      </c>
      <c r="F190" s="253" t="s">
        <v>415</v>
      </c>
      <c r="G190" s="254" t="s">
        <v>403</v>
      </c>
      <c r="H190" s="255">
        <v>36</v>
      </c>
      <c r="I190" s="256"/>
      <c r="J190" s="257">
        <f>ROUND(I190*H190,2)</f>
        <v>0</v>
      </c>
      <c r="K190" s="253" t="s">
        <v>19</v>
      </c>
      <c r="L190" s="258"/>
      <c r="M190" s="259" t="s">
        <v>19</v>
      </c>
      <c r="N190" s="260" t="s">
        <v>42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210</v>
      </c>
      <c r="AT190" s="216" t="s">
        <v>254</v>
      </c>
      <c r="AU190" s="216" t="s">
        <v>81</v>
      </c>
      <c r="AY190" s="18" t="s">
        <v>166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173</v>
      </c>
      <c r="BM190" s="216" t="s">
        <v>587</v>
      </c>
    </row>
    <row r="191" s="2" customFormat="1">
      <c r="A191" s="39"/>
      <c r="B191" s="40"/>
      <c r="C191" s="205" t="s">
        <v>458</v>
      </c>
      <c r="D191" s="205" t="s">
        <v>168</v>
      </c>
      <c r="E191" s="206" t="s">
        <v>418</v>
      </c>
      <c r="F191" s="207" t="s">
        <v>419</v>
      </c>
      <c r="G191" s="208" t="s">
        <v>186</v>
      </c>
      <c r="H191" s="209">
        <v>3</v>
      </c>
      <c r="I191" s="210"/>
      <c r="J191" s="211">
        <f>ROUND(I191*H191,2)</f>
        <v>0</v>
      </c>
      <c r="K191" s="207" t="s">
        <v>172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0.058029999999999998</v>
      </c>
      <c r="R191" s="214">
        <f>Q191*H191</f>
        <v>0.17409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173</v>
      </c>
      <c r="AT191" s="216" t="s">
        <v>168</v>
      </c>
      <c r="AU191" s="216" t="s">
        <v>81</v>
      </c>
      <c r="AY191" s="18" t="s">
        <v>166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173</v>
      </c>
      <c r="BM191" s="216" t="s">
        <v>588</v>
      </c>
    </row>
    <row r="192" s="2" customFormat="1">
      <c r="A192" s="39"/>
      <c r="B192" s="40"/>
      <c r="C192" s="205" t="s">
        <v>462</v>
      </c>
      <c r="D192" s="205" t="s">
        <v>168</v>
      </c>
      <c r="E192" s="206" t="s">
        <v>422</v>
      </c>
      <c r="F192" s="207" t="s">
        <v>423</v>
      </c>
      <c r="G192" s="208" t="s">
        <v>186</v>
      </c>
      <c r="H192" s="209">
        <v>17</v>
      </c>
      <c r="I192" s="210"/>
      <c r="J192" s="211">
        <f>ROUND(I192*H192,2)</f>
        <v>0</v>
      </c>
      <c r="K192" s="207" t="s">
        <v>172</v>
      </c>
      <c r="L192" s="45"/>
      <c r="M192" s="212" t="s">
        <v>19</v>
      </c>
      <c r="N192" s="213" t="s">
        <v>42</v>
      </c>
      <c r="O192" s="85"/>
      <c r="P192" s="214">
        <f>O192*H192</f>
        <v>0</v>
      </c>
      <c r="Q192" s="214">
        <v>0.21734000000000001</v>
      </c>
      <c r="R192" s="214">
        <f>Q192*H192</f>
        <v>3.6947800000000002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173</v>
      </c>
      <c r="AT192" s="216" t="s">
        <v>168</v>
      </c>
      <c r="AU192" s="216" t="s">
        <v>81</v>
      </c>
      <c r="AY192" s="18" t="s">
        <v>166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173</v>
      </c>
      <c r="BM192" s="216" t="s">
        <v>589</v>
      </c>
    </row>
    <row r="193" s="2" customFormat="1">
      <c r="A193" s="39"/>
      <c r="B193" s="40"/>
      <c r="C193" s="251" t="s">
        <v>590</v>
      </c>
      <c r="D193" s="251" t="s">
        <v>254</v>
      </c>
      <c r="E193" s="252" t="s">
        <v>426</v>
      </c>
      <c r="F193" s="253" t="s">
        <v>427</v>
      </c>
      <c r="G193" s="254" t="s">
        <v>186</v>
      </c>
      <c r="H193" s="255">
        <v>17</v>
      </c>
      <c r="I193" s="256"/>
      <c r="J193" s="257">
        <f>ROUND(I193*H193,2)</f>
        <v>0</v>
      </c>
      <c r="K193" s="253" t="s">
        <v>172</v>
      </c>
      <c r="L193" s="258"/>
      <c r="M193" s="259" t="s">
        <v>19</v>
      </c>
      <c r="N193" s="260" t="s">
        <v>42</v>
      </c>
      <c r="O193" s="85"/>
      <c r="P193" s="214">
        <f>O193*H193</f>
        <v>0</v>
      </c>
      <c r="Q193" s="214">
        <v>0.050000000000000003</v>
      </c>
      <c r="R193" s="214">
        <f>Q193*H193</f>
        <v>0.85000000000000009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210</v>
      </c>
      <c r="AT193" s="216" t="s">
        <v>254</v>
      </c>
      <c r="AU193" s="216" t="s">
        <v>81</v>
      </c>
      <c r="AY193" s="18" t="s">
        <v>166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173</v>
      </c>
      <c r="BM193" s="216" t="s">
        <v>591</v>
      </c>
    </row>
    <row r="194" s="2" customFormat="1" ht="21.75" customHeight="1">
      <c r="A194" s="39"/>
      <c r="B194" s="40"/>
      <c r="C194" s="205" t="s">
        <v>592</v>
      </c>
      <c r="D194" s="205" t="s">
        <v>168</v>
      </c>
      <c r="E194" s="206" t="s">
        <v>430</v>
      </c>
      <c r="F194" s="207" t="s">
        <v>431</v>
      </c>
      <c r="G194" s="208" t="s">
        <v>194</v>
      </c>
      <c r="H194" s="209">
        <v>555</v>
      </c>
      <c r="I194" s="210"/>
      <c r="J194" s="211">
        <f>ROUND(I194*H194,2)</f>
        <v>0</v>
      </c>
      <c r="K194" s="207" t="s">
        <v>172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0.00012999999999999999</v>
      </c>
      <c r="R194" s="214">
        <f>Q194*H194</f>
        <v>0.072149999999999992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173</v>
      </c>
      <c r="AT194" s="216" t="s">
        <v>168</v>
      </c>
      <c r="AU194" s="216" t="s">
        <v>81</v>
      </c>
      <c r="AY194" s="18" t="s">
        <v>166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173</v>
      </c>
      <c r="BM194" s="216" t="s">
        <v>593</v>
      </c>
    </row>
    <row r="195" s="12" customFormat="1" ht="22.8" customHeight="1">
      <c r="A195" s="12"/>
      <c r="B195" s="189"/>
      <c r="C195" s="190"/>
      <c r="D195" s="191" t="s">
        <v>70</v>
      </c>
      <c r="E195" s="203" t="s">
        <v>214</v>
      </c>
      <c r="F195" s="203" t="s">
        <v>433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SUM(P196:P197)</f>
        <v>0</v>
      </c>
      <c r="Q195" s="197"/>
      <c r="R195" s="198">
        <f>SUM(R196:R197)</f>
        <v>0</v>
      </c>
      <c r="S195" s="197"/>
      <c r="T195" s="199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79</v>
      </c>
      <c r="AT195" s="201" t="s">
        <v>70</v>
      </c>
      <c r="AU195" s="201" t="s">
        <v>79</v>
      </c>
      <c r="AY195" s="200" t="s">
        <v>166</v>
      </c>
      <c r="BK195" s="202">
        <f>SUM(BK196:BK197)</f>
        <v>0</v>
      </c>
    </row>
    <row r="196" s="2" customFormat="1">
      <c r="A196" s="39"/>
      <c r="B196" s="40"/>
      <c r="C196" s="205" t="s">
        <v>594</v>
      </c>
      <c r="D196" s="205" t="s">
        <v>168</v>
      </c>
      <c r="E196" s="206" t="s">
        <v>435</v>
      </c>
      <c r="F196" s="207" t="s">
        <v>436</v>
      </c>
      <c r="G196" s="208" t="s">
        <v>194</v>
      </c>
      <c r="H196" s="209">
        <v>1110.5</v>
      </c>
      <c r="I196" s="210"/>
      <c r="J196" s="211">
        <f>ROUND(I196*H196,2)</f>
        <v>0</v>
      </c>
      <c r="K196" s="207" t="s">
        <v>172</v>
      </c>
      <c r="L196" s="45"/>
      <c r="M196" s="212" t="s">
        <v>19</v>
      </c>
      <c r="N196" s="213" t="s">
        <v>42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173</v>
      </c>
      <c r="AT196" s="216" t="s">
        <v>168</v>
      </c>
      <c r="AU196" s="216" t="s">
        <v>81</v>
      </c>
      <c r="AY196" s="18" t="s">
        <v>166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173</v>
      </c>
      <c r="BM196" s="216" t="s">
        <v>595</v>
      </c>
    </row>
    <row r="197" s="14" customFormat="1">
      <c r="A197" s="14"/>
      <c r="B197" s="229"/>
      <c r="C197" s="230"/>
      <c r="D197" s="220" t="s">
        <v>175</v>
      </c>
      <c r="E197" s="231" t="s">
        <v>19</v>
      </c>
      <c r="F197" s="232" t="s">
        <v>596</v>
      </c>
      <c r="G197" s="230"/>
      <c r="H197" s="233">
        <v>1110.5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175</v>
      </c>
      <c r="AU197" s="239" t="s">
        <v>81</v>
      </c>
      <c r="AV197" s="14" t="s">
        <v>81</v>
      </c>
      <c r="AW197" s="14" t="s">
        <v>33</v>
      </c>
      <c r="AX197" s="14" t="s">
        <v>79</v>
      </c>
      <c r="AY197" s="239" t="s">
        <v>166</v>
      </c>
    </row>
    <row r="198" s="12" customFormat="1" ht="22.8" customHeight="1">
      <c r="A198" s="12"/>
      <c r="B198" s="189"/>
      <c r="C198" s="190"/>
      <c r="D198" s="191" t="s">
        <v>70</v>
      </c>
      <c r="E198" s="203" t="s">
        <v>439</v>
      </c>
      <c r="F198" s="203" t="s">
        <v>440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SUM(P199:P203)</f>
        <v>0</v>
      </c>
      <c r="Q198" s="197"/>
      <c r="R198" s="198">
        <f>SUM(R199:R203)</f>
        <v>0</v>
      </c>
      <c r="S198" s="197"/>
      <c r="T198" s="199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79</v>
      </c>
      <c r="AT198" s="201" t="s">
        <v>70</v>
      </c>
      <c r="AU198" s="201" t="s">
        <v>79</v>
      </c>
      <c r="AY198" s="200" t="s">
        <v>166</v>
      </c>
      <c r="BK198" s="202">
        <f>SUM(BK199:BK203)</f>
        <v>0</v>
      </c>
    </row>
    <row r="199" s="2" customFormat="1">
      <c r="A199" s="39"/>
      <c r="B199" s="40"/>
      <c r="C199" s="205" t="s">
        <v>597</v>
      </c>
      <c r="D199" s="205" t="s">
        <v>168</v>
      </c>
      <c r="E199" s="206" t="s">
        <v>442</v>
      </c>
      <c r="F199" s="207" t="s">
        <v>443</v>
      </c>
      <c r="G199" s="208" t="s">
        <v>240</v>
      </c>
      <c r="H199" s="209">
        <v>646.22000000000003</v>
      </c>
      <c r="I199" s="210"/>
      <c r="J199" s="211">
        <f>ROUND(I199*H199,2)</f>
        <v>0</v>
      </c>
      <c r="K199" s="207" t="s">
        <v>172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173</v>
      </c>
      <c r="AT199" s="216" t="s">
        <v>168</v>
      </c>
      <c r="AU199" s="216" t="s">
        <v>81</v>
      </c>
      <c r="AY199" s="18" t="s">
        <v>166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173</v>
      </c>
      <c r="BM199" s="216" t="s">
        <v>598</v>
      </c>
    </row>
    <row r="200" s="2" customFormat="1">
      <c r="A200" s="39"/>
      <c r="B200" s="40"/>
      <c r="C200" s="205" t="s">
        <v>599</v>
      </c>
      <c r="D200" s="205" t="s">
        <v>168</v>
      </c>
      <c r="E200" s="206" t="s">
        <v>446</v>
      </c>
      <c r="F200" s="207" t="s">
        <v>447</v>
      </c>
      <c r="G200" s="208" t="s">
        <v>240</v>
      </c>
      <c r="H200" s="209">
        <v>5815.9799999999996</v>
      </c>
      <c r="I200" s="210"/>
      <c r="J200" s="211">
        <f>ROUND(I200*H200,2)</f>
        <v>0</v>
      </c>
      <c r="K200" s="207" t="s">
        <v>172</v>
      </c>
      <c r="L200" s="45"/>
      <c r="M200" s="212" t="s">
        <v>19</v>
      </c>
      <c r="N200" s="213" t="s">
        <v>42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173</v>
      </c>
      <c r="AT200" s="216" t="s">
        <v>168</v>
      </c>
      <c r="AU200" s="216" t="s">
        <v>81</v>
      </c>
      <c r="AY200" s="18" t="s">
        <v>166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79</v>
      </c>
      <c r="BK200" s="217">
        <f>ROUND(I200*H200,2)</f>
        <v>0</v>
      </c>
      <c r="BL200" s="18" t="s">
        <v>173</v>
      </c>
      <c r="BM200" s="216" t="s">
        <v>600</v>
      </c>
    </row>
    <row r="201" s="14" customFormat="1">
      <c r="A201" s="14"/>
      <c r="B201" s="229"/>
      <c r="C201" s="230"/>
      <c r="D201" s="220" t="s">
        <v>175</v>
      </c>
      <c r="E201" s="231" t="s">
        <v>19</v>
      </c>
      <c r="F201" s="232" t="s">
        <v>601</v>
      </c>
      <c r="G201" s="230"/>
      <c r="H201" s="233">
        <v>5815.9799999999996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175</v>
      </c>
      <c r="AU201" s="239" t="s">
        <v>81</v>
      </c>
      <c r="AV201" s="14" t="s">
        <v>81</v>
      </c>
      <c r="AW201" s="14" t="s">
        <v>33</v>
      </c>
      <c r="AX201" s="14" t="s">
        <v>79</v>
      </c>
      <c r="AY201" s="239" t="s">
        <v>166</v>
      </c>
    </row>
    <row r="202" s="2" customFormat="1" ht="44.25" customHeight="1">
      <c r="A202" s="39"/>
      <c r="B202" s="40"/>
      <c r="C202" s="205" t="s">
        <v>602</v>
      </c>
      <c r="D202" s="205" t="s">
        <v>168</v>
      </c>
      <c r="E202" s="206" t="s">
        <v>450</v>
      </c>
      <c r="F202" s="207" t="s">
        <v>239</v>
      </c>
      <c r="G202" s="208" t="s">
        <v>240</v>
      </c>
      <c r="H202" s="209">
        <v>434.75999999999999</v>
      </c>
      <c r="I202" s="210"/>
      <c r="J202" s="211">
        <f>ROUND(I202*H202,2)</f>
        <v>0</v>
      </c>
      <c r="K202" s="207" t="s">
        <v>172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173</v>
      </c>
      <c r="AT202" s="216" t="s">
        <v>168</v>
      </c>
      <c r="AU202" s="216" t="s">
        <v>81</v>
      </c>
      <c r="AY202" s="18" t="s">
        <v>166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173</v>
      </c>
      <c r="BM202" s="216" t="s">
        <v>603</v>
      </c>
    </row>
    <row r="203" s="2" customFormat="1" ht="44.25" customHeight="1">
      <c r="A203" s="39"/>
      <c r="B203" s="40"/>
      <c r="C203" s="205" t="s">
        <v>604</v>
      </c>
      <c r="D203" s="205" t="s">
        <v>168</v>
      </c>
      <c r="E203" s="206" t="s">
        <v>453</v>
      </c>
      <c r="F203" s="207" t="s">
        <v>454</v>
      </c>
      <c r="G203" s="208" t="s">
        <v>240</v>
      </c>
      <c r="H203" s="209">
        <v>211.46000000000001</v>
      </c>
      <c r="I203" s="210"/>
      <c r="J203" s="211">
        <f>ROUND(I203*H203,2)</f>
        <v>0</v>
      </c>
      <c r="K203" s="207" t="s">
        <v>172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173</v>
      </c>
      <c r="AT203" s="216" t="s">
        <v>168</v>
      </c>
      <c r="AU203" s="216" t="s">
        <v>81</v>
      </c>
      <c r="AY203" s="18" t="s">
        <v>166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173</v>
      </c>
      <c r="BM203" s="216" t="s">
        <v>605</v>
      </c>
    </row>
    <row r="204" s="12" customFormat="1" ht="22.8" customHeight="1">
      <c r="A204" s="12"/>
      <c r="B204" s="189"/>
      <c r="C204" s="190"/>
      <c r="D204" s="191" t="s">
        <v>70</v>
      </c>
      <c r="E204" s="203" t="s">
        <v>456</v>
      </c>
      <c r="F204" s="203" t="s">
        <v>457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SUM(P205:P206)</f>
        <v>0</v>
      </c>
      <c r="Q204" s="197"/>
      <c r="R204" s="198">
        <f>SUM(R205:R206)</f>
        <v>0</v>
      </c>
      <c r="S204" s="197"/>
      <c r="T204" s="199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79</v>
      </c>
      <c r="AT204" s="201" t="s">
        <v>70</v>
      </c>
      <c r="AU204" s="201" t="s">
        <v>79</v>
      </c>
      <c r="AY204" s="200" t="s">
        <v>166</v>
      </c>
      <c r="BK204" s="202">
        <f>SUM(BK205:BK206)</f>
        <v>0</v>
      </c>
    </row>
    <row r="205" s="2" customFormat="1" ht="44.25" customHeight="1">
      <c r="A205" s="39"/>
      <c r="B205" s="40"/>
      <c r="C205" s="205" t="s">
        <v>606</v>
      </c>
      <c r="D205" s="205" t="s">
        <v>168</v>
      </c>
      <c r="E205" s="206" t="s">
        <v>459</v>
      </c>
      <c r="F205" s="207" t="s">
        <v>460</v>
      </c>
      <c r="G205" s="208" t="s">
        <v>240</v>
      </c>
      <c r="H205" s="209">
        <v>1033.3</v>
      </c>
      <c r="I205" s="210"/>
      <c r="J205" s="211">
        <f>ROUND(I205*H205,2)</f>
        <v>0</v>
      </c>
      <c r="K205" s="207" t="s">
        <v>172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173</v>
      </c>
      <c r="AT205" s="216" t="s">
        <v>168</v>
      </c>
      <c r="AU205" s="216" t="s">
        <v>81</v>
      </c>
      <c r="AY205" s="18" t="s">
        <v>166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173</v>
      </c>
      <c r="BM205" s="216" t="s">
        <v>607</v>
      </c>
    </row>
    <row r="206" s="2" customFormat="1">
      <c r="A206" s="39"/>
      <c r="B206" s="40"/>
      <c r="C206" s="205" t="s">
        <v>608</v>
      </c>
      <c r="D206" s="205" t="s">
        <v>168</v>
      </c>
      <c r="E206" s="206" t="s">
        <v>463</v>
      </c>
      <c r="F206" s="207" t="s">
        <v>464</v>
      </c>
      <c r="G206" s="208" t="s">
        <v>240</v>
      </c>
      <c r="H206" s="209">
        <v>46.840000000000003</v>
      </c>
      <c r="I206" s="210"/>
      <c r="J206" s="211">
        <f>ROUND(I206*H206,2)</f>
        <v>0</v>
      </c>
      <c r="K206" s="207" t="s">
        <v>172</v>
      </c>
      <c r="L206" s="45"/>
      <c r="M206" s="261" t="s">
        <v>19</v>
      </c>
      <c r="N206" s="262" t="s">
        <v>42</v>
      </c>
      <c r="O206" s="263"/>
      <c r="P206" s="264">
        <f>O206*H206</f>
        <v>0</v>
      </c>
      <c r="Q206" s="264">
        <v>0</v>
      </c>
      <c r="R206" s="264">
        <f>Q206*H206</f>
        <v>0</v>
      </c>
      <c r="S206" s="264">
        <v>0</v>
      </c>
      <c r="T206" s="26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173</v>
      </c>
      <c r="AT206" s="216" t="s">
        <v>168</v>
      </c>
      <c r="AU206" s="216" t="s">
        <v>81</v>
      </c>
      <c r="AY206" s="18" t="s">
        <v>166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173</v>
      </c>
      <c r="BM206" s="216" t="s">
        <v>609</v>
      </c>
    </row>
    <row r="207" s="2" customFormat="1" ht="6.96" customHeight="1">
      <c r="A207" s="39"/>
      <c r="B207" s="60"/>
      <c r="C207" s="61"/>
      <c r="D207" s="61"/>
      <c r="E207" s="61"/>
      <c r="F207" s="61"/>
      <c r="G207" s="61"/>
      <c r="H207" s="61"/>
      <c r="I207" s="61"/>
      <c r="J207" s="61"/>
      <c r="K207" s="61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CpQ/wrA6d91Rkc4KG6LEUMTKaKKaxLzUcYQoEzOwj20yEf+98VYal9vBdwdivYtdNBol5Nq025oEGUYfFv0VtA==" hashValue="J5bj+iIfc8aEXQX45BrBCr3CXa5R7GCwWWRmeKEox/AMGBJ4658mq+bK+ihb+V+BkbDNel4toSODaFWGbYQhTw==" algorithmName="SHA-512" password="CC35"/>
  <autoFilter ref="C87:K20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ROUND((SUM(BE88:BE173)),  2)</f>
        <v>0</v>
      </c>
      <c r="G33" s="39"/>
      <c r="H33" s="39"/>
      <c r="I33" s="149">
        <v>0.20999999999999999</v>
      </c>
      <c r="J33" s="148">
        <f>ROUND(((SUM(BE88:BE173))*I33),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ROUND((SUM(BF88:BF173)),  2)</f>
        <v>0</v>
      </c>
      <c r="G34" s="39"/>
      <c r="H34" s="39"/>
      <c r="I34" s="149">
        <v>0.14999999999999999</v>
      </c>
      <c r="J34" s="148">
        <f>ROUND(((SUM(BF88:BF173))*I34),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ROUND((SUM(BG88:BG173)),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ROUND((SUM(BH88:BH173)),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ROUND((SUM(BI88:BI173)),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Stoka B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J124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J131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J136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J162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J165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J171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03 - Stoka B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104.802604</v>
      </c>
      <c r="S88" s="97"/>
      <c r="T88" s="187">
        <f>T89</f>
        <v>82.78649999999999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P90+P122+P124+P131+P136+P162+P165+P171</f>
        <v>0</v>
      </c>
      <c r="Q89" s="197"/>
      <c r="R89" s="198">
        <f>R90+R122+R124+R131+R136+R162+R165+R171</f>
        <v>104.802604</v>
      </c>
      <c r="S89" s="197"/>
      <c r="T89" s="199">
        <f>T90+T122+T124+T131+T136+T162+T165+T171</f>
        <v>82.78649999999999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BK90+BK122+BK124+BK131+BK136+BK162+BK165+BK171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SUM(P91:P121)</f>
        <v>0</v>
      </c>
      <c r="Q90" s="197"/>
      <c r="R90" s="198">
        <f>SUM(R91:R121)</f>
        <v>0.22125400000000001</v>
      </c>
      <c r="S90" s="197"/>
      <c r="T90" s="199">
        <f>SUM(T91:T121)</f>
        <v>82.78649999999999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SUM(BK91:BK121)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611</v>
      </c>
      <c r="F91" s="207" t="s">
        <v>612</v>
      </c>
      <c r="G91" s="208" t="s">
        <v>171</v>
      </c>
      <c r="H91" s="209">
        <v>71.549999999999997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41.498999999999995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613</v>
      </c>
    </row>
    <row r="92" s="13" customFormat="1">
      <c r="A92" s="13"/>
      <c r="B92" s="218"/>
      <c r="C92" s="219"/>
      <c r="D92" s="220" t="s">
        <v>175</v>
      </c>
      <c r="E92" s="221" t="s">
        <v>19</v>
      </c>
      <c r="F92" s="222" t="s">
        <v>614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175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166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615</v>
      </c>
      <c r="G93" s="230"/>
      <c r="H93" s="233">
        <v>71.549999999999997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79</v>
      </c>
      <c r="AY93" s="239" t="s">
        <v>166</v>
      </c>
    </row>
    <row r="94" s="2" customFormat="1" ht="66.75" customHeight="1">
      <c r="A94" s="39"/>
      <c r="B94" s="40"/>
      <c r="C94" s="205" t="s">
        <v>81</v>
      </c>
      <c r="D94" s="205" t="s">
        <v>168</v>
      </c>
      <c r="E94" s="206" t="s">
        <v>616</v>
      </c>
      <c r="F94" s="207" t="s">
        <v>617</v>
      </c>
      <c r="G94" s="208" t="s">
        <v>171</v>
      </c>
      <c r="H94" s="209">
        <v>91.75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0.45000000000000001</v>
      </c>
      <c r="T94" s="215">
        <f>S94*H94</f>
        <v>41.287500000000001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618</v>
      </c>
    </row>
    <row r="95" s="13" customFormat="1">
      <c r="A95" s="13"/>
      <c r="B95" s="218"/>
      <c r="C95" s="219"/>
      <c r="D95" s="220" t="s">
        <v>175</v>
      </c>
      <c r="E95" s="221" t="s">
        <v>19</v>
      </c>
      <c r="F95" s="222" t="s">
        <v>619</v>
      </c>
      <c r="G95" s="219"/>
      <c r="H95" s="221" t="s">
        <v>19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175</v>
      </c>
      <c r="AU95" s="228" t="s">
        <v>81</v>
      </c>
      <c r="AV95" s="13" t="s">
        <v>79</v>
      </c>
      <c r="AW95" s="13" t="s">
        <v>33</v>
      </c>
      <c r="AX95" s="13" t="s">
        <v>71</v>
      </c>
      <c r="AY95" s="228" t="s">
        <v>166</v>
      </c>
    </row>
    <row r="96" s="14" customFormat="1">
      <c r="A96" s="14"/>
      <c r="B96" s="229"/>
      <c r="C96" s="230"/>
      <c r="D96" s="220" t="s">
        <v>175</v>
      </c>
      <c r="E96" s="231" t="s">
        <v>19</v>
      </c>
      <c r="F96" s="232" t="s">
        <v>620</v>
      </c>
      <c r="G96" s="230"/>
      <c r="H96" s="233">
        <v>91.75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175</v>
      </c>
      <c r="AU96" s="239" t="s">
        <v>81</v>
      </c>
      <c r="AV96" s="14" t="s">
        <v>81</v>
      </c>
      <c r="AW96" s="14" t="s">
        <v>33</v>
      </c>
      <c r="AX96" s="14" t="s">
        <v>79</v>
      </c>
      <c r="AY96" s="239" t="s">
        <v>166</v>
      </c>
    </row>
    <row r="97" s="2" customFormat="1">
      <c r="A97" s="39"/>
      <c r="B97" s="40"/>
      <c r="C97" s="205" t="s">
        <v>183</v>
      </c>
      <c r="D97" s="205" t="s">
        <v>168</v>
      </c>
      <c r="E97" s="206" t="s">
        <v>184</v>
      </c>
      <c r="F97" s="207" t="s">
        <v>185</v>
      </c>
      <c r="G97" s="208" t="s">
        <v>186</v>
      </c>
      <c r="H97" s="209">
        <v>1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0.00064999999999999997</v>
      </c>
      <c r="R97" s="214">
        <f>Q97*H97</f>
        <v>0.00064999999999999997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621</v>
      </c>
    </row>
    <row r="98" s="2" customFormat="1">
      <c r="A98" s="39"/>
      <c r="B98" s="40"/>
      <c r="C98" s="205" t="s">
        <v>173</v>
      </c>
      <c r="D98" s="205" t="s">
        <v>168</v>
      </c>
      <c r="E98" s="206" t="s">
        <v>188</v>
      </c>
      <c r="F98" s="207" t="s">
        <v>189</v>
      </c>
      <c r="G98" s="208" t="s">
        <v>186</v>
      </c>
      <c r="H98" s="209">
        <v>1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622</v>
      </c>
    </row>
    <row r="99" s="2" customFormat="1">
      <c r="A99" s="39"/>
      <c r="B99" s="40"/>
      <c r="C99" s="205" t="s">
        <v>191</v>
      </c>
      <c r="D99" s="205" t="s">
        <v>168</v>
      </c>
      <c r="E99" s="206" t="s">
        <v>192</v>
      </c>
      <c r="F99" s="207" t="s">
        <v>193</v>
      </c>
      <c r="G99" s="208" t="s">
        <v>194</v>
      </c>
      <c r="H99" s="209">
        <v>110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0.00055000000000000003</v>
      </c>
      <c r="R99" s="214">
        <f>Q99*H99</f>
        <v>0.060500000000000005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623</v>
      </c>
    </row>
    <row r="100" s="2" customFormat="1">
      <c r="A100" s="39"/>
      <c r="B100" s="40"/>
      <c r="C100" s="205" t="s">
        <v>196</v>
      </c>
      <c r="D100" s="205" t="s">
        <v>168</v>
      </c>
      <c r="E100" s="206" t="s">
        <v>197</v>
      </c>
      <c r="F100" s="207" t="s">
        <v>198</v>
      </c>
      <c r="G100" s="208" t="s">
        <v>194</v>
      </c>
      <c r="H100" s="209">
        <v>110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624</v>
      </c>
    </row>
    <row r="101" s="2" customFormat="1">
      <c r="A101" s="39"/>
      <c r="B101" s="40"/>
      <c r="C101" s="205" t="s">
        <v>200</v>
      </c>
      <c r="D101" s="205" t="s">
        <v>168</v>
      </c>
      <c r="E101" s="206" t="s">
        <v>201</v>
      </c>
      <c r="F101" s="207" t="s">
        <v>202</v>
      </c>
      <c r="G101" s="208" t="s">
        <v>203</v>
      </c>
      <c r="H101" s="209">
        <v>67.563999999999993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625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626</v>
      </c>
      <c r="G102" s="230"/>
      <c r="H102" s="233">
        <v>6.2640000000000002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627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628</v>
      </c>
      <c r="G104" s="230"/>
      <c r="H104" s="233">
        <v>61.299999999999997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5" customFormat="1">
      <c r="A105" s="15"/>
      <c r="B105" s="240"/>
      <c r="C105" s="241"/>
      <c r="D105" s="220" t="s">
        <v>175</v>
      </c>
      <c r="E105" s="242" t="s">
        <v>19</v>
      </c>
      <c r="F105" s="243" t="s">
        <v>209</v>
      </c>
      <c r="G105" s="241"/>
      <c r="H105" s="244">
        <v>67.563999999999993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175</v>
      </c>
      <c r="AU105" s="250" t="s">
        <v>81</v>
      </c>
      <c r="AV105" s="15" t="s">
        <v>173</v>
      </c>
      <c r="AW105" s="15" t="s">
        <v>33</v>
      </c>
      <c r="AX105" s="15" t="s">
        <v>79</v>
      </c>
      <c r="AY105" s="250" t="s">
        <v>166</v>
      </c>
    </row>
    <row r="106" s="2" customFormat="1">
      <c r="A106" s="39"/>
      <c r="B106" s="40"/>
      <c r="C106" s="205" t="s">
        <v>210</v>
      </c>
      <c r="D106" s="205" t="s">
        <v>168</v>
      </c>
      <c r="E106" s="206" t="s">
        <v>211</v>
      </c>
      <c r="F106" s="207" t="s">
        <v>212</v>
      </c>
      <c r="G106" s="208" t="s">
        <v>203</v>
      </c>
      <c r="H106" s="209">
        <v>2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629</v>
      </c>
    </row>
    <row r="107" s="2" customFormat="1">
      <c r="A107" s="39"/>
      <c r="B107" s="40"/>
      <c r="C107" s="205" t="s">
        <v>214</v>
      </c>
      <c r="D107" s="205" t="s">
        <v>168</v>
      </c>
      <c r="E107" s="206" t="s">
        <v>215</v>
      </c>
      <c r="F107" s="207" t="s">
        <v>216</v>
      </c>
      <c r="G107" s="208" t="s">
        <v>171</v>
      </c>
      <c r="H107" s="209">
        <v>190.59999999999999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0.00084000000000000003</v>
      </c>
      <c r="R107" s="214">
        <f>Q107*H107</f>
        <v>0.160104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630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631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632</v>
      </c>
      <c r="G109" s="230"/>
      <c r="H109" s="233">
        <v>190.59999999999999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79</v>
      </c>
      <c r="AY109" s="239" t="s">
        <v>166</v>
      </c>
    </row>
    <row r="110" s="2" customFormat="1" ht="44.25" customHeight="1">
      <c r="A110" s="39"/>
      <c r="B110" s="40"/>
      <c r="C110" s="205" t="s">
        <v>106</v>
      </c>
      <c r="D110" s="205" t="s">
        <v>168</v>
      </c>
      <c r="E110" s="206" t="s">
        <v>224</v>
      </c>
      <c r="F110" s="207" t="s">
        <v>225</v>
      </c>
      <c r="G110" s="208" t="s">
        <v>171</v>
      </c>
      <c r="H110" s="209">
        <v>190.59999999999999</v>
      </c>
      <c r="I110" s="210"/>
      <c r="J110" s="211">
        <f>ROUND(I110*H110,2)</f>
        <v>0</v>
      </c>
      <c r="K110" s="207" t="s">
        <v>172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173</v>
      </c>
      <c r="AT110" s="216" t="s">
        <v>168</v>
      </c>
      <c r="AU110" s="216" t="s">
        <v>81</v>
      </c>
      <c r="AY110" s="18" t="s">
        <v>166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173</v>
      </c>
      <c r="BM110" s="216" t="s">
        <v>633</v>
      </c>
    </row>
    <row r="111" s="2" customFormat="1">
      <c r="A111" s="39"/>
      <c r="B111" s="40"/>
      <c r="C111" s="205" t="s">
        <v>109</v>
      </c>
      <c r="D111" s="205" t="s">
        <v>168</v>
      </c>
      <c r="E111" s="206" t="s">
        <v>230</v>
      </c>
      <c r="F111" s="207" t="s">
        <v>231</v>
      </c>
      <c r="G111" s="208" t="s">
        <v>203</v>
      </c>
      <c r="H111" s="209">
        <v>19.079999999999998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634</v>
      </c>
    </row>
    <row r="112" s="14" customFormat="1">
      <c r="A112" s="14"/>
      <c r="B112" s="229"/>
      <c r="C112" s="230"/>
      <c r="D112" s="220" t="s">
        <v>175</v>
      </c>
      <c r="E112" s="231" t="s">
        <v>19</v>
      </c>
      <c r="F112" s="232" t="s">
        <v>635</v>
      </c>
      <c r="G112" s="230"/>
      <c r="H112" s="233">
        <v>19.079999999999998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175</v>
      </c>
      <c r="AU112" s="239" t="s">
        <v>81</v>
      </c>
      <c r="AV112" s="14" t="s">
        <v>81</v>
      </c>
      <c r="AW112" s="14" t="s">
        <v>33</v>
      </c>
      <c r="AX112" s="14" t="s">
        <v>79</v>
      </c>
      <c r="AY112" s="239" t="s">
        <v>166</v>
      </c>
    </row>
    <row r="113" s="2" customFormat="1" ht="44.25" customHeight="1">
      <c r="A113" s="39"/>
      <c r="B113" s="40"/>
      <c r="C113" s="205" t="s">
        <v>112</v>
      </c>
      <c r="D113" s="205" t="s">
        <v>168</v>
      </c>
      <c r="E113" s="206" t="s">
        <v>235</v>
      </c>
      <c r="F113" s="207" t="s">
        <v>236</v>
      </c>
      <c r="G113" s="208" t="s">
        <v>203</v>
      </c>
      <c r="H113" s="209">
        <v>19.079999999999998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636</v>
      </c>
    </row>
    <row r="114" s="2" customFormat="1" ht="44.25" customHeight="1">
      <c r="A114" s="39"/>
      <c r="B114" s="40"/>
      <c r="C114" s="205" t="s">
        <v>115</v>
      </c>
      <c r="D114" s="205" t="s">
        <v>168</v>
      </c>
      <c r="E114" s="206" t="s">
        <v>238</v>
      </c>
      <c r="F114" s="207" t="s">
        <v>239</v>
      </c>
      <c r="G114" s="208" t="s">
        <v>240</v>
      </c>
      <c r="H114" s="209">
        <v>38.159999999999997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637</v>
      </c>
    </row>
    <row r="115" s="14" customFormat="1">
      <c r="A115" s="14"/>
      <c r="B115" s="229"/>
      <c r="C115" s="230"/>
      <c r="D115" s="220" t="s">
        <v>175</v>
      </c>
      <c r="E115" s="231" t="s">
        <v>19</v>
      </c>
      <c r="F115" s="232" t="s">
        <v>638</v>
      </c>
      <c r="G115" s="230"/>
      <c r="H115" s="233">
        <v>38.159999999999997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175</v>
      </c>
      <c r="AU115" s="239" t="s">
        <v>81</v>
      </c>
      <c r="AV115" s="14" t="s">
        <v>81</v>
      </c>
      <c r="AW115" s="14" t="s">
        <v>33</v>
      </c>
      <c r="AX115" s="14" t="s">
        <v>79</v>
      </c>
      <c r="AY115" s="239" t="s">
        <v>166</v>
      </c>
    </row>
    <row r="116" s="2" customFormat="1">
      <c r="A116" s="39"/>
      <c r="B116" s="40"/>
      <c r="C116" s="205" t="s">
        <v>118</v>
      </c>
      <c r="D116" s="205" t="s">
        <v>168</v>
      </c>
      <c r="E116" s="206" t="s">
        <v>243</v>
      </c>
      <c r="F116" s="207" t="s">
        <v>244</v>
      </c>
      <c r="G116" s="208" t="s">
        <v>203</v>
      </c>
      <c r="H116" s="209">
        <v>19.079999999999998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639</v>
      </c>
    </row>
    <row r="117" s="2" customFormat="1" ht="44.25" customHeight="1">
      <c r="A117" s="39"/>
      <c r="B117" s="40"/>
      <c r="C117" s="205" t="s">
        <v>8</v>
      </c>
      <c r="D117" s="205" t="s">
        <v>168</v>
      </c>
      <c r="E117" s="206" t="s">
        <v>246</v>
      </c>
      <c r="F117" s="207" t="s">
        <v>247</v>
      </c>
      <c r="G117" s="208" t="s">
        <v>203</v>
      </c>
      <c r="H117" s="209">
        <v>48.479999999999997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640</v>
      </c>
    </row>
    <row r="118" s="14" customFormat="1">
      <c r="A118" s="14"/>
      <c r="B118" s="229"/>
      <c r="C118" s="230"/>
      <c r="D118" s="220" t="s">
        <v>175</v>
      </c>
      <c r="E118" s="231" t="s">
        <v>19</v>
      </c>
      <c r="F118" s="232" t="s">
        <v>641</v>
      </c>
      <c r="G118" s="230"/>
      <c r="H118" s="233">
        <v>48.479999999999997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175</v>
      </c>
      <c r="AU118" s="239" t="s">
        <v>81</v>
      </c>
      <c r="AV118" s="14" t="s">
        <v>81</v>
      </c>
      <c r="AW118" s="14" t="s">
        <v>33</v>
      </c>
      <c r="AX118" s="14" t="s">
        <v>79</v>
      </c>
      <c r="AY118" s="239" t="s">
        <v>166</v>
      </c>
    </row>
    <row r="119" s="2" customFormat="1" ht="66.75" customHeight="1">
      <c r="A119" s="39"/>
      <c r="B119" s="40"/>
      <c r="C119" s="205" t="s">
        <v>123</v>
      </c>
      <c r="D119" s="205" t="s">
        <v>168</v>
      </c>
      <c r="E119" s="206" t="s">
        <v>250</v>
      </c>
      <c r="F119" s="207" t="s">
        <v>251</v>
      </c>
      <c r="G119" s="208" t="s">
        <v>203</v>
      </c>
      <c r="H119" s="209">
        <v>14.310000000000001</v>
      </c>
      <c r="I119" s="210"/>
      <c r="J119" s="211">
        <f>ROUND(I119*H119,2)</f>
        <v>0</v>
      </c>
      <c r="K119" s="207" t="s">
        <v>172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173</v>
      </c>
      <c r="AT119" s="216" t="s">
        <v>168</v>
      </c>
      <c r="AU119" s="216" t="s">
        <v>81</v>
      </c>
      <c r="AY119" s="18" t="s">
        <v>166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173</v>
      </c>
      <c r="BM119" s="216" t="s">
        <v>642</v>
      </c>
    </row>
    <row r="120" s="14" customFormat="1">
      <c r="A120" s="14"/>
      <c r="B120" s="229"/>
      <c r="C120" s="230"/>
      <c r="D120" s="220" t="s">
        <v>175</v>
      </c>
      <c r="E120" s="231" t="s">
        <v>19</v>
      </c>
      <c r="F120" s="232" t="s">
        <v>643</v>
      </c>
      <c r="G120" s="230"/>
      <c r="H120" s="233">
        <v>14.310000000000001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175</v>
      </c>
      <c r="AU120" s="239" t="s">
        <v>81</v>
      </c>
      <c r="AV120" s="14" t="s">
        <v>81</v>
      </c>
      <c r="AW120" s="14" t="s">
        <v>33</v>
      </c>
      <c r="AX120" s="14" t="s">
        <v>79</v>
      </c>
      <c r="AY120" s="239" t="s">
        <v>166</v>
      </c>
    </row>
    <row r="121" s="2" customFormat="1" ht="16.5" customHeight="1">
      <c r="A121" s="39"/>
      <c r="B121" s="40"/>
      <c r="C121" s="251" t="s">
        <v>126</v>
      </c>
      <c r="D121" s="251" t="s">
        <v>254</v>
      </c>
      <c r="E121" s="252" t="s">
        <v>255</v>
      </c>
      <c r="F121" s="253" t="s">
        <v>256</v>
      </c>
      <c r="G121" s="254" t="s">
        <v>240</v>
      </c>
      <c r="H121" s="255">
        <v>28.609999999999999</v>
      </c>
      <c r="I121" s="256"/>
      <c r="J121" s="257">
        <f>ROUND(I121*H121,2)</f>
        <v>0</v>
      </c>
      <c r="K121" s="253" t="s">
        <v>172</v>
      </c>
      <c r="L121" s="258"/>
      <c r="M121" s="259" t="s">
        <v>19</v>
      </c>
      <c r="N121" s="260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210</v>
      </c>
      <c r="AT121" s="216" t="s">
        <v>254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644</v>
      </c>
    </row>
    <row r="122" s="12" customFormat="1" ht="22.8" customHeight="1">
      <c r="A122" s="12"/>
      <c r="B122" s="189"/>
      <c r="C122" s="190"/>
      <c r="D122" s="191" t="s">
        <v>70</v>
      </c>
      <c r="E122" s="203" t="s">
        <v>183</v>
      </c>
      <c r="F122" s="203" t="s">
        <v>259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P123</f>
        <v>0</v>
      </c>
      <c r="Q122" s="197"/>
      <c r="R122" s="198">
        <f>R123</f>
        <v>0</v>
      </c>
      <c r="S122" s="197"/>
      <c r="T122" s="19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79</v>
      </c>
      <c r="AT122" s="201" t="s">
        <v>70</v>
      </c>
      <c r="AU122" s="201" t="s">
        <v>79</v>
      </c>
      <c r="AY122" s="200" t="s">
        <v>166</v>
      </c>
      <c r="BK122" s="202">
        <f>BK123</f>
        <v>0</v>
      </c>
    </row>
    <row r="123" s="2" customFormat="1">
      <c r="A123" s="39"/>
      <c r="B123" s="40"/>
      <c r="C123" s="205" t="s">
        <v>129</v>
      </c>
      <c r="D123" s="205" t="s">
        <v>168</v>
      </c>
      <c r="E123" s="206" t="s">
        <v>261</v>
      </c>
      <c r="F123" s="207" t="s">
        <v>262</v>
      </c>
      <c r="G123" s="208" t="s">
        <v>194</v>
      </c>
      <c r="H123" s="209">
        <v>53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645</v>
      </c>
    </row>
    <row r="124" s="12" customFormat="1" ht="22.8" customHeight="1">
      <c r="A124" s="12"/>
      <c r="B124" s="189"/>
      <c r="C124" s="190"/>
      <c r="D124" s="191" t="s">
        <v>70</v>
      </c>
      <c r="E124" s="203" t="s">
        <v>173</v>
      </c>
      <c r="F124" s="203" t="s">
        <v>264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SUM(P125:P130)</f>
        <v>0</v>
      </c>
      <c r="Q124" s="197"/>
      <c r="R124" s="198">
        <f>SUM(R125:R130)</f>
        <v>0.18303</v>
      </c>
      <c r="S124" s="197"/>
      <c r="T124" s="199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79</v>
      </c>
      <c r="AT124" s="201" t="s">
        <v>70</v>
      </c>
      <c r="AU124" s="201" t="s">
        <v>79</v>
      </c>
      <c r="AY124" s="200" t="s">
        <v>166</v>
      </c>
      <c r="BK124" s="202">
        <f>SUM(BK125:BK130)</f>
        <v>0</v>
      </c>
    </row>
    <row r="125" s="2" customFormat="1" ht="33" customHeight="1">
      <c r="A125" s="39"/>
      <c r="B125" s="40"/>
      <c r="C125" s="205" t="s">
        <v>132</v>
      </c>
      <c r="D125" s="205" t="s">
        <v>168</v>
      </c>
      <c r="E125" s="206" t="s">
        <v>265</v>
      </c>
      <c r="F125" s="207" t="s">
        <v>266</v>
      </c>
      <c r="G125" s="208" t="s">
        <v>203</v>
      </c>
      <c r="H125" s="209">
        <v>4.7699999999999996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646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647</v>
      </c>
      <c r="G126" s="230"/>
      <c r="H126" s="233">
        <v>4.7699999999999996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79</v>
      </c>
      <c r="AY126" s="239" t="s">
        <v>166</v>
      </c>
    </row>
    <row r="127" s="2" customFormat="1">
      <c r="A127" s="39"/>
      <c r="B127" s="40"/>
      <c r="C127" s="205" t="s">
        <v>260</v>
      </c>
      <c r="D127" s="205" t="s">
        <v>168</v>
      </c>
      <c r="E127" s="206" t="s">
        <v>270</v>
      </c>
      <c r="F127" s="207" t="s">
        <v>271</v>
      </c>
      <c r="G127" s="208" t="s">
        <v>203</v>
      </c>
      <c r="H127" s="209">
        <v>0.40000000000000002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648</v>
      </c>
    </row>
    <row r="128" s="2" customFormat="1" ht="33" customHeight="1">
      <c r="A128" s="39"/>
      <c r="B128" s="40"/>
      <c r="C128" s="205" t="s">
        <v>7</v>
      </c>
      <c r="D128" s="205" t="s">
        <v>168</v>
      </c>
      <c r="E128" s="206" t="s">
        <v>274</v>
      </c>
      <c r="F128" s="207" t="s">
        <v>275</v>
      </c>
      <c r="G128" s="208" t="s">
        <v>203</v>
      </c>
      <c r="H128" s="209">
        <v>0.25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649</v>
      </c>
    </row>
    <row r="129" s="2" customFormat="1">
      <c r="A129" s="39"/>
      <c r="B129" s="40"/>
      <c r="C129" s="205" t="s">
        <v>269</v>
      </c>
      <c r="D129" s="205" t="s">
        <v>168</v>
      </c>
      <c r="E129" s="206" t="s">
        <v>278</v>
      </c>
      <c r="F129" s="207" t="s">
        <v>279</v>
      </c>
      <c r="G129" s="208" t="s">
        <v>171</v>
      </c>
      <c r="H129" s="209">
        <v>1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0.0063899999999999998</v>
      </c>
      <c r="R129" s="214">
        <f>Q129*H129</f>
        <v>0.0063899999999999998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650</v>
      </c>
    </row>
    <row r="130" s="2" customFormat="1">
      <c r="A130" s="39"/>
      <c r="B130" s="40"/>
      <c r="C130" s="205" t="s">
        <v>273</v>
      </c>
      <c r="D130" s="205" t="s">
        <v>168</v>
      </c>
      <c r="E130" s="206" t="s">
        <v>282</v>
      </c>
      <c r="F130" s="207" t="s">
        <v>283</v>
      </c>
      <c r="G130" s="208" t="s">
        <v>186</v>
      </c>
      <c r="H130" s="209">
        <v>2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0.088319999999999996</v>
      </c>
      <c r="R130" s="214">
        <f>Q130*H130</f>
        <v>0.17663999999999999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651</v>
      </c>
    </row>
    <row r="131" s="12" customFormat="1" ht="22.8" customHeight="1">
      <c r="A131" s="12"/>
      <c r="B131" s="189"/>
      <c r="C131" s="190"/>
      <c r="D131" s="191" t="s">
        <v>70</v>
      </c>
      <c r="E131" s="203" t="s">
        <v>191</v>
      </c>
      <c r="F131" s="203" t="s">
        <v>285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SUM(P132:P135)</f>
        <v>0</v>
      </c>
      <c r="Q131" s="197"/>
      <c r="R131" s="198">
        <f>SUM(R132:R135)</f>
        <v>98.633330000000001</v>
      </c>
      <c r="S131" s="197"/>
      <c r="T131" s="19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79</v>
      </c>
      <c r="AT131" s="201" t="s">
        <v>70</v>
      </c>
      <c r="AU131" s="201" t="s">
        <v>79</v>
      </c>
      <c r="AY131" s="200" t="s">
        <v>166</v>
      </c>
      <c r="BK131" s="202">
        <f>SUM(BK132:BK135)</f>
        <v>0</v>
      </c>
    </row>
    <row r="132" s="2" customFormat="1">
      <c r="A132" s="39"/>
      <c r="B132" s="40"/>
      <c r="C132" s="205" t="s">
        <v>277</v>
      </c>
      <c r="D132" s="205" t="s">
        <v>168</v>
      </c>
      <c r="E132" s="206" t="s">
        <v>287</v>
      </c>
      <c r="F132" s="207" t="s">
        <v>288</v>
      </c>
      <c r="G132" s="208" t="s">
        <v>171</v>
      </c>
      <c r="H132" s="209">
        <v>71.549999999999997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0.46000000000000002</v>
      </c>
      <c r="R132" s="214">
        <f>Q132*H132</f>
        <v>32.912999999999997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652</v>
      </c>
    </row>
    <row r="133" s="2" customFormat="1" ht="44.25" customHeight="1">
      <c r="A133" s="39"/>
      <c r="B133" s="40"/>
      <c r="C133" s="205" t="s">
        <v>281</v>
      </c>
      <c r="D133" s="205" t="s">
        <v>168</v>
      </c>
      <c r="E133" s="206" t="s">
        <v>293</v>
      </c>
      <c r="F133" s="207" t="s">
        <v>294</v>
      </c>
      <c r="G133" s="208" t="s">
        <v>171</v>
      </c>
      <c r="H133" s="209">
        <v>71.549999999999997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0.38</v>
      </c>
      <c r="R133" s="214">
        <f>Q133*H133</f>
        <v>27.189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653</v>
      </c>
    </row>
    <row r="134" s="2" customFormat="1" ht="44.25" customHeight="1">
      <c r="A134" s="39"/>
      <c r="B134" s="40"/>
      <c r="C134" s="205" t="s">
        <v>286</v>
      </c>
      <c r="D134" s="205" t="s">
        <v>168</v>
      </c>
      <c r="E134" s="206" t="s">
        <v>297</v>
      </c>
      <c r="F134" s="207" t="s">
        <v>298</v>
      </c>
      <c r="G134" s="208" t="s">
        <v>171</v>
      </c>
      <c r="H134" s="209">
        <v>91.75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0.26375999999999999</v>
      </c>
      <c r="R134" s="214">
        <f>Q134*H134</f>
        <v>24.19998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654</v>
      </c>
    </row>
    <row r="135" s="2" customFormat="1">
      <c r="A135" s="39"/>
      <c r="B135" s="40"/>
      <c r="C135" s="205" t="s">
        <v>292</v>
      </c>
      <c r="D135" s="205" t="s">
        <v>168</v>
      </c>
      <c r="E135" s="206" t="s">
        <v>301</v>
      </c>
      <c r="F135" s="207" t="s">
        <v>302</v>
      </c>
      <c r="G135" s="208" t="s">
        <v>171</v>
      </c>
      <c r="H135" s="209">
        <v>91.75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0.15620000000000001</v>
      </c>
      <c r="R135" s="214">
        <f>Q135*H135</f>
        <v>14.331350000000001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655</v>
      </c>
    </row>
    <row r="136" s="12" customFormat="1" ht="22.8" customHeight="1">
      <c r="A136" s="12"/>
      <c r="B136" s="189"/>
      <c r="C136" s="190"/>
      <c r="D136" s="191" t="s">
        <v>70</v>
      </c>
      <c r="E136" s="203" t="s">
        <v>210</v>
      </c>
      <c r="F136" s="203" t="s">
        <v>304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SUM(P137:P161)</f>
        <v>0</v>
      </c>
      <c r="Q136" s="197"/>
      <c r="R136" s="198">
        <f>SUM(R137:R161)</f>
        <v>5.7649900000000009</v>
      </c>
      <c r="S136" s="197"/>
      <c r="T136" s="199">
        <f>SUM(T137:T161)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79</v>
      </c>
      <c r="AT136" s="201" t="s">
        <v>70</v>
      </c>
      <c r="AU136" s="201" t="s">
        <v>79</v>
      </c>
      <c r="AY136" s="200" t="s">
        <v>166</v>
      </c>
      <c r="BK136" s="202">
        <f>SUM(BK137:BK161)</f>
        <v>0</v>
      </c>
    </row>
    <row r="137" s="2" customFormat="1" ht="33" customHeight="1">
      <c r="A137" s="39"/>
      <c r="B137" s="40"/>
      <c r="C137" s="205" t="s">
        <v>296</v>
      </c>
      <c r="D137" s="205" t="s">
        <v>168</v>
      </c>
      <c r="E137" s="206" t="s">
        <v>306</v>
      </c>
      <c r="F137" s="207" t="s">
        <v>307</v>
      </c>
      <c r="G137" s="208" t="s">
        <v>194</v>
      </c>
      <c r="H137" s="209">
        <v>4</v>
      </c>
      <c r="I137" s="210"/>
      <c r="J137" s="211">
        <f>ROUND(I137*H137,2)</f>
        <v>0</v>
      </c>
      <c r="K137" s="207" t="s">
        <v>308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1.0000000000000001E-05</v>
      </c>
      <c r="R137" s="214">
        <f>Q137*H137</f>
        <v>4.0000000000000003E-05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656</v>
      </c>
    </row>
    <row r="138" s="2" customFormat="1">
      <c r="A138" s="39"/>
      <c r="B138" s="40"/>
      <c r="C138" s="251" t="s">
        <v>300</v>
      </c>
      <c r="D138" s="251" t="s">
        <v>254</v>
      </c>
      <c r="E138" s="252" t="s">
        <v>311</v>
      </c>
      <c r="F138" s="253" t="s">
        <v>312</v>
      </c>
      <c r="G138" s="254" t="s">
        <v>194</v>
      </c>
      <c r="H138" s="255">
        <v>4.0999999999999996</v>
      </c>
      <c r="I138" s="256"/>
      <c r="J138" s="257">
        <f>ROUND(I138*H138,2)</f>
        <v>0</v>
      </c>
      <c r="K138" s="253" t="s">
        <v>308</v>
      </c>
      <c r="L138" s="258"/>
      <c r="M138" s="259" t="s">
        <v>19</v>
      </c>
      <c r="N138" s="260" t="s">
        <v>42</v>
      </c>
      <c r="O138" s="85"/>
      <c r="P138" s="214">
        <f>O138*H138</f>
        <v>0</v>
      </c>
      <c r="Q138" s="214">
        <v>0.0035999999999999999</v>
      </c>
      <c r="R138" s="214">
        <f>Q138*H138</f>
        <v>0.014759999999999999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210</v>
      </c>
      <c r="AT138" s="216" t="s">
        <v>254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657</v>
      </c>
    </row>
    <row r="139" s="2" customFormat="1" ht="33" customHeight="1">
      <c r="A139" s="39"/>
      <c r="B139" s="40"/>
      <c r="C139" s="205" t="s">
        <v>305</v>
      </c>
      <c r="D139" s="205" t="s">
        <v>168</v>
      </c>
      <c r="E139" s="206" t="s">
        <v>531</v>
      </c>
      <c r="F139" s="207" t="s">
        <v>532</v>
      </c>
      <c r="G139" s="208" t="s">
        <v>194</v>
      </c>
      <c r="H139" s="209">
        <v>49</v>
      </c>
      <c r="I139" s="210"/>
      <c r="J139" s="211">
        <f>ROUND(I139*H139,2)</f>
        <v>0</v>
      </c>
      <c r="K139" s="207" t="s">
        <v>308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2.0000000000000002E-05</v>
      </c>
      <c r="R139" s="214">
        <f>Q139*H139</f>
        <v>0.00098000000000000019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658</v>
      </c>
    </row>
    <row r="140" s="2" customFormat="1">
      <c r="A140" s="39"/>
      <c r="B140" s="40"/>
      <c r="C140" s="251" t="s">
        <v>310</v>
      </c>
      <c r="D140" s="251" t="s">
        <v>254</v>
      </c>
      <c r="E140" s="252" t="s">
        <v>527</v>
      </c>
      <c r="F140" s="253" t="s">
        <v>528</v>
      </c>
      <c r="G140" s="254" t="s">
        <v>194</v>
      </c>
      <c r="H140" s="255">
        <v>50</v>
      </c>
      <c r="I140" s="256"/>
      <c r="J140" s="257">
        <f>ROUND(I140*H140,2)</f>
        <v>0</v>
      </c>
      <c r="K140" s="253" t="s">
        <v>308</v>
      </c>
      <c r="L140" s="258"/>
      <c r="M140" s="259" t="s">
        <v>19</v>
      </c>
      <c r="N140" s="260" t="s">
        <v>42</v>
      </c>
      <c r="O140" s="85"/>
      <c r="P140" s="214">
        <f>O140*H140</f>
        <v>0</v>
      </c>
      <c r="Q140" s="214">
        <v>0.0080000000000000002</v>
      </c>
      <c r="R140" s="214">
        <f>Q140*H140</f>
        <v>0.40000000000000002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210</v>
      </c>
      <c r="AT140" s="216" t="s">
        <v>254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659</v>
      </c>
    </row>
    <row r="141" s="2" customFormat="1">
      <c r="A141" s="39"/>
      <c r="B141" s="40"/>
      <c r="C141" s="205" t="s">
        <v>315</v>
      </c>
      <c r="D141" s="205" t="s">
        <v>168</v>
      </c>
      <c r="E141" s="206" t="s">
        <v>660</v>
      </c>
      <c r="F141" s="207" t="s">
        <v>661</v>
      </c>
      <c r="G141" s="208" t="s">
        <v>186</v>
      </c>
      <c r="H141" s="209">
        <v>8</v>
      </c>
      <c r="I141" s="210"/>
      <c r="J141" s="211">
        <f>ROUND(I141*H141,2)</f>
        <v>0</v>
      </c>
      <c r="K141" s="207" t="s">
        <v>308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662</v>
      </c>
    </row>
    <row r="142" s="2" customFormat="1" ht="16.5" customHeight="1">
      <c r="A142" s="39"/>
      <c r="B142" s="40"/>
      <c r="C142" s="251" t="s">
        <v>319</v>
      </c>
      <c r="D142" s="251" t="s">
        <v>254</v>
      </c>
      <c r="E142" s="252" t="s">
        <v>341</v>
      </c>
      <c r="F142" s="253" t="s">
        <v>342</v>
      </c>
      <c r="G142" s="254" t="s">
        <v>186</v>
      </c>
      <c r="H142" s="255">
        <v>4</v>
      </c>
      <c r="I142" s="256"/>
      <c r="J142" s="257">
        <f>ROUND(I142*H142,2)</f>
        <v>0</v>
      </c>
      <c r="K142" s="253" t="s">
        <v>308</v>
      </c>
      <c r="L142" s="258"/>
      <c r="M142" s="259" t="s">
        <v>19</v>
      </c>
      <c r="N142" s="260" t="s">
        <v>42</v>
      </c>
      <c r="O142" s="85"/>
      <c r="P142" s="214">
        <f>O142*H142</f>
        <v>0</v>
      </c>
      <c r="Q142" s="214">
        <v>0.00080000000000000004</v>
      </c>
      <c r="R142" s="214">
        <f>Q142*H142</f>
        <v>0.0032000000000000002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210</v>
      </c>
      <c r="AT142" s="216" t="s">
        <v>254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663</v>
      </c>
    </row>
    <row r="143" s="2" customFormat="1" ht="16.5" customHeight="1">
      <c r="A143" s="39"/>
      <c r="B143" s="40"/>
      <c r="C143" s="251" t="s">
        <v>324</v>
      </c>
      <c r="D143" s="251" t="s">
        <v>254</v>
      </c>
      <c r="E143" s="252" t="s">
        <v>542</v>
      </c>
      <c r="F143" s="253" t="s">
        <v>543</v>
      </c>
      <c r="G143" s="254" t="s">
        <v>186</v>
      </c>
      <c r="H143" s="255">
        <v>4</v>
      </c>
      <c r="I143" s="256"/>
      <c r="J143" s="257">
        <f>ROUND(I143*H143,2)</f>
        <v>0</v>
      </c>
      <c r="K143" s="253" t="s">
        <v>308</v>
      </c>
      <c r="L143" s="258"/>
      <c r="M143" s="259" t="s">
        <v>19</v>
      </c>
      <c r="N143" s="260" t="s">
        <v>42</v>
      </c>
      <c r="O143" s="85"/>
      <c r="P143" s="214">
        <f>O143*H143</f>
        <v>0</v>
      </c>
      <c r="Q143" s="214">
        <v>0.0050000000000000001</v>
      </c>
      <c r="R143" s="214">
        <f>Q143*H143</f>
        <v>0.02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210</v>
      </c>
      <c r="AT143" s="216" t="s">
        <v>254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664</v>
      </c>
    </row>
    <row r="144" s="2" customFormat="1">
      <c r="A144" s="39"/>
      <c r="B144" s="40"/>
      <c r="C144" s="205" t="s">
        <v>328</v>
      </c>
      <c r="D144" s="205" t="s">
        <v>168</v>
      </c>
      <c r="E144" s="206" t="s">
        <v>325</v>
      </c>
      <c r="F144" s="207" t="s">
        <v>326</v>
      </c>
      <c r="G144" s="208" t="s">
        <v>186</v>
      </c>
      <c r="H144" s="209">
        <v>1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665</v>
      </c>
    </row>
    <row r="145" s="2" customFormat="1" ht="16.5" customHeight="1">
      <c r="A145" s="39"/>
      <c r="B145" s="40"/>
      <c r="C145" s="251" t="s">
        <v>332</v>
      </c>
      <c r="D145" s="251" t="s">
        <v>254</v>
      </c>
      <c r="E145" s="252" t="s">
        <v>329</v>
      </c>
      <c r="F145" s="253" t="s">
        <v>330</v>
      </c>
      <c r="G145" s="254" t="s">
        <v>186</v>
      </c>
      <c r="H145" s="255">
        <v>1</v>
      </c>
      <c r="I145" s="256"/>
      <c r="J145" s="257">
        <f>ROUND(I145*H145,2)</f>
        <v>0</v>
      </c>
      <c r="K145" s="253" t="s">
        <v>308</v>
      </c>
      <c r="L145" s="258"/>
      <c r="M145" s="259" t="s">
        <v>19</v>
      </c>
      <c r="N145" s="260" t="s">
        <v>42</v>
      </c>
      <c r="O145" s="85"/>
      <c r="P145" s="214">
        <f>O145*H145</f>
        <v>0</v>
      </c>
      <c r="Q145" s="214">
        <v>0.00029</v>
      </c>
      <c r="R145" s="214">
        <f>Q145*H145</f>
        <v>0.00029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210</v>
      </c>
      <c r="AT145" s="216" t="s">
        <v>254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666</v>
      </c>
    </row>
    <row r="146" s="2" customFormat="1">
      <c r="A146" s="39"/>
      <c r="B146" s="40"/>
      <c r="C146" s="205" t="s">
        <v>336</v>
      </c>
      <c r="D146" s="205" t="s">
        <v>168</v>
      </c>
      <c r="E146" s="206" t="s">
        <v>349</v>
      </c>
      <c r="F146" s="207" t="s">
        <v>350</v>
      </c>
      <c r="G146" s="208" t="s">
        <v>194</v>
      </c>
      <c r="H146" s="209">
        <v>53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667</v>
      </c>
    </row>
    <row r="147" s="2" customFormat="1">
      <c r="A147" s="39"/>
      <c r="B147" s="40"/>
      <c r="C147" s="205" t="s">
        <v>340</v>
      </c>
      <c r="D147" s="205" t="s">
        <v>168</v>
      </c>
      <c r="E147" s="206" t="s">
        <v>353</v>
      </c>
      <c r="F147" s="207" t="s">
        <v>354</v>
      </c>
      <c r="G147" s="208" t="s">
        <v>186</v>
      </c>
      <c r="H147" s="209">
        <v>3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0.010189999999999999</v>
      </c>
      <c r="R147" s="214">
        <f>Q147*H147</f>
        <v>0.03057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668</v>
      </c>
    </row>
    <row r="148" s="2" customFormat="1" ht="16.5" customHeight="1">
      <c r="A148" s="39"/>
      <c r="B148" s="40"/>
      <c r="C148" s="251" t="s">
        <v>344</v>
      </c>
      <c r="D148" s="251" t="s">
        <v>254</v>
      </c>
      <c r="E148" s="252" t="s">
        <v>357</v>
      </c>
      <c r="F148" s="253" t="s">
        <v>358</v>
      </c>
      <c r="G148" s="254" t="s">
        <v>186</v>
      </c>
      <c r="H148" s="255">
        <v>2</v>
      </c>
      <c r="I148" s="256"/>
      <c r="J148" s="257">
        <f>ROUND(I148*H148,2)</f>
        <v>0</v>
      </c>
      <c r="K148" s="253" t="s">
        <v>172</v>
      </c>
      <c r="L148" s="258"/>
      <c r="M148" s="259" t="s">
        <v>19</v>
      </c>
      <c r="N148" s="260" t="s">
        <v>42</v>
      </c>
      <c r="O148" s="85"/>
      <c r="P148" s="214">
        <f>O148*H148</f>
        <v>0</v>
      </c>
      <c r="Q148" s="214">
        <v>0.52600000000000002</v>
      </c>
      <c r="R148" s="214">
        <f>Q148*H148</f>
        <v>1.0520000000000001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210</v>
      </c>
      <c r="AT148" s="216" t="s">
        <v>254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669</v>
      </c>
    </row>
    <row r="149" s="2" customFormat="1" ht="16.5" customHeight="1">
      <c r="A149" s="39"/>
      <c r="B149" s="40"/>
      <c r="C149" s="251" t="s">
        <v>348</v>
      </c>
      <c r="D149" s="251" t="s">
        <v>254</v>
      </c>
      <c r="E149" s="252" t="s">
        <v>361</v>
      </c>
      <c r="F149" s="253" t="s">
        <v>362</v>
      </c>
      <c r="G149" s="254" t="s">
        <v>186</v>
      </c>
      <c r="H149" s="255">
        <v>1</v>
      </c>
      <c r="I149" s="256"/>
      <c r="J149" s="257">
        <f>ROUND(I149*H149,2)</f>
        <v>0</v>
      </c>
      <c r="K149" s="253" t="s">
        <v>172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0.26200000000000001</v>
      </c>
      <c r="R149" s="214">
        <f>Q149*H149</f>
        <v>0.26200000000000001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670</v>
      </c>
    </row>
    <row r="150" s="2" customFormat="1">
      <c r="A150" s="39"/>
      <c r="B150" s="40"/>
      <c r="C150" s="205" t="s">
        <v>352</v>
      </c>
      <c r="D150" s="205" t="s">
        <v>168</v>
      </c>
      <c r="E150" s="206" t="s">
        <v>365</v>
      </c>
      <c r="F150" s="207" t="s">
        <v>366</v>
      </c>
      <c r="G150" s="208" t="s">
        <v>186</v>
      </c>
      <c r="H150" s="209">
        <v>2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0.01248</v>
      </c>
      <c r="R150" s="214">
        <f>Q150*H150</f>
        <v>0.02496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671</v>
      </c>
    </row>
    <row r="151" s="2" customFormat="1">
      <c r="A151" s="39"/>
      <c r="B151" s="40"/>
      <c r="C151" s="251" t="s">
        <v>356</v>
      </c>
      <c r="D151" s="251" t="s">
        <v>254</v>
      </c>
      <c r="E151" s="252" t="s">
        <v>369</v>
      </c>
      <c r="F151" s="253" t="s">
        <v>370</v>
      </c>
      <c r="G151" s="254" t="s">
        <v>186</v>
      </c>
      <c r="H151" s="255">
        <v>2</v>
      </c>
      <c r="I151" s="256"/>
      <c r="J151" s="257">
        <f>ROUND(I151*H151,2)</f>
        <v>0</v>
      </c>
      <c r="K151" s="253" t="s">
        <v>172</v>
      </c>
      <c r="L151" s="258"/>
      <c r="M151" s="259" t="s">
        <v>19</v>
      </c>
      <c r="N151" s="260" t="s">
        <v>42</v>
      </c>
      <c r="O151" s="85"/>
      <c r="P151" s="214">
        <f>O151*H151</f>
        <v>0</v>
      </c>
      <c r="Q151" s="214">
        <v>0.54800000000000004</v>
      </c>
      <c r="R151" s="214">
        <f>Q151*H151</f>
        <v>1.0960000000000001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210</v>
      </c>
      <c r="AT151" s="216" t="s">
        <v>254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672</v>
      </c>
    </row>
    <row r="152" s="2" customFormat="1">
      <c r="A152" s="39"/>
      <c r="B152" s="40"/>
      <c r="C152" s="205" t="s">
        <v>360</v>
      </c>
      <c r="D152" s="205" t="s">
        <v>168</v>
      </c>
      <c r="E152" s="206" t="s">
        <v>373</v>
      </c>
      <c r="F152" s="207" t="s">
        <v>374</v>
      </c>
      <c r="G152" s="208" t="s">
        <v>186</v>
      </c>
      <c r="H152" s="209">
        <v>2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0.028539999999999999</v>
      </c>
      <c r="R152" s="214">
        <f>Q152*H152</f>
        <v>0.057079999999999999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673</v>
      </c>
    </row>
    <row r="153" s="2" customFormat="1" ht="16.5" customHeight="1">
      <c r="A153" s="39"/>
      <c r="B153" s="40"/>
      <c r="C153" s="251" t="s">
        <v>364</v>
      </c>
      <c r="D153" s="251" t="s">
        <v>254</v>
      </c>
      <c r="E153" s="252" t="s">
        <v>568</v>
      </c>
      <c r="F153" s="253" t="s">
        <v>569</v>
      </c>
      <c r="G153" s="254" t="s">
        <v>186</v>
      </c>
      <c r="H153" s="255">
        <v>1</v>
      </c>
      <c r="I153" s="256"/>
      <c r="J153" s="257">
        <f>ROUND(I153*H153,2)</f>
        <v>0</v>
      </c>
      <c r="K153" s="253" t="s">
        <v>19</v>
      </c>
      <c r="L153" s="258"/>
      <c r="M153" s="259" t="s">
        <v>19</v>
      </c>
      <c r="N153" s="260" t="s">
        <v>42</v>
      </c>
      <c r="O153" s="85"/>
      <c r="P153" s="214">
        <f>O153*H153</f>
        <v>0</v>
      </c>
      <c r="Q153" s="214">
        <v>1.032</v>
      </c>
      <c r="R153" s="214">
        <f>Q153*H153</f>
        <v>1.032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210</v>
      </c>
      <c r="AT153" s="216" t="s">
        <v>254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674</v>
      </c>
    </row>
    <row r="154" s="2" customFormat="1" ht="16.5" customHeight="1">
      <c r="A154" s="39"/>
      <c r="B154" s="40"/>
      <c r="C154" s="251" t="s">
        <v>368</v>
      </c>
      <c r="D154" s="251" t="s">
        <v>254</v>
      </c>
      <c r="E154" s="252" t="s">
        <v>675</v>
      </c>
      <c r="F154" s="253" t="s">
        <v>676</v>
      </c>
      <c r="G154" s="254" t="s">
        <v>186</v>
      </c>
      <c r="H154" s="255">
        <v>1</v>
      </c>
      <c r="I154" s="256"/>
      <c r="J154" s="257">
        <f>ROUND(I154*H154,2)</f>
        <v>0</v>
      </c>
      <c r="K154" s="253" t="s">
        <v>19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1.032</v>
      </c>
      <c r="R154" s="214">
        <f>Q154*H154</f>
        <v>1.032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677</v>
      </c>
    </row>
    <row r="155" s="2" customFormat="1">
      <c r="A155" s="39"/>
      <c r="B155" s="40"/>
      <c r="C155" s="205" t="s">
        <v>372</v>
      </c>
      <c r="D155" s="205" t="s">
        <v>168</v>
      </c>
      <c r="E155" s="206" t="s">
        <v>389</v>
      </c>
      <c r="F155" s="207" t="s">
        <v>390</v>
      </c>
      <c r="G155" s="208" t="s">
        <v>186</v>
      </c>
      <c r="H155" s="209">
        <v>2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0.039269999999999999</v>
      </c>
      <c r="R155" s="214">
        <f>Q155*H155</f>
        <v>0.078539999999999999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678</v>
      </c>
    </row>
    <row r="156" s="2" customFormat="1" ht="16.5" customHeight="1">
      <c r="A156" s="39"/>
      <c r="B156" s="40"/>
      <c r="C156" s="251" t="s">
        <v>376</v>
      </c>
      <c r="D156" s="251" t="s">
        <v>254</v>
      </c>
      <c r="E156" s="252" t="s">
        <v>401</v>
      </c>
      <c r="F156" s="253" t="s">
        <v>402</v>
      </c>
      <c r="G156" s="254" t="s">
        <v>403</v>
      </c>
      <c r="H156" s="255">
        <v>1</v>
      </c>
      <c r="I156" s="256"/>
      <c r="J156" s="257">
        <f>ROUND(I156*H156,2)</f>
        <v>0</v>
      </c>
      <c r="K156" s="253" t="s">
        <v>19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0.050999999999999997</v>
      </c>
      <c r="R156" s="214">
        <f>Q156*H156</f>
        <v>0.050999999999999997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679</v>
      </c>
    </row>
    <row r="157" s="2" customFormat="1" ht="16.5" customHeight="1">
      <c r="A157" s="39"/>
      <c r="B157" s="40"/>
      <c r="C157" s="251" t="s">
        <v>380</v>
      </c>
      <c r="D157" s="251" t="s">
        <v>254</v>
      </c>
      <c r="E157" s="252" t="s">
        <v>410</v>
      </c>
      <c r="F157" s="253" t="s">
        <v>411</v>
      </c>
      <c r="G157" s="254" t="s">
        <v>403</v>
      </c>
      <c r="H157" s="255">
        <v>1</v>
      </c>
      <c r="I157" s="256"/>
      <c r="J157" s="257">
        <f>ROUND(I157*H157,2)</f>
        <v>0</v>
      </c>
      <c r="K157" s="253" t="s">
        <v>19</v>
      </c>
      <c r="L157" s="258"/>
      <c r="M157" s="259" t="s">
        <v>19</v>
      </c>
      <c r="N157" s="260" t="s">
        <v>42</v>
      </c>
      <c r="O157" s="85"/>
      <c r="P157" s="214">
        <f>O157*H157</f>
        <v>0</v>
      </c>
      <c r="Q157" s="214">
        <v>0.068000000000000005</v>
      </c>
      <c r="R157" s="214">
        <f>Q157*H157</f>
        <v>0.068000000000000005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210</v>
      </c>
      <c r="AT157" s="216" t="s">
        <v>254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680</v>
      </c>
    </row>
    <row r="158" s="2" customFormat="1" ht="16.5" customHeight="1">
      <c r="A158" s="39"/>
      <c r="B158" s="40"/>
      <c r="C158" s="251" t="s">
        <v>384</v>
      </c>
      <c r="D158" s="251" t="s">
        <v>254</v>
      </c>
      <c r="E158" s="252" t="s">
        <v>414</v>
      </c>
      <c r="F158" s="253" t="s">
        <v>415</v>
      </c>
      <c r="G158" s="254" t="s">
        <v>403</v>
      </c>
      <c r="H158" s="255">
        <v>5</v>
      </c>
      <c r="I158" s="256"/>
      <c r="J158" s="257">
        <f>ROUND(I158*H158,2)</f>
        <v>0</v>
      </c>
      <c r="K158" s="253" t="s">
        <v>19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681</v>
      </c>
    </row>
    <row r="159" s="2" customFormat="1">
      <c r="A159" s="39"/>
      <c r="B159" s="40"/>
      <c r="C159" s="205" t="s">
        <v>388</v>
      </c>
      <c r="D159" s="205" t="s">
        <v>168</v>
      </c>
      <c r="E159" s="206" t="s">
        <v>422</v>
      </c>
      <c r="F159" s="207" t="s">
        <v>423</v>
      </c>
      <c r="G159" s="208" t="s">
        <v>186</v>
      </c>
      <c r="H159" s="209">
        <v>2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0.21734000000000001</v>
      </c>
      <c r="R159" s="214">
        <f>Q159*H159</f>
        <v>0.43468000000000001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682</v>
      </c>
    </row>
    <row r="160" s="2" customFormat="1">
      <c r="A160" s="39"/>
      <c r="B160" s="40"/>
      <c r="C160" s="251" t="s">
        <v>392</v>
      </c>
      <c r="D160" s="251" t="s">
        <v>254</v>
      </c>
      <c r="E160" s="252" t="s">
        <v>426</v>
      </c>
      <c r="F160" s="253" t="s">
        <v>427</v>
      </c>
      <c r="G160" s="254" t="s">
        <v>186</v>
      </c>
      <c r="H160" s="255">
        <v>2</v>
      </c>
      <c r="I160" s="256"/>
      <c r="J160" s="257">
        <f>ROUND(I160*H160,2)</f>
        <v>0</v>
      </c>
      <c r="K160" s="253" t="s">
        <v>172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0.050000000000000003</v>
      </c>
      <c r="R160" s="214">
        <f>Q160*H160</f>
        <v>0.10000000000000001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683</v>
      </c>
    </row>
    <row r="161" s="2" customFormat="1" ht="21.75" customHeight="1">
      <c r="A161" s="39"/>
      <c r="B161" s="40"/>
      <c r="C161" s="205" t="s">
        <v>396</v>
      </c>
      <c r="D161" s="205" t="s">
        <v>168</v>
      </c>
      <c r="E161" s="206" t="s">
        <v>430</v>
      </c>
      <c r="F161" s="207" t="s">
        <v>431</v>
      </c>
      <c r="G161" s="208" t="s">
        <v>194</v>
      </c>
      <c r="H161" s="209">
        <v>53</v>
      </c>
      <c r="I161" s="210"/>
      <c r="J161" s="211">
        <f>ROUND(I161*H161,2)</f>
        <v>0</v>
      </c>
      <c r="K161" s="207" t="s">
        <v>172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0.00012999999999999999</v>
      </c>
      <c r="R161" s="214">
        <f>Q161*H161</f>
        <v>0.0068899999999999994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173</v>
      </c>
      <c r="AT161" s="216" t="s">
        <v>168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684</v>
      </c>
    </row>
    <row r="162" s="12" customFormat="1" ht="22.8" customHeight="1">
      <c r="A162" s="12"/>
      <c r="B162" s="189"/>
      <c r="C162" s="190"/>
      <c r="D162" s="191" t="s">
        <v>70</v>
      </c>
      <c r="E162" s="203" t="s">
        <v>214</v>
      </c>
      <c r="F162" s="203" t="s">
        <v>433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SUM(P163:P164)</f>
        <v>0</v>
      </c>
      <c r="Q162" s="197"/>
      <c r="R162" s="198">
        <f>SUM(R163:R164)</f>
        <v>0</v>
      </c>
      <c r="S162" s="197"/>
      <c r="T162" s="19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79</v>
      </c>
      <c r="AT162" s="201" t="s">
        <v>70</v>
      </c>
      <c r="AU162" s="201" t="s">
        <v>79</v>
      </c>
      <c r="AY162" s="200" t="s">
        <v>166</v>
      </c>
      <c r="BK162" s="202">
        <f>SUM(BK163:BK164)</f>
        <v>0</v>
      </c>
    </row>
    <row r="163" s="2" customFormat="1">
      <c r="A163" s="39"/>
      <c r="B163" s="40"/>
      <c r="C163" s="205" t="s">
        <v>400</v>
      </c>
      <c r="D163" s="205" t="s">
        <v>168</v>
      </c>
      <c r="E163" s="206" t="s">
        <v>435</v>
      </c>
      <c r="F163" s="207" t="s">
        <v>436</v>
      </c>
      <c r="G163" s="208" t="s">
        <v>194</v>
      </c>
      <c r="H163" s="209">
        <v>106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685</v>
      </c>
    </row>
    <row r="164" s="14" customFormat="1">
      <c r="A164" s="14"/>
      <c r="B164" s="229"/>
      <c r="C164" s="230"/>
      <c r="D164" s="220" t="s">
        <v>175</v>
      </c>
      <c r="E164" s="231" t="s">
        <v>19</v>
      </c>
      <c r="F164" s="232" t="s">
        <v>686</v>
      </c>
      <c r="G164" s="230"/>
      <c r="H164" s="233">
        <v>106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9" t="s">
        <v>175</v>
      </c>
      <c r="AU164" s="239" t="s">
        <v>81</v>
      </c>
      <c r="AV164" s="14" t="s">
        <v>81</v>
      </c>
      <c r="AW164" s="14" t="s">
        <v>33</v>
      </c>
      <c r="AX164" s="14" t="s">
        <v>79</v>
      </c>
      <c r="AY164" s="239" t="s">
        <v>166</v>
      </c>
    </row>
    <row r="165" s="12" customFormat="1" ht="22.8" customHeight="1">
      <c r="A165" s="12"/>
      <c r="B165" s="189"/>
      <c r="C165" s="190"/>
      <c r="D165" s="191" t="s">
        <v>70</v>
      </c>
      <c r="E165" s="203" t="s">
        <v>439</v>
      </c>
      <c r="F165" s="203" t="s">
        <v>440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SUM(P166:P170)</f>
        <v>0</v>
      </c>
      <c r="Q165" s="197"/>
      <c r="R165" s="198">
        <f>SUM(R166:R170)</f>
        <v>0</v>
      </c>
      <c r="S165" s="197"/>
      <c r="T165" s="199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79</v>
      </c>
      <c r="AT165" s="201" t="s">
        <v>70</v>
      </c>
      <c r="AU165" s="201" t="s">
        <v>79</v>
      </c>
      <c r="AY165" s="200" t="s">
        <v>166</v>
      </c>
      <c r="BK165" s="202">
        <f>SUM(BK166:BK170)</f>
        <v>0</v>
      </c>
    </row>
    <row r="166" s="2" customFormat="1">
      <c r="A166" s="39"/>
      <c r="B166" s="40"/>
      <c r="C166" s="205" t="s">
        <v>405</v>
      </c>
      <c r="D166" s="205" t="s">
        <v>168</v>
      </c>
      <c r="E166" s="206" t="s">
        <v>442</v>
      </c>
      <c r="F166" s="207" t="s">
        <v>443</v>
      </c>
      <c r="G166" s="208" t="s">
        <v>240</v>
      </c>
      <c r="H166" s="209">
        <v>82.790000000000006</v>
      </c>
      <c r="I166" s="210"/>
      <c r="J166" s="211">
        <f>ROUND(I166*H166,2)</f>
        <v>0</v>
      </c>
      <c r="K166" s="207" t="s">
        <v>172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687</v>
      </c>
    </row>
    <row r="167" s="2" customFormat="1">
      <c r="A167" s="39"/>
      <c r="B167" s="40"/>
      <c r="C167" s="205" t="s">
        <v>409</v>
      </c>
      <c r="D167" s="205" t="s">
        <v>168</v>
      </c>
      <c r="E167" s="206" t="s">
        <v>446</v>
      </c>
      <c r="F167" s="207" t="s">
        <v>447</v>
      </c>
      <c r="G167" s="208" t="s">
        <v>240</v>
      </c>
      <c r="H167" s="209">
        <v>165.58000000000001</v>
      </c>
      <c r="I167" s="210"/>
      <c r="J167" s="211">
        <f>ROUND(I167*H167,2)</f>
        <v>0</v>
      </c>
      <c r="K167" s="207" t="s">
        <v>172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688</v>
      </c>
    </row>
    <row r="168" s="14" customFormat="1">
      <c r="A168" s="14"/>
      <c r="B168" s="229"/>
      <c r="C168" s="230"/>
      <c r="D168" s="220" t="s">
        <v>175</v>
      </c>
      <c r="E168" s="231" t="s">
        <v>19</v>
      </c>
      <c r="F168" s="232" t="s">
        <v>689</v>
      </c>
      <c r="G168" s="230"/>
      <c r="H168" s="233">
        <v>165.58000000000001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175</v>
      </c>
      <c r="AU168" s="239" t="s">
        <v>81</v>
      </c>
      <c r="AV168" s="14" t="s">
        <v>81</v>
      </c>
      <c r="AW168" s="14" t="s">
        <v>33</v>
      </c>
      <c r="AX168" s="14" t="s">
        <v>79</v>
      </c>
      <c r="AY168" s="239" t="s">
        <v>166</v>
      </c>
    </row>
    <row r="169" s="2" customFormat="1" ht="44.25" customHeight="1">
      <c r="A169" s="39"/>
      <c r="B169" s="40"/>
      <c r="C169" s="205" t="s">
        <v>413</v>
      </c>
      <c r="D169" s="205" t="s">
        <v>168</v>
      </c>
      <c r="E169" s="206" t="s">
        <v>450</v>
      </c>
      <c r="F169" s="207" t="s">
        <v>239</v>
      </c>
      <c r="G169" s="208" t="s">
        <v>240</v>
      </c>
      <c r="H169" s="209">
        <v>41.5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690</v>
      </c>
    </row>
    <row r="170" s="2" customFormat="1" ht="44.25" customHeight="1">
      <c r="A170" s="39"/>
      <c r="B170" s="40"/>
      <c r="C170" s="205" t="s">
        <v>417</v>
      </c>
      <c r="D170" s="205" t="s">
        <v>168</v>
      </c>
      <c r="E170" s="206" t="s">
        <v>453</v>
      </c>
      <c r="F170" s="207" t="s">
        <v>454</v>
      </c>
      <c r="G170" s="208" t="s">
        <v>240</v>
      </c>
      <c r="H170" s="209">
        <v>41.289999999999999</v>
      </c>
      <c r="I170" s="210"/>
      <c r="J170" s="211">
        <f>ROUND(I170*H170,2)</f>
        <v>0</v>
      </c>
      <c r="K170" s="207" t="s">
        <v>172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173</v>
      </c>
      <c r="AT170" s="216" t="s">
        <v>168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691</v>
      </c>
    </row>
    <row r="171" s="12" customFormat="1" ht="22.8" customHeight="1">
      <c r="A171" s="12"/>
      <c r="B171" s="189"/>
      <c r="C171" s="190"/>
      <c r="D171" s="191" t="s">
        <v>70</v>
      </c>
      <c r="E171" s="203" t="s">
        <v>456</v>
      </c>
      <c r="F171" s="203" t="s">
        <v>457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SUM(P172:P173)</f>
        <v>0</v>
      </c>
      <c r="Q171" s="197"/>
      <c r="R171" s="198">
        <f>SUM(R172:R173)</f>
        <v>0</v>
      </c>
      <c r="S171" s="197"/>
      <c r="T171" s="19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79</v>
      </c>
      <c r="AT171" s="201" t="s">
        <v>70</v>
      </c>
      <c r="AU171" s="201" t="s">
        <v>79</v>
      </c>
      <c r="AY171" s="200" t="s">
        <v>166</v>
      </c>
      <c r="BK171" s="202">
        <f>SUM(BK172:BK173)</f>
        <v>0</v>
      </c>
    </row>
    <row r="172" s="2" customFormat="1" ht="44.25" customHeight="1">
      <c r="A172" s="39"/>
      <c r="B172" s="40"/>
      <c r="C172" s="205" t="s">
        <v>421</v>
      </c>
      <c r="D172" s="205" t="s">
        <v>168</v>
      </c>
      <c r="E172" s="206" t="s">
        <v>459</v>
      </c>
      <c r="F172" s="207" t="s">
        <v>460</v>
      </c>
      <c r="G172" s="208" t="s">
        <v>240</v>
      </c>
      <c r="H172" s="209">
        <v>98.640000000000001</v>
      </c>
      <c r="I172" s="210"/>
      <c r="J172" s="211">
        <f>ROUND(I172*H172,2)</f>
        <v>0</v>
      </c>
      <c r="K172" s="207" t="s">
        <v>172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173</v>
      </c>
      <c r="AT172" s="216" t="s">
        <v>168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692</v>
      </c>
    </row>
    <row r="173" s="2" customFormat="1">
      <c r="A173" s="39"/>
      <c r="B173" s="40"/>
      <c r="C173" s="205" t="s">
        <v>425</v>
      </c>
      <c r="D173" s="205" t="s">
        <v>168</v>
      </c>
      <c r="E173" s="206" t="s">
        <v>463</v>
      </c>
      <c r="F173" s="207" t="s">
        <v>464</v>
      </c>
      <c r="G173" s="208" t="s">
        <v>240</v>
      </c>
      <c r="H173" s="209">
        <v>5.7699999999999996</v>
      </c>
      <c r="I173" s="210"/>
      <c r="J173" s="211">
        <f>ROUND(I173*H173,2)</f>
        <v>0</v>
      </c>
      <c r="K173" s="207" t="s">
        <v>172</v>
      </c>
      <c r="L173" s="45"/>
      <c r="M173" s="261" t="s">
        <v>19</v>
      </c>
      <c r="N173" s="262" t="s">
        <v>42</v>
      </c>
      <c r="O173" s="263"/>
      <c r="P173" s="264">
        <f>O173*H173</f>
        <v>0</v>
      </c>
      <c r="Q173" s="264">
        <v>0</v>
      </c>
      <c r="R173" s="264">
        <f>Q173*H173</f>
        <v>0</v>
      </c>
      <c r="S173" s="264">
        <v>0</v>
      </c>
      <c r="T173" s="26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693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Ccq8XsVmqO0x4iVhGDIrKQvsFIBnn2KQwmy++QkIg0A6DV1GAWu71u1Jr2wMzYjVHX2rqpPULJ6c+MPKsgrWFw==" hashValue="5Scy9HiKSupeIHhSlmoyyGnWu8lThvtIVKMzequqTuMbcnF0lNkU2g4wFoNqIkAGyuMh+CIXok25HtDN9HG3Aw==" algorithmName="SHA-512" password="CC35"/>
  <autoFilter ref="C87:K17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ROUND((SUM(BE88:BE208)),  2)</f>
        <v>0</v>
      </c>
      <c r="G33" s="39"/>
      <c r="H33" s="39"/>
      <c r="I33" s="149">
        <v>0.20999999999999999</v>
      </c>
      <c r="J33" s="148">
        <f>ROUND(((SUM(BE88:BE208))*I33),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ROUND((SUM(BF88:BF208)),  2)</f>
        <v>0</v>
      </c>
      <c r="G34" s="39"/>
      <c r="H34" s="39"/>
      <c r="I34" s="149">
        <v>0.14999999999999999</v>
      </c>
      <c r="J34" s="148">
        <f>ROUND(((SUM(BF88:BF208))*I34),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ROUND((SUM(BG88:BG208)),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ROUND((SUM(BH88:BH208)),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ROUND((SUM(BI88:BI208)),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Stoka C1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J152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J154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J161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J166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J197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J200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J206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04 - Stoka C1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520.53853659999993</v>
      </c>
      <c r="S88" s="97"/>
      <c r="T88" s="187">
        <f>T89</f>
        <v>354.82078000000001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P90+P152+P154+P161+P166+P197+P200+P206</f>
        <v>0</v>
      </c>
      <c r="Q89" s="197"/>
      <c r="R89" s="198">
        <f>R90+R152+R154+R161+R166+R197+R200+R206</f>
        <v>520.53853659999993</v>
      </c>
      <c r="S89" s="197"/>
      <c r="T89" s="199">
        <f>T90+T152+T154+T161+T166+T197+T200+T206</f>
        <v>354.82078000000001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BK90+BK152+BK154+BK161+BK166+BK197+BK200+BK206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SUM(P91:P151)</f>
        <v>0</v>
      </c>
      <c r="Q90" s="197"/>
      <c r="R90" s="198">
        <f>SUM(R91:R151)</f>
        <v>1.3049949999999999</v>
      </c>
      <c r="S90" s="197"/>
      <c r="T90" s="199">
        <f>SUM(T91:T151)</f>
        <v>354.82078000000001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SUM(BK91:BK151)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169</v>
      </c>
      <c r="F91" s="207" t="s">
        <v>170</v>
      </c>
      <c r="G91" s="208" t="s">
        <v>171</v>
      </c>
      <c r="H91" s="209">
        <v>404.82900000000001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234.80081999999999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695</v>
      </c>
    </row>
    <row r="92" s="13" customFormat="1">
      <c r="A92" s="13"/>
      <c r="B92" s="218"/>
      <c r="C92" s="219"/>
      <c r="D92" s="220" t="s">
        <v>175</v>
      </c>
      <c r="E92" s="221" t="s">
        <v>19</v>
      </c>
      <c r="F92" s="222" t="s">
        <v>205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175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166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696</v>
      </c>
      <c r="G93" s="230"/>
      <c r="H93" s="233">
        <v>42.390000000000001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71</v>
      </c>
      <c r="AY93" s="239" t="s">
        <v>166</v>
      </c>
    </row>
    <row r="94" s="13" customFormat="1">
      <c r="A94" s="13"/>
      <c r="B94" s="218"/>
      <c r="C94" s="219"/>
      <c r="D94" s="220" t="s">
        <v>175</v>
      </c>
      <c r="E94" s="221" t="s">
        <v>19</v>
      </c>
      <c r="F94" s="222" t="s">
        <v>697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175</v>
      </c>
      <c r="AU94" s="228" t="s">
        <v>81</v>
      </c>
      <c r="AV94" s="13" t="s">
        <v>79</v>
      </c>
      <c r="AW94" s="13" t="s">
        <v>33</v>
      </c>
      <c r="AX94" s="13" t="s">
        <v>71</v>
      </c>
      <c r="AY94" s="228" t="s">
        <v>166</v>
      </c>
    </row>
    <row r="95" s="14" customFormat="1">
      <c r="A95" s="14"/>
      <c r="B95" s="229"/>
      <c r="C95" s="230"/>
      <c r="D95" s="220" t="s">
        <v>175</v>
      </c>
      <c r="E95" s="231" t="s">
        <v>19</v>
      </c>
      <c r="F95" s="232" t="s">
        <v>698</v>
      </c>
      <c r="G95" s="230"/>
      <c r="H95" s="233">
        <v>362.43900000000002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175</v>
      </c>
      <c r="AU95" s="239" t="s">
        <v>81</v>
      </c>
      <c r="AV95" s="14" t="s">
        <v>81</v>
      </c>
      <c r="AW95" s="14" t="s">
        <v>33</v>
      </c>
      <c r="AX95" s="14" t="s">
        <v>71</v>
      </c>
      <c r="AY95" s="239" t="s">
        <v>166</v>
      </c>
    </row>
    <row r="96" s="15" customFormat="1">
      <c r="A96" s="15"/>
      <c r="B96" s="240"/>
      <c r="C96" s="241"/>
      <c r="D96" s="220" t="s">
        <v>175</v>
      </c>
      <c r="E96" s="242" t="s">
        <v>19</v>
      </c>
      <c r="F96" s="243" t="s">
        <v>209</v>
      </c>
      <c r="G96" s="241"/>
      <c r="H96" s="244">
        <v>404.82900000000001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175</v>
      </c>
      <c r="AU96" s="250" t="s">
        <v>81</v>
      </c>
      <c r="AV96" s="15" t="s">
        <v>173</v>
      </c>
      <c r="AW96" s="15" t="s">
        <v>33</v>
      </c>
      <c r="AX96" s="15" t="s">
        <v>79</v>
      </c>
      <c r="AY96" s="250" t="s">
        <v>166</v>
      </c>
    </row>
    <row r="97" s="2" customFormat="1" ht="55.5" customHeight="1">
      <c r="A97" s="39"/>
      <c r="B97" s="40"/>
      <c r="C97" s="205" t="s">
        <v>81</v>
      </c>
      <c r="D97" s="205" t="s">
        <v>168</v>
      </c>
      <c r="E97" s="206" t="s">
        <v>699</v>
      </c>
      <c r="F97" s="207" t="s">
        <v>700</v>
      </c>
      <c r="G97" s="208" t="s">
        <v>171</v>
      </c>
      <c r="H97" s="209">
        <v>379.81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0.316</v>
      </c>
      <c r="T97" s="215">
        <f>S97*H97</f>
        <v>120.01996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701</v>
      </c>
    </row>
    <row r="98" s="13" customFormat="1">
      <c r="A98" s="13"/>
      <c r="B98" s="218"/>
      <c r="C98" s="219"/>
      <c r="D98" s="220" t="s">
        <v>175</v>
      </c>
      <c r="E98" s="221" t="s">
        <v>19</v>
      </c>
      <c r="F98" s="222" t="s">
        <v>702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175</v>
      </c>
      <c r="AU98" s="228" t="s">
        <v>81</v>
      </c>
      <c r="AV98" s="13" t="s">
        <v>79</v>
      </c>
      <c r="AW98" s="13" t="s">
        <v>33</v>
      </c>
      <c r="AX98" s="13" t="s">
        <v>71</v>
      </c>
      <c r="AY98" s="228" t="s">
        <v>166</v>
      </c>
    </row>
    <row r="99" s="14" customFormat="1">
      <c r="A99" s="14"/>
      <c r="B99" s="229"/>
      <c r="C99" s="230"/>
      <c r="D99" s="220" t="s">
        <v>175</v>
      </c>
      <c r="E99" s="231" t="s">
        <v>19</v>
      </c>
      <c r="F99" s="232" t="s">
        <v>703</v>
      </c>
      <c r="G99" s="230"/>
      <c r="H99" s="233">
        <v>24.75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175</v>
      </c>
      <c r="AU99" s="239" t="s">
        <v>81</v>
      </c>
      <c r="AV99" s="14" t="s">
        <v>81</v>
      </c>
      <c r="AW99" s="14" t="s">
        <v>33</v>
      </c>
      <c r="AX99" s="14" t="s">
        <v>71</v>
      </c>
      <c r="AY99" s="239" t="s">
        <v>166</v>
      </c>
    </row>
    <row r="100" s="13" customFormat="1">
      <c r="A100" s="13"/>
      <c r="B100" s="218"/>
      <c r="C100" s="219"/>
      <c r="D100" s="220" t="s">
        <v>175</v>
      </c>
      <c r="E100" s="221" t="s">
        <v>19</v>
      </c>
      <c r="F100" s="222" t="s">
        <v>207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175</v>
      </c>
      <c r="AU100" s="228" t="s">
        <v>81</v>
      </c>
      <c r="AV100" s="13" t="s">
        <v>79</v>
      </c>
      <c r="AW100" s="13" t="s">
        <v>33</v>
      </c>
      <c r="AX100" s="13" t="s">
        <v>71</v>
      </c>
      <c r="AY100" s="228" t="s">
        <v>166</v>
      </c>
    </row>
    <row r="101" s="14" customFormat="1">
      <c r="A101" s="14"/>
      <c r="B101" s="229"/>
      <c r="C101" s="230"/>
      <c r="D101" s="220" t="s">
        <v>175</v>
      </c>
      <c r="E101" s="231" t="s">
        <v>19</v>
      </c>
      <c r="F101" s="232" t="s">
        <v>704</v>
      </c>
      <c r="G101" s="230"/>
      <c r="H101" s="233">
        <v>355.06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175</v>
      </c>
      <c r="AU101" s="239" t="s">
        <v>81</v>
      </c>
      <c r="AV101" s="14" t="s">
        <v>81</v>
      </c>
      <c r="AW101" s="14" t="s">
        <v>33</v>
      </c>
      <c r="AX101" s="14" t="s">
        <v>71</v>
      </c>
      <c r="AY101" s="239" t="s">
        <v>166</v>
      </c>
    </row>
    <row r="102" s="15" customFormat="1">
      <c r="A102" s="15"/>
      <c r="B102" s="240"/>
      <c r="C102" s="241"/>
      <c r="D102" s="220" t="s">
        <v>175</v>
      </c>
      <c r="E102" s="242" t="s">
        <v>19</v>
      </c>
      <c r="F102" s="243" t="s">
        <v>209</v>
      </c>
      <c r="G102" s="241"/>
      <c r="H102" s="244">
        <v>379.81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175</v>
      </c>
      <c r="AU102" s="250" t="s">
        <v>81</v>
      </c>
      <c r="AV102" s="15" t="s">
        <v>173</v>
      </c>
      <c r="AW102" s="15" t="s">
        <v>33</v>
      </c>
      <c r="AX102" s="15" t="s">
        <v>79</v>
      </c>
      <c r="AY102" s="250" t="s">
        <v>166</v>
      </c>
    </row>
    <row r="103" s="2" customFormat="1">
      <c r="A103" s="39"/>
      <c r="B103" s="40"/>
      <c r="C103" s="205" t="s">
        <v>183</v>
      </c>
      <c r="D103" s="205" t="s">
        <v>168</v>
      </c>
      <c r="E103" s="206" t="s">
        <v>184</v>
      </c>
      <c r="F103" s="207" t="s">
        <v>185</v>
      </c>
      <c r="G103" s="208" t="s">
        <v>186</v>
      </c>
      <c r="H103" s="209">
        <v>3</v>
      </c>
      <c r="I103" s="210"/>
      <c r="J103" s="211">
        <f>ROUND(I103*H103,2)</f>
        <v>0</v>
      </c>
      <c r="K103" s="207" t="s">
        <v>172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0.00064999999999999997</v>
      </c>
      <c r="R103" s="214">
        <f>Q103*H103</f>
        <v>0.0019499999999999999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168</v>
      </c>
      <c r="AU103" s="216" t="s">
        <v>81</v>
      </c>
      <c r="AY103" s="18" t="s">
        <v>166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173</v>
      </c>
      <c r="BM103" s="216" t="s">
        <v>705</v>
      </c>
    </row>
    <row r="104" s="2" customFormat="1">
      <c r="A104" s="39"/>
      <c r="B104" s="40"/>
      <c r="C104" s="205" t="s">
        <v>173</v>
      </c>
      <c r="D104" s="205" t="s">
        <v>168</v>
      </c>
      <c r="E104" s="206" t="s">
        <v>188</v>
      </c>
      <c r="F104" s="207" t="s">
        <v>189</v>
      </c>
      <c r="G104" s="208" t="s">
        <v>186</v>
      </c>
      <c r="H104" s="209">
        <v>3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706</v>
      </c>
    </row>
    <row r="105" s="2" customFormat="1">
      <c r="A105" s="39"/>
      <c r="B105" s="40"/>
      <c r="C105" s="205" t="s">
        <v>191</v>
      </c>
      <c r="D105" s="205" t="s">
        <v>168</v>
      </c>
      <c r="E105" s="206" t="s">
        <v>192</v>
      </c>
      <c r="F105" s="207" t="s">
        <v>193</v>
      </c>
      <c r="G105" s="208" t="s">
        <v>194</v>
      </c>
      <c r="H105" s="209">
        <v>484</v>
      </c>
      <c r="I105" s="210"/>
      <c r="J105" s="211">
        <f>ROUND(I105*H105,2)</f>
        <v>0</v>
      </c>
      <c r="K105" s="207" t="s">
        <v>172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0.00055000000000000003</v>
      </c>
      <c r="R105" s="214">
        <f>Q105*H105</f>
        <v>0.26619999999999999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173</v>
      </c>
      <c r="AT105" s="216" t="s">
        <v>168</v>
      </c>
      <c r="AU105" s="216" t="s">
        <v>81</v>
      </c>
      <c r="AY105" s="18" t="s">
        <v>166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173</v>
      </c>
      <c r="BM105" s="216" t="s">
        <v>707</v>
      </c>
    </row>
    <row r="106" s="2" customFormat="1">
      <c r="A106" s="39"/>
      <c r="B106" s="40"/>
      <c r="C106" s="205" t="s">
        <v>196</v>
      </c>
      <c r="D106" s="205" t="s">
        <v>168</v>
      </c>
      <c r="E106" s="206" t="s">
        <v>197</v>
      </c>
      <c r="F106" s="207" t="s">
        <v>198</v>
      </c>
      <c r="G106" s="208" t="s">
        <v>194</v>
      </c>
      <c r="H106" s="209">
        <v>484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708</v>
      </c>
    </row>
    <row r="107" s="2" customFormat="1">
      <c r="A107" s="39"/>
      <c r="B107" s="40"/>
      <c r="C107" s="205" t="s">
        <v>200</v>
      </c>
      <c r="D107" s="205" t="s">
        <v>168</v>
      </c>
      <c r="E107" s="206" t="s">
        <v>709</v>
      </c>
      <c r="F107" s="207" t="s">
        <v>710</v>
      </c>
      <c r="G107" s="208" t="s">
        <v>171</v>
      </c>
      <c r="H107" s="209">
        <v>30.119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711</v>
      </c>
    </row>
    <row r="108" s="14" customFormat="1">
      <c r="A108" s="14"/>
      <c r="B108" s="229"/>
      <c r="C108" s="230"/>
      <c r="D108" s="220" t="s">
        <v>175</v>
      </c>
      <c r="E108" s="231" t="s">
        <v>19</v>
      </c>
      <c r="F108" s="232" t="s">
        <v>712</v>
      </c>
      <c r="G108" s="230"/>
      <c r="H108" s="233">
        <v>30.119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175</v>
      </c>
      <c r="AU108" s="239" t="s">
        <v>81</v>
      </c>
      <c r="AV108" s="14" t="s">
        <v>81</v>
      </c>
      <c r="AW108" s="14" t="s">
        <v>33</v>
      </c>
      <c r="AX108" s="14" t="s">
        <v>79</v>
      </c>
      <c r="AY108" s="239" t="s">
        <v>166</v>
      </c>
    </row>
    <row r="109" s="2" customFormat="1">
      <c r="A109" s="39"/>
      <c r="B109" s="40"/>
      <c r="C109" s="205" t="s">
        <v>210</v>
      </c>
      <c r="D109" s="205" t="s">
        <v>168</v>
      </c>
      <c r="E109" s="206" t="s">
        <v>201</v>
      </c>
      <c r="F109" s="207" t="s">
        <v>202</v>
      </c>
      <c r="G109" s="208" t="s">
        <v>203</v>
      </c>
      <c r="H109" s="209">
        <v>234.81999999999999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713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205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714</v>
      </c>
      <c r="G111" s="230"/>
      <c r="H111" s="233">
        <v>29.52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71</v>
      </c>
      <c r="AY111" s="239" t="s">
        <v>166</v>
      </c>
    </row>
    <row r="112" s="13" customFormat="1">
      <c r="A112" s="13"/>
      <c r="B112" s="218"/>
      <c r="C112" s="219"/>
      <c r="D112" s="220" t="s">
        <v>175</v>
      </c>
      <c r="E112" s="221" t="s">
        <v>19</v>
      </c>
      <c r="F112" s="222" t="s">
        <v>715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175</v>
      </c>
      <c r="AU112" s="228" t="s">
        <v>81</v>
      </c>
      <c r="AV112" s="13" t="s">
        <v>79</v>
      </c>
      <c r="AW112" s="13" t="s">
        <v>33</v>
      </c>
      <c r="AX112" s="13" t="s">
        <v>71</v>
      </c>
      <c r="AY112" s="228" t="s">
        <v>166</v>
      </c>
    </row>
    <row r="113" s="14" customFormat="1">
      <c r="A113" s="14"/>
      <c r="B113" s="229"/>
      <c r="C113" s="230"/>
      <c r="D113" s="220" t="s">
        <v>175</v>
      </c>
      <c r="E113" s="231" t="s">
        <v>19</v>
      </c>
      <c r="F113" s="232" t="s">
        <v>716</v>
      </c>
      <c r="G113" s="230"/>
      <c r="H113" s="233">
        <v>205.30000000000001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175</v>
      </c>
      <c r="AU113" s="239" t="s">
        <v>81</v>
      </c>
      <c r="AV113" s="14" t="s">
        <v>81</v>
      </c>
      <c r="AW113" s="14" t="s">
        <v>33</v>
      </c>
      <c r="AX113" s="14" t="s">
        <v>71</v>
      </c>
      <c r="AY113" s="239" t="s">
        <v>166</v>
      </c>
    </row>
    <row r="114" s="15" customFormat="1">
      <c r="A114" s="15"/>
      <c r="B114" s="240"/>
      <c r="C114" s="241"/>
      <c r="D114" s="220" t="s">
        <v>175</v>
      </c>
      <c r="E114" s="242" t="s">
        <v>19</v>
      </c>
      <c r="F114" s="243" t="s">
        <v>209</v>
      </c>
      <c r="G114" s="241"/>
      <c r="H114" s="244">
        <v>234.82000000000002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175</v>
      </c>
      <c r="AU114" s="250" t="s">
        <v>81</v>
      </c>
      <c r="AV114" s="15" t="s">
        <v>173</v>
      </c>
      <c r="AW114" s="15" t="s">
        <v>33</v>
      </c>
      <c r="AX114" s="15" t="s">
        <v>79</v>
      </c>
      <c r="AY114" s="250" t="s">
        <v>166</v>
      </c>
    </row>
    <row r="115" s="2" customFormat="1">
      <c r="A115" s="39"/>
      <c r="B115" s="40"/>
      <c r="C115" s="205" t="s">
        <v>214</v>
      </c>
      <c r="D115" s="205" t="s">
        <v>168</v>
      </c>
      <c r="E115" s="206" t="s">
        <v>486</v>
      </c>
      <c r="F115" s="207" t="s">
        <v>487</v>
      </c>
      <c r="G115" s="208" t="s">
        <v>203</v>
      </c>
      <c r="H115" s="209">
        <v>241.136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717</v>
      </c>
    </row>
    <row r="116" s="13" customFormat="1">
      <c r="A116" s="13"/>
      <c r="B116" s="218"/>
      <c r="C116" s="219"/>
      <c r="D116" s="220" t="s">
        <v>175</v>
      </c>
      <c r="E116" s="221" t="s">
        <v>19</v>
      </c>
      <c r="F116" s="222" t="s">
        <v>205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175</v>
      </c>
      <c r="AU116" s="228" t="s">
        <v>81</v>
      </c>
      <c r="AV116" s="13" t="s">
        <v>79</v>
      </c>
      <c r="AW116" s="13" t="s">
        <v>33</v>
      </c>
      <c r="AX116" s="13" t="s">
        <v>71</v>
      </c>
      <c r="AY116" s="228" t="s">
        <v>166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718</v>
      </c>
      <c r="G117" s="230"/>
      <c r="H117" s="233">
        <v>36.036000000000001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71</v>
      </c>
      <c r="AY117" s="239" t="s">
        <v>166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697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719</v>
      </c>
      <c r="G119" s="230"/>
      <c r="H119" s="233">
        <v>205.09999999999999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5" customFormat="1">
      <c r="A120" s="15"/>
      <c r="B120" s="240"/>
      <c r="C120" s="241"/>
      <c r="D120" s="220" t="s">
        <v>175</v>
      </c>
      <c r="E120" s="242" t="s">
        <v>19</v>
      </c>
      <c r="F120" s="243" t="s">
        <v>209</v>
      </c>
      <c r="G120" s="241"/>
      <c r="H120" s="244">
        <v>241.136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175</v>
      </c>
      <c r="AU120" s="250" t="s">
        <v>81</v>
      </c>
      <c r="AV120" s="15" t="s">
        <v>173</v>
      </c>
      <c r="AW120" s="15" t="s">
        <v>33</v>
      </c>
      <c r="AX120" s="15" t="s">
        <v>79</v>
      </c>
      <c r="AY120" s="250" t="s">
        <v>166</v>
      </c>
    </row>
    <row r="121" s="2" customFormat="1">
      <c r="A121" s="39"/>
      <c r="B121" s="40"/>
      <c r="C121" s="205" t="s">
        <v>106</v>
      </c>
      <c r="D121" s="205" t="s">
        <v>168</v>
      </c>
      <c r="E121" s="206" t="s">
        <v>211</v>
      </c>
      <c r="F121" s="207" t="s">
        <v>212</v>
      </c>
      <c r="G121" s="208" t="s">
        <v>203</v>
      </c>
      <c r="H121" s="209">
        <v>2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720</v>
      </c>
    </row>
    <row r="122" s="2" customFormat="1">
      <c r="A122" s="39"/>
      <c r="B122" s="40"/>
      <c r="C122" s="205" t="s">
        <v>109</v>
      </c>
      <c r="D122" s="205" t="s">
        <v>168</v>
      </c>
      <c r="E122" s="206" t="s">
        <v>215</v>
      </c>
      <c r="F122" s="207" t="s">
        <v>216</v>
      </c>
      <c r="G122" s="208" t="s">
        <v>171</v>
      </c>
      <c r="H122" s="209">
        <v>404.89999999999998</v>
      </c>
      <c r="I122" s="210"/>
      <c r="J122" s="211">
        <f>ROUND(I122*H122,2)</f>
        <v>0</v>
      </c>
      <c r="K122" s="207" t="s">
        <v>172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0.00084000000000000003</v>
      </c>
      <c r="R122" s="214">
        <f>Q122*H122</f>
        <v>0.34011599999999997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173</v>
      </c>
      <c r="AT122" s="216" t="s">
        <v>168</v>
      </c>
      <c r="AU122" s="216" t="s">
        <v>81</v>
      </c>
      <c r="AY122" s="18" t="s">
        <v>166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173</v>
      </c>
      <c r="BM122" s="216" t="s">
        <v>721</v>
      </c>
    </row>
    <row r="123" s="13" customFormat="1">
      <c r="A123" s="13"/>
      <c r="B123" s="218"/>
      <c r="C123" s="219"/>
      <c r="D123" s="220" t="s">
        <v>175</v>
      </c>
      <c r="E123" s="221" t="s">
        <v>19</v>
      </c>
      <c r="F123" s="222" t="s">
        <v>205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175</v>
      </c>
      <c r="AU123" s="228" t="s">
        <v>81</v>
      </c>
      <c r="AV123" s="13" t="s">
        <v>79</v>
      </c>
      <c r="AW123" s="13" t="s">
        <v>33</v>
      </c>
      <c r="AX123" s="13" t="s">
        <v>71</v>
      </c>
      <c r="AY123" s="228" t="s">
        <v>166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722</v>
      </c>
      <c r="G124" s="230"/>
      <c r="H124" s="233">
        <v>65.599999999999994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71</v>
      </c>
      <c r="AY124" s="239" t="s">
        <v>166</v>
      </c>
    </row>
    <row r="125" s="13" customFormat="1">
      <c r="A125" s="13"/>
      <c r="B125" s="218"/>
      <c r="C125" s="219"/>
      <c r="D125" s="220" t="s">
        <v>175</v>
      </c>
      <c r="E125" s="221" t="s">
        <v>19</v>
      </c>
      <c r="F125" s="222" t="s">
        <v>697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175</v>
      </c>
      <c r="AU125" s="228" t="s">
        <v>81</v>
      </c>
      <c r="AV125" s="13" t="s">
        <v>79</v>
      </c>
      <c r="AW125" s="13" t="s">
        <v>33</v>
      </c>
      <c r="AX125" s="13" t="s">
        <v>71</v>
      </c>
      <c r="AY125" s="228" t="s">
        <v>166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723</v>
      </c>
      <c r="G126" s="230"/>
      <c r="H126" s="233">
        <v>339.30000000000001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71</v>
      </c>
      <c r="AY126" s="239" t="s">
        <v>166</v>
      </c>
    </row>
    <row r="127" s="15" customFormat="1">
      <c r="A127" s="15"/>
      <c r="B127" s="240"/>
      <c r="C127" s="241"/>
      <c r="D127" s="220" t="s">
        <v>175</v>
      </c>
      <c r="E127" s="242" t="s">
        <v>19</v>
      </c>
      <c r="F127" s="243" t="s">
        <v>209</v>
      </c>
      <c r="G127" s="241"/>
      <c r="H127" s="244">
        <v>404.89999999999998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175</v>
      </c>
      <c r="AU127" s="250" t="s">
        <v>81</v>
      </c>
      <c r="AV127" s="15" t="s">
        <v>173</v>
      </c>
      <c r="AW127" s="15" t="s">
        <v>33</v>
      </c>
      <c r="AX127" s="15" t="s">
        <v>79</v>
      </c>
      <c r="AY127" s="250" t="s">
        <v>166</v>
      </c>
    </row>
    <row r="128" s="2" customFormat="1">
      <c r="A128" s="39"/>
      <c r="B128" s="40"/>
      <c r="C128" s="205" t="s">
        <v>112</v>
      </c>
      <c r="D128" s="205" t="s">
        <v>168</v>
      </c>
      <c r="E128" s="206" t="s">
        <v>220</v>
      </c>
      <c r="F128" s="207" t="s">
        <v>221</v>
      </c>
      <c r="G128" s="208" t="s">
        <v>171</v>
      </c>
      <c r="H128" s="209">
        <v>818.5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0.00084999999999999995</v>
      </c>
      <c r="R128" s="214">
        <f>Q128*H128</f>
        <v>0.69572499999999993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724</v>
      </c>
    </row>
    <row r="129" s="13" customFormat="1">
      <c r="A129" s="13"/>
      <c r="B129" s="218"/>
      <c r="C129" s="219"/>
      <c r="D129" s="220" t="s">
        <v>175</v>
      </c>
      <c r="E129" s="221" t="s">
        <v>19</v>
      </c>
      <c r="F129" s="222" t="s">
        <v>205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175</v>
      </c>
      <c r="AU129" s="228" t="s">
        <v>81</v>
      </c>
      <c r="AV129" s="13" t="s">
        <v>79</v>
      </c>
      <c r="AW129" s="13" t="s">
        <v>33</v>
      </c>
      <c r="AX129" s="13" t="s">
        <v>71</v>
      </c>
      <c r="AY129" s="228" t="s">
        <v>166</v>
      </c>
    </row>
    <row r="130" s="14" customFormat="1">
      <c r="A130" s="14"/>
      <c r="B130" s="229"/>
      <c r="C130" s="230"/>
      <c r="D130" s="220" t="s">
        <v>175</v>
      </c>
      <c r="E130" s="231" t="s">
        <v>19</v>
      </c>
      <c r="F130" s="232" t="s">
        <v>725</v>
      </c>
      <c r="G130" s="230"/>
      <c r="H130" s="233">
        <v>78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175</v>
      </c>
      <c r="AU130" s="239" t="s">
        <v>81</v>
      </c>
      <c r="AV130" s="14" t="s">
        <v>81</v>
      </c>
      <c r="AW130" s="14" t="s">
        <v>33</v>
      </c>
      <c r="AX130" s="14" t="s">
        <v>71</v>
      </c>
      <c r="AY130" s="239" t="s">
        <v>166</v>
      </c>
    </row>
    <row r="131" s="13" customFormat="1">
      <c r="A131" s="13"/>
      <c r="B131" s="218"/>
      <c r="C131" s="219"/>
      <c r="D131" s="220" t="s">
        <v>175</v>
      </c>
      <c r="E131" s="221" t="s">
        <v>19</v>
      </c>
      <c r="F131" s="222" t="s">
        <v>207</v>
      </c>
      <c r="G131" s="219"/>
      <c r="H131" s="221" t="s">
        <v>19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175</v>
      </c>
      <c r="AU131" s="228" t="s">
        <v>81</v>
      </c>
      <c r="AV131" s="13" t="s">
        <v>79</v>
      </c>
      <c r="AW131" s="13" t="s">
        <v>33</v>
      </c>
      <c r="AX131" s="13" t="s">
        <v>71</v>
      </c>
      <c r="AY131" s="228" t="s">
        <v>166</v>
      </c>
    </row>
    <row r="132" s="14" customFormat="1">
      <c r="A132" s="14"/>
      <c r="B132" s="229"/>
      <c r="C132" s="230"/>
      <c r="D132" s="220" t="s">
        <v>175</v>
      </c>
      <c r="E132" s="231" t="s">
        <v>19</v>
      </c>
      <c r="F132" s="232" t="s">
        <v>726</v>
      </c>
      <c r="G132" s="230"/>
      <c r="H132" s="233">
        <v>740.5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175</v>
      </c>
      <c r="AU132" s="239" t="s">
        <v>81</v>
      </c>
      <c r="AV132" s="14" t="s">
        <v>81</v>
      </c>
      <c r="AW132" s="14" t="s">
        <v>33</v>
      </c>
      <c r="AX132" s="14" t="s">
        <v>71</v>
      </c>
      <c r="AY132" s="239" t="s">
        <v>166</v>
      </c>
    </row>
    <row r="133" s="15" customFormat="1">
      <c r="A133" s="15"/>
      <c r="B133" s="240"/>
      <c r="C133" s="241"/>
      <c r="D133" s="220" t="s">
        <v>175</v>
      </c>
      <c r="E133" s="242" t="s">
        <v>19</v>
      </c>
      <c r="F133" s="243" t="s">
        <v>209</v>
      </c>
      <c r="G133" s="241"/>
      <c r="H133" s="244">
        <v>818.5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0" t="s">
        <v>175</v>
      </c>
      <c r="AU133" s="250" t="s">
        <v>81</v>
      </c>
      <c r="AV133" s="15" t="s">
        <v>173</v>
      </c>
      <c r="AW133" s="15" t="s">
        <v>33</v>
      </c>
      <c r="AX133" s="15" t="s">
        <v>79</v>
      </c>
      <c r="AY133" s="250" t="s">
        <v>166</v>
      </c>
    </row>
    <row r="134" s="2" customFormat="1" ht="44.25" customHeight="1">
      <c r="A134" s="39"/>
      <c r="B134" s="40"/>
      <c r="C134" s="205" t="s">
        <v>115</v>
      </c>
      <c r="D134" s="205" t="s">
        <v>168</v>
      </c>
      <c r="E134" s="206" t="s">
        <v>224</v>
      </c>
      <c r="F134" s="207" t="s">
        <v>225</v>
      </c>
      <c r="G134" s="208" t="s">
        <v>171</v>
      </c>
      <c r="H134" s="209">
        <v>404.89999999999998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727</v>
      </c>
    </row>
    <row r="135" s="2" customFormat="1" ht="44.25" customHeight="1">
      <c r="A135" s="39"/>
      <c r="B135" s="40"/>
      <c r="C135" s="205" t="s">
        <v>118</v>
      </c>
      <c r="D135" s="205" t="s">
        <v>168</v>
      </c>
      <c r="E135" s="206" t="s">
        <v>227</v>
      </c>
      <c r="F135" s="207" t="s">
        <v>228</v>
      </c>
      <c r="G135" s="208" t="s">
        <v>171</v>
      </c>
      <c r="H135" s="209">
        <v>818.5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728</v>
      </c>
    </row>
    <row r="136" s="2" customFormat="1">
      <c r="A136" s="39"/>
      <c r="B136" s="40"/>
      <c r="C136" s="205" t="s">
        <v>8</v>
      </c>
      <c r="D136" s="205" t="s">
        <v>168</v>
      </c>
      <c r="E136" s="206" t="s">
        <v>499</v>
      </c>
      <c r="F136" s="207" t="s">
        <v>500</v>
      </c>
      <c r="G136" s="208" t="s">
        <v>203</v>
      </c>
      <c r="H136" s="209">
        <v>98.430000000000007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729</v>
      </c>
    </row>
    <row r="137" s="14" customFormat="1">
      <c r="A137" s="14"/>
      <c r="B137" s="229"/>
      <c r="C137" s="230"/>
      <c r="D137" s="220" t="s">
        <v>175</v>
      </c>
      <c r="E137" s="231" t="s">
        <v>19</v>
      </c>
      <c r="F137" s="232" t="s">
        <v>730</v>
      </c>
      <c r="G137" s="230"/>
      <c r="H137" s="233">
        <v>98.430000000000007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175</v>
      </c>
      <c r="AU137" s="239" t="s">
        <v>81</v>
      </c>
      <c r="AV137" s="14" t="s">
        <v>81</v>
      </c>
      <c r="AW137" s="14" t="s">
        <v>33</v>
      </c>
      <c r="AX137" s="14" t="s">
        <v>79</v>
      </c>
      <c r="AY137" s="239" t="s">
        <v>166</v>
      </c>
    </row>
    <row r="138" s="2" customFormat="1" ht="44.25" customHeight="1">
      <c r="A138" s="39"/>
      <c r="B138" s="40"/>
      <c r="C138" s="205" t="s">
        <v>123</v>
      </c>
      <c r="D138" s="205" t="s">
        <v>168</v>
      </c>
      <c r="E138" s="206" t="s">
        <v>503</v>
      </c>
      <c r="F138" s="207" t="s">
        <v>504</v>
      </c>
      <c r="G138" s="208" t="s">
        <v>203</v>
      </c>
      <c r="H138" s="209">
        <v>98.430000000000007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731</v>
      </c>
    </row>
    <row r="139" s="2" customFormat="1" ht="44.25" customHeight="1">
      <c r="A139" s="39"/>
      <c r="B139" s="40"/>
      <c r="C139" s="205" t="s">
        <v>126</v>
      </c>
      <c r="D139" s="205" t="s">
        <v>168</v>
      </c>
      <c r="E139" s="206" t="s">
        <v>238</v>
      </c>
      <c r="F139" s="207" t="s">
        <v>239</v>
      </c>
      <c r="G139" s="208" t="s">
        <v>240</v>
      </c>
      <c r="H139" s="209">
        <v>196.86000000000001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732</v>
      </c>
    </row>
    <row r="140" s="14" customFormat="1">
      <c r="A140" s="14"/>
      <c r="B140" s="229"/>
      <c r="C140" s="230"/>
      <c r="D140" s="220" t="s">
        <v>175</v>
      </c>
      <c r="E140" s="231" t="s">
        <v>19</v>
      </c>
      <c r="F140" s="232" t="s">
        <v>733</v>
      </c>
      <c r="G140" s="230"/>
      <c r="H140" s="233">
        <v>196.86000000000001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175</v>
      </c>
      <c r="AU140" s="239" t="s">
        <v>81</v>
      </c>
      <c r="AV140" s="14" t="s">
        <v>81</v>
      </c>
      <c r="AW140" s="14" t="s">
        <v>33</v>
      </c>
      <c r="AX140" s="14" t="s">
        <v>79</v>
      </c>
      <c r="AY140" s="239" t="s">
        <v>166</v>
      </c>
    </row>
    <row r="141" s="2" customFormat="1">
      <c r="A141" s="39"/>
      <c r="B141" s="40"/>
      <c r="C141" s="205" t="s">
        <v>129</v>
      </c>
      <c r="D141" s="205" t="s">
        <v>168</v>
      </c>
      <c r="E141" s="206" t="s">
        <v>243</v>
      </c>
      <c r="F141" s="207" t="s">
        <v>244</v>
      </c>
      <c r="G141" s="208" t="s">
        <v>203</v>
      </c>
      <c r="H141" s="209">
        <v>98.430000000000007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734</v>
      </c>
    </row>
    <row r="142" s="2" customFormat="1" ht="44.25" customHeight="1">
      <c r="A142" s="39"/>
      <c r="B142" s="40"/>
      <c r="C142" s="205" t="s">
        <v>132</v>
      </c>
      <c r="D142" s="205" t="s">
        <v>168</v>
      </c>
      <c r="E142" s="206" t="s">
        <v>246</v>
      </c>
      <c r="F142" s="207" t="s">
        <v>247</v>
      </c>
      <c r="G142" s="208" t="s">
        <v>203</v>
      </c>
      <c r="H142" s="209">
        <v>377.52999999999997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735</v>
      </c>
    </row>
    <row r="143" s="14" customFormat="1">
      <c r="A143" s="14"/>
      <c r="B143" s="229"/>
      <c r="C143" s="230"/>
      <c r="D143" s="220" t="s">
        <v>175</v>
      </c>
      <c r="E143" s="231" t="s">
        <v>19</v>
      </c>
      <c r="F143" s="232" t="s">
        <v>736</v>
      </c>
      <c r="G143" s="230"/>
      <c r="H143" s="233">
        <v>377.52999999999997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175</v>
      </c>
      <c r="AU143" s="239" t="s">
        <v>81</v>
      </c>
      <c r="AV143" s="14" t="s">
        <v>81</v>
      </c>
      <c r="AW143" s="14" t="s">
        <v>33</v>
      </c>
      <c r="AX143" s="14" t="s">
        <v>79</v>
      </c>
      <c r="AY143" s="239" t="s">
        <v>166</v>
      </c>
    </row>
    <row r="144" s="2" customFormat="1" ht="66.75" customHeight="1">
      <c r="A144" s="39"/>
      <c r="B144" s="40"/>
      <c r="C144" s="205" t="s">
        <v>260</v>
      </c>
      <c r="D144" s="205" t="s">
        <v>168</v>
      </c>
      <c r="E144" s="206" t="s">
        <v>250</v>
      </c>
      <c r="F144" s="207" t="s">
        <v>251</v>
      </c>
      <c r="G144" s="208" t="s">
        <v>203</v>
      </c>
      <c r="H144" s="209">
        <v>73.817999999999998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737</v>
      </c>
    </row>
    <row r="145" s="14" customFormat="1">
      <c r="A145" s="14"/>
      <c r="B145" s="229"/>
      <c r="C145" s="230"/>
      <c r="D145" s="220" t="s">
        <v>175</v>
      </c>
      <c r="E145" s="231" t="s">
        <v>19</v>
      </c>
      <c r="F145" s="232" t="s">
        <v>738</v>
      </c>
      <c r="G145" s="230"/>
      <c r="H145" s="233">
        <v>73.817999999999998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175</v>
      </c>
      <c r="AU145" s="239" t="s">
        <v>81</v>
      </c>
      <c r="AV145" s="14" t="s">
        <v>81</v>
      </c>
      <c r="AW145" s="14" t="s">
        <v>33</v>
      </c>
      <c r="AX145" s="14" t="s">
        <v>79</v>
      </c>
      <c r="AY145" s="239" t="s">
        <v>166</v>
      </c>
    </row>
    <row r="146" s="2" customFormat="1" ht="16.5" customHeight="1">
      <c r="A146" s="39"/>
      <c r="B146" s="40"/>
      <c r="C146" s="251" t="s">
        <v>7</v>
      </c>
      <c r="D146" s="251" t="s">
        <v>254</v>
      </c>
      <c r="E146" s="252" t="s">
        <v>255</v>
      </c>
      <c r="F146" s="253" t="s">
        <v>256</v>
      </c>
      <c r="G146" s="254" t="s">
        <v>240</v>
      </c>
      <c r="H146" s="255">
        <v>146.36000000000001</v>
      </c>
      <c r="I146" s="256"/>
      <c r="J146" s="257">
        <f>ROUND(I146*H146,2)</f>
        <v>0</v>
      </c>
      <c r="K146" s="253" t="s">
        <v>172</v>
      </c>
      <c r="L146" s="258"/>
      <c r="M146" s="259" t="s">
        <v>19</v>
      </c>
      <c r="N146" s="260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210</v>
      </c>
      <c r="AT146" s="216" t="s">
        <v>254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739</v>
      </c>
    </row>
    <row r="147" s="14" customFormat="1">
      <c r="A147" s="14"/>
      <c r="B147" s="229"/>
      <c r="C147" s="230"/>
      <c r="D147" s="220" t="s">
        <v>175</v>
      </c>
      <c r="E147" s="231" t="s">
        <v>19</v>
      </c>
      <c r="F147" s="232" t="s">
        <v>740</v>
      </c>
      <c r="G147" s="230"/>
      <c r="H147" s="233">
        <v>73.180000000000007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175</v>
      </c>
      <c r="AU147" s="239" t="s">
        <v>81</v>
      </c>
      <c r="AV147" s="14" t="s">
        <v>81</v>
      </c>
      <c r="AW147" s="14" t="s">
        <v>33</v>
      </c>
      <c r="AX147" s="14" t="s">
        <v>79</v>
      </c>
      <c r="AY147" s="239" t="s">
        <v>166</v>
      </c>
    </row>
    <row r="148" s="14" customFormat="1">
      <c r="A148" s="14"/>
      <c r="B148" s="229"/>
      <c r="C148" s="230"/>
      <c r="D148" s="220" t="s">
        <v>175</v>
      </c>
      <c r="E148" s="230"/>
      <c r="F148" s="232" t="s">
        <v>741</v>
      </c>
      <c r="G148" s="230"/>
      <c r="H148" s="233">
        <v>146.36000000000001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175</v>
      </c>
      <c r="AU148" s="239" t="s">
        <v>81</v>
      </c>
      <c r="AV148" s="14" t="s">
        <v>81</v>
      </c>
      <c r="AW148" s="14" t="s">
        <v>4</v>
      </c>
      <c r="AX148" s="14" t="s">
        <v>79</v>
      </c>
      <c r="AY148" s="239" t="s">
        <v>166</v>
      </c>
    </row>
    <row r="149" s="2" customFormat="1" ht="16.5" customHeight="1">
      <c r="A149" s="39"/>
      <c r="B149" s="40"/>
      <c r="C149" s="205" t="s">
        <v>269</v>
      </c>
      <c r="D149" s="205" t="s">
        <v>168</v>
      </c>
      <c r="E149" s="206" t="s">
        <v>742</v>
      </c>
      <c r="F149" s="207" t="s">
        <v>743</v>
      </c>
      <c r="G149" s="208" t="s">
        <v>171</v>
      </c>
      <c r="H149" s="209">
        <v>30.120000000000001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744</v>
      </c>
    </row>
    <row r="150" s="2" customFormat="1" ht="16.5" customHeight="1">
      <c r="A150" s="39"/>
      <c r="B150" s="40"/>
      <c r="C150" s="251" t="s">
        <v>273</v>
      </c>
      <c r="D150" s="251" t="s">
        <v>254</v>
      </c>
      <c r="E150" s="252" t="s">
        <v>745</v>
      </c>
      <c r="F150" s="253" t="s">
        <v>746</v>
      </c>
      <c r="G150" s="254" t="s">
        <v>747</v>
      </c>
      <c r="H150" s="255">
        <v>1.004</v>
      </c>
      <c r="I150" s="256"/>
      <c r="J150" s="257">
        <f>ROUND(I150*H150,2)</f>
        <v>0</v>
      </c>
      <c r="K150" s="253" t="s">
        <v>172</v>
      </c>
      <c r="L150" s="258"/>
      <c r="M150" s="259" t="s">
        <v>19</v>
      </c>
      <c r="N150" s="260" t="s">
        <v>42</v>
      </c>
      <c r="O150" s="85"/>
      <c r="P150" s="214">
        <f>O150*H150</f>
        <v>0</v>
      </c>
      <c r="Q150" s="214">
        <v>0.001</v>
      </c>
      <c r="R150" s="214">
        <f>Q150*H150</f>
        <v>0.0010040000000000001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210</v>
      </c>
      <c r="AT150" s="216" t="s">
        <v>254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748</v>
      </c>
    </row>
    <row r="151" s="2" customFormat="1">
      <c r="A151" s="39"/>
      <c r="B151" s="40"/>
      <c r="C151" s="205" t="s">
        <v>277</v>
      </c>
      <c r="D151" s="205" t="s">
        <v>168</v>
      </c>
      <c r="E151" s="206" t="s">
        <v>749</v>
      </c>
      <c r="F151" s="207" t="s">
        <v>750</v>
      </c>
      <c r="G151" s="208" t="s">
        <v>171</v>
      </c>
      <c r="H151" s="209">
        <v>30.120000000000001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751</v>
      </c>
    </row>
    <row r="152" s="12" customFormat="1" ht="22.8" customHeight="1">
      <c r="A152" s="12"/>
      <c r="B152" s="189"/>
      <c r="C152" s="190"/>
      <c r="D152" s="191" t="s">
        <v>70</v>
      </c>
      <c r="E152" s="203" t="s">
        <v>183</v>
      </c>
      <c r="F152" s="203" t="s">
        <v>259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0</v>
      </c>
      <c r="S152" s="197"/>
      <c r="T152" s="19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79</v>
      </c>
      <c r="AT152" s="201" t="s">
        <v>70</v>
      </c>
      <c r="AU152" s="201" t="s">
        <v>79</v>
      </c>
      <c r="AY152" s="200" t="s">
        <v>166</v>
      </c>
      <c r="BK152" s="202">
        <f>BK153</f>
        <v>0</v>
      </c>
    </row>
    <row r="153" s="2" customFormat="1">
      <c r="A153" s="39"/>
      <c r="B153" s="40"/>
      <c r="C153" s="205" t="s">
        <v>281</v>
      </c>
      <c r="D153" s="205" t="s">
        <v>168</v>
      </c>
      <c r="E153" s="206" t="s">
        <v>261</v>
      </c>
      <c r="F153" s="207" t="s">
        <v>262</v>
      </c>
      <c r="G153" s="208" t="s">
        <v>194</v>
      </c>
      <c r="H153" s="209">
        <v>272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752</v>
      </c>
    </row>
    <row r="154" s="12" customFormat="1" ht="22.8" customHeight="1">
      <c r="A154" s="12"/>
      <c r="B154" s="189"/>
      <c r="C154" s="190"/>
      <c r="D154" s="191" t="s">
        <v>70</v>
      </c>
      <c r="E154" s="203" t="s">
        <v>173</v>
      </c>
      <c r="F154" s="203" t="s">
        <v>264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SUM(P155:P160)</f>
        <v>0</v>
      </c>
      <c r="Q154" s="197"/>
      <c r="R154" s="198">
        <f>SUM(R155:R160)</f>
        <v>0.54908999999999997</v>
      </c>
      <c r="S154" s="197"/>
      <c r="T154" s="199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79</v>
      </c>
      <c r="AT154" s="201" t="s">
        <v>70</v>
      </c>
      <c r="AU154" s="201" t="s">
        <v>79</v>
      </c>
      <c r="AY154" s="200" t="s">
        <v>166</v>
      </c>
      <c r="BK154" s="202">
        <f>SUM(BK155:BK160)</f>
        <v>0</v>
      </c>
    </row>
    <row r="155" s="2" customFormat="1" ht="33" customHeight="1">
      <c r="A155" s="39"/>
      <c r="B155" s="40"/>
      <c r="C155" s="205" t="s">
        <v>286</v>
      </c>
      <c r="D155" s="205" t="s">
        <v>168</v>
      </c>
      <c r="E155" s="206" t="s">
        <v>265</v>
      </c>
      <c r="F155" s="207" t="s">
        <v>753</v>
      </c>
      <c r="G155" s="208" t="s">
        <v>203</v>
      </c>
      <c r="H155" s="209">
        <v>24.606000000000002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754</v>
      </c>
    </row>
    <row r="156" s="14" customFormat="1">
      <c r="A156" s="14"/>
      <c r="B156" s="229"/>
      <c r="C156" s="230"/>
      <c r="D156" s="220" t="s">
        <v>175</v>
      </c>
      <c r="E156" s="231" t="s">
        <v>19</v>
      </c>
      <c r="F156" s="232" t="s">
        <v>755</v>
      </c>
      <c r="G156" s="230"/>
      <c r="H156" s="233">
        <v>24.606000000000002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175</v>
      </c>
      <c r="AU156" s="239" t="s">
        <v>81</v>
      </c>
      <c r="AV156" s="14" t="s">
        <v>81</v>
      </c>
      <c r="AW156" s="14" t="s">
        <v>33</v>
      </c>
      <c r="AX156" s="14" t="s">
        <v>79</v>
      </c>
      <c r="AY156" s="239" t="s">
        <v>166</v>
      </c>
    </row>
    <row r="157" s="2" customFormat="1">
      <c r="A157" s="39"/>
      <c r="B157" s="40"/>
      <c r="C157" s="205" t="s">
        <v>292</v>
      </c>
      <c r="D157" s="205" t="s">
        <v>168</v>
      </c>
      <c r="E157" s="206" t="s">
        <v>270</v>
      </c>
      <c r="F157" s="207" t="s">
        <v>271</v>
      </c>
      <c r="G157" s="208" t="s">
        <v>203</v>
      </c>
      <c r="H157" s="209">
        <v>0.90000000000000002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756</v>
      </c>
    </row>
    <row r="158" s="2" customFormat="1" ht="33" customHeight="1">
      <c r="A158" s="39"/>
      <c r="B158" s="40"/>
      <c r="C158" s="205" t="s">
        <v>296</v>
      </c>
      <c r="D158" s="205" t="s">
        <v>168</v>
      </c>
      <c r="E158" s="206" t="s">
        <v>274</v>
      </c>
      <c r="F158" s="207" t="s">
        <v>275</v>
      </c>
      <c r="G158" s="208" t="s">
        <v>203</v>
      </c>
      <c r="H158" s="209">
        <v>1</v>
      </c>
      <c r="I158" s="210"/>
      <c r="J158" s="211">
        <f>ROUND(I158*H158,2)</f>
        <v>0</v>
      </c>
      <c r="K158" s="207" t="s">
        <v>172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173</v>
      </c>
      <c r="AT158" s="216" t="s">
        <v>168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757</v>
      </c>
    </row>
    <row r="159" s="2" customFormat="1">
      <c r="A159" s="39"/>
      <c r="B159" s="40"/>
      <c r="C159" s="205" t="s">
        <v>300</v>
      </c>
      <c r="D159" s="205" t="s">
        <v>168</v>
      </c>
      <c r="E159" s="206" t="s">
        <v>278</v>
      </c>
      <c r="F159" s="207" t="s">
        <v>279</v>
      </c>
      <c r="G159" s="208" t="s">
        <v>171</v>
      </c>
      <c r="H159" s="209">
        <v>3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0.0063899999999999998</v>
      </c>
      <c r="R159" s="214">
        <f>Q159*H159</f>
        <v>0.01917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758</v>
      </c>
    </row>
    <row r="160" s="2" customFormat="1">
      <c r="A160" s="39"/>
      <c r="B160" s="40"/>
      <c r="C160" s="205" t="s">
        <v>305</v>
      </c>
      <c r="D160" s="205" t="s">
        <v>168</v>
      </c>
      <c r="E160" s="206" t="s">
        <v>282</v>
      </c>
      <c r="F160" s="207" t="s">
        <v>283</v>
      </c>
      <c r="G160" s="208" t="s">
        <v>186</v>
      </c>
      <c r="H160" s="209">
        <v>6</v>
      </c>
      <c r="I160" s="210"/>
      <c r="J160" s="211">
        <f>ROUND(I160*H160,2)</f>
        <v>0</v>
      </c>
      <c r="K160" s="207" t="s">
        <v>172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0.088319999999999996</v>
      </c>
      <c r="R160" s="214">
        <f>Q160*H160</f>
        <v>0.52991999999999995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168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759</v>
      </c>
    </row>
    <row r="161" s="12" customFormat="1" ht="22.8" customHeight="1">
      <c r="A161" s="12"/>
      <c r="B161" s="189"/>
      <c r="C161" s="190"/>
      <c r="D161" s="191" t="s">
        <v>70</v>
      </c>
      <c r="E161" s="203" t="s">
        <v>191</v>
      </c>
      <c r="F161" s="203" t="s">
        <v>285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SUM(P162:P165)</f>
        <v>0</v>
      </c>
      <c r="Q161" s="197"/>
      <c r="R161" s="198">
        <f>SUM(R162:R165)</f>
        <v>499.56220759999997</v>
      </c>
      <c r="S161" s="197"/>
      <c r="T161" s="199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79</v>
      </c>
      <c r="AT161" s="201" t="s">
        <v>70</v>
      </c>
      <c r="AU161" s="201" t="s">
        <v>79</v>
      </c>
      <c r="AY161" s="200" t="s">
        <v>166</v>
      </c>
      <c r="BK161" s="202">
        <f>SUM(BK162:BK165)</f>
        <v>0</v>
      </c>
    </row>
    <row r="162" s="2" customFormat="1">
      <c r="A162" s="39"/>
      <c r="B162" s="40"/>
      <c r="C162" s="205" t="s">
        <v>310</v>
      </c>
      <c r="D162" s="205" t="s">
        <v>168</v>
      </c>
      <c r="E162" s="206" t="s">
        <v>287</v>
      </c>
      <c r="F162" s="207" t="s">
        <v>288</v>
      </c>
      <c r="G162" s="208" t="s">
        <v>171</v>
      </c>
      <c r="H162" s="209">
        <v>404.82999999999998</v>
      </c>
      <c r="I162" s="210"/>
      <c r="J162" s="211">
        <f>ROUND(I162*H162,2)</f>
        <v>0</v>
      </c>
      <c r="K162" s="207" t="s">
        <v>172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0.46000000000000002</v>
      </c>
      <c r="R162" s="214">
        <f>Q162*H162</f>
        <v>186.2218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168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760</v>
      </c>
    </row>
    <row r="163" s="2" customFormat="1" ht="44.25" customHeight="1">
      <c r="A163" s="39"/>
      <c r="B163" s="40"/>
      <c r="C163" s="205" t="s">
        <v>315</v>
      </c>
      <c r="D163" s="205" t="s">
        <v>168</v>
      </c>
      <c r="E163" s="206" t="s">
        <v>293</v>
      </c>
      <c r="F163" s="207" t="s">
        <v>294</v>
      </c>
      <c r="G163" s="208" t="s">
        <v>171</v>
      </c>
      <c r="H163" s="209">
        <v>404.82999999999998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0.38</v>
      </c>
      <c r="R163" s="214">
        <f>Q163*H163</f>
        <v>153.83539999999999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761</v>
      </c>
    </row>
    <row r="164" s="2" customFormat="1" ht="44.25" customHeight="1">
      <c r="A164" s="39"/>
      <c r="B164" s="40"/>
      <c r="C164" s="205" t="s">
        <v>319</v>
      </c>
      <c r="D164" s="205" t="s">
        <v>168</v>
      </c>
      <c r="E164" s="206" t="s">
        <v>297</v>
      </c>
      <c r="F164" s="207" t="s">
        <v>298</v>
      </c>
      <c r="G164" s="208" t="s">
        <v>171</v>
      </c>
      <c r="H164" s="209">
        <v>379.81</v>
      </c>
      <c r="I164" s="210"/>
      <c r="J164" s="211">
        <f>ROUND(I164*H164,2)</f>
        <v>0</v>
      </c>
      <c r="K164" s="207" t="s">
        <v>172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0.26375999999999999</v>
      </c>
      <c r="R164" s="214">
        <f>Q164*H164</f>
        <v>100.17868559999999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173</v>
      </c>
      <c r="AT164" s="216" t="s">
        <v>168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762</v>
      </c>
    </row>
    <row r="165" s="2" customFormat="1">
      <c r="A165" s="39"/>
      <c r="B165" s="40"/>
      <c r="C165" s="205" t="s">
        <v>324</v>
      </c>
      <c r="D165" s="205" t="s">
        <v>168</v>
      </c>
      <c r="E165" s="206" t="s">
        <v>301</v>
      </c>
      <c r="F165" s="207" t="s">
        <v>302</v>
      </c>
      <c r="G165" s="208" t="s">
        <v>171</v>
      </c>
      <c r="H165" s="209">
        <v>379.81</v>
      </c>
      <c r="I165" s="210"/>
      <c r="J165" s="211">
        <f>ROUND(I165*H165,2)</f>
        <v>0</v>
      </c>
      <c r="K165" s="207" t="s">
        <v>172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0.15620000000000001</v>
      </c>
      <c r="R165" s="214">
        <f>Q165*H165</f>
        <v>59.326322000000005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173</v>
      </c>
      <c r="AT165" s="216" t="s">
        <v>168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763</v>
      </c>
    </row>
    <row r="166" s="12" customFormat="1" ht="22.8" customHeight="1">
      <c r="A166" s="12"/>
      <c r="B166" s="189"/>
      <c r="C166" s="190"/>
      <c r="D166" s="191" t="s">
        <v>70</v>
      </c>
      <c r="E166" s="203" t="s">
        <v>210</v>
      </c>
      <c r="F166" s="203" t="s">
        <v>304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SUM(P167:P196)</f>
        <v>0</v>
      </c>
      <c r="Q166" s="197"/>
      <c r="R166" s="198">
        <f>SUM(R167:R196)</f>
        <v>19.122244000000002</v>
      </c>
      <c r="S166" s="197"/>
      <c r="T166" s="199">
        <f>SUM(T167:T196)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79</v>
      </c>
      <c r="AT166" s="201" t="s">
        <v>70</v>
      </c>
      <c r="AU166" s="201" t="s">
        <v>79</v>
      </c>
      <c r="AY166" s="200" t="s">
        <v>166</v>
      </c>
      <c r="BK166" s="202">
        <f>SUM(BK167:BK196)</f>
        <v>0</v>
      </c>
    </row>
    <row r="167" s="2" customFormat="1" ht="33" customHeight="1">
      <c r="A167" s="39"/>
      <c r="B167" s="40"/>
      <c r="C167" s="205" t="s">
        <v>328</v>
      </c>
      <c r="D167" s="205" t="s">
        <v>168</v>
      </c>
      <c r="E167" s="206" t="s">
        <v>531</v>
      </c>
      <c r="F167" s="207" t="s">
        <v>532</v>
      </c>
      <c r="G167" s="208" t="s">
        <v>194</v>
      </c>
      <c r="H167" s="209">
        <v>242</v>
      </c>
      <c r="I167" s="210"/>
      <c r="J167" s="211">
        <f>ROUND(I167*H167,2)</f>
        <v>0</v>
      </c>
      <c r="K167" s="207" t="s">
        <v>308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2.0000000000000002E-05</v>
      </c>
      <c r="R167" s="214">
        <f>Q167*H167</f>
        <v>0.0048400000000000006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764</v>
      </c>
    </row>
    <row r="168" s="2" customFormat="1">
      <c r="A168" s="39"/>
      <c r="B168" s="40"/>
      <c r="C168" s="251" t="s">
        <v>332</v>
      </c>
      <c r="D168" s="251" t="s">
        <v>254</v>
      </c>
      <c r="E168" s="252" t="s">
        <v>527</v>
      </c>
      <c r="F168" s="253" t="s">
        <v>528</v>
      </c>
      <c r="G168" s="254" t="s">
        <v>194</v>
      </c>
      <c r="H168" s="255">
        <v>246</v>
      </c>
      <c r="I168" s="256"/>
      <c r="J168" s="257">
        <f>ROUND(I168*H168,2)</f>
        <v>0</v>
      </c>
      <c r="K168" s="253" t="s">
        <v>308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0.0080000000000000002</v>
      </c>
      <c r="R168" s="214">
        <f>Q168*H168</f>
        <v>1.968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765</v>
      </c>
    </row>
    <row r="169" s="2" customFormat="1">
      <c r="A169" s="39"/>
      <c r="B169" s="40"/>
      <c r="C169" s="205" t="s">
        <v>336</v>
      </c>
      <c r="D169" s="205" t="s">
        <v>168</v>
      </c>
      <c r="E169" s="206" t="s">
        <v>660</v>
      </c>
      <c r="F169" s="207" t="s">
        <v>661</v>
      </c>
      <c r="G169" s="208" t="s">
        <v>186</v>
      </c>
      <c r="H169" s="209">
        <v>10</v>
      </c>
      <c r="I169" s="210"/>
      <c r="J169" s="211">
        <f>ROUND(I169*H169,2)</f>
        <v>0</v>
      </c>
      <c r="K169" s="207" t="s">
        <v>308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766</v>
      </c>
    </row>
    <row r="170" s="2" customFormat="1" ht="16.5" customHeight="1">
      <c r="A170" s="39"/>
      <c r="B170" s="40"/>
      <c r="C170" s="251" t="s">
        <v>340</v>
      </c>
      <c r="D170" s="251" t="s">
        <v>254</v>
      </c>
      <c r="E170" s="252" t="s">
        <v>341</v>
      </c>
      <c r="F170" s="253" t="s">
        <v>342</v>
      </c>
      <c r="G170" s="254" t="s">
        <v>186</v>
      </c>
      <c r="H170" s="255">
        <v>5</v>
      </c>
      <c r="I170" s="256"/>
      <c r="J170" s="257">
        <f>ROUND(I170*H170,2)</f>
        <v>0</v>
      </c>
      <c r="K170" s="253" t="s">
        <v>308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0.00080000000000000004</v>
      </c>
      <c r="R170" s="214">
        <f>Q170*H170</f>
        <v>0.0040000000000000001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767</v>
      </c>
    </row>
    <row r="171" s="2" customFormat="1" ht="16.5" customHeight="1">
      <c r="A171" s="39"/>
      <c r="B171" s="40"/>
      <c r="C171" s="251" t="s">
        <v>344</v>
      </c>
      <c r="D171" s="251" t="s">
        <v>254</v>
      </c>
      <c r="E171" s="252" t="s">
        <v>542</v>
      </c>
      <c r="F171" s="253" t="s">
        <v>543</v>
      </c>
      <c r="G171" s="254" t="s">
        <v>186</v>
      </c>
      <c r="H171" s="255">
        <v>5</v>
      </c>
      <c r="I171" s="256"/>
      <c r="J171" s="257">
        <f>ROUND(I171*H171,2)</f>
        <v>0</v>
      </c>
      <c r="K171" s="253" t="s">
        <v>308</v>
      </c>
      <c r="L171" s="258"/>
      <c r="M171" s="259" t="s">
        <v>19</v>
      </c>
      <c r="N171" s="260" t="s">
        <v>42</v>
      </c>
      <c r="O171" s="85"/>
      <c r="P171" s="214">
        <f>O171*H171</f>
        <v>0</v>
      </c>
      <c r="Q171" s="214">
        <v>0.0050000000000000001</v>
      </c>
      <c r="R171" s="214">
        <f>Q171*H171</f>
        <v>0.025000000000000001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210</v>
      </c>
      <c r="AT171" s="216" t="s">
        <v>254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768</v>
      </c>
    </row>
    <row r="172" s="2" customFormat="1" ht="33" customHeight="1">
      <c r="A172" s="39"/>
      <c r="B172" s="40"/>
      <c r="C172" s="205" t="s">
        <v>348</v>
      </c>
      <c r="D172" s="205" t="s">
        <v>168</v>
      </c>
      <c r="E172" s="206" t="s">
        <v>306</v>
      </c>
      <c r="F172" s="207" t="s">
        <v>307</v>
      </c>
      <c r="G172" s="208" t="s">
        <v>194</v>
      </c>
      <c r="H172" s="209">
        <v>31.399999999999999</v>
      </c>
      <c r="I172" s="210"/>
      <c r="J172" s="211">
        <f>ROUND(I172*H172,2)</f>
        <v>0</v>
      </c>
      <c r="K172" s="207" t="s">
        <v>308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1.0000000000000001E-05</v>
      </c>
      <c r="R172" s="214">
        <f>Q172*H172</f>
        <v>0.00031399999999999999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173</v>
      </c>
      <c r="AT172" s="216" t="s">
        <v>168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769</v>
      </c>
    </row>
    <row r="173" s="2" customFormat="1">
      <c r="A173" s="39"/>
      <c r="B173" s="40"/>
      <c r="C173" s="251" t="s">
        <v>352</v>
      </c>
      <c r="D173" s="251" t="s">
        <v>254</v>
      </c>
      <c r="E173" s="252" t="s">
        <v>311</v>
      </c>
      <c r="F173" s="253" t="s">
        <v>312</v>
      </c>
      <c r="G173" s="254" t="s">
        <v>194</v>
      </c>
      <c r="H173" s="255">
        <v>32</v>
      </c>
      <c r="I173" s="256"/>
      <c r="J173" s="257">
        <f>ROUND(I173*H173,2)</f>
        <v>0</v>
      </c>
      <c r="K173" s="253" t="s">
        <v>308</v>
      </c>
      <c r="L173" s="258"/>
      <c r="M173" s="259" t="s">
        <v>19</v>
      </c>
      <c r="N173" s="260" t="s">
        <v>42</v>
      </c>
      <c r="O173" s="85"/>
      <c r="P173" s="214">
        <f>O173*H173</f>
        <v>0</v>
      </c>
      <c r="Q173" s="214">
        <v>0.0035999999999999999</v>
      </c>
      <c r="R173" s="214">
        <f>Q173*H173</f>
        <v>0.1152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254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770</v>
      </c>
    </row>
    <row r="174" s="2" customFormat="1">
      <c r="A174" s="39"/>
      <c r="B174" s="40"/>
      <c r="C174" s="205" t="s">
        <v>356</v>
      </c>
      <c r="D174" s="205" t="s">
        <v>168</v>
      </c>
      <c r="E174" s="206" t="s">
        <v>325</v>
      </c>
      <c r="F174" s="207" t="s">
        <v>326</v>
      </c>
      <c r="G174" s="208" t="s">
        <v>186</v>
      </c>
      <c r="H174" s="209">
        <v>9</v>
      </c>
      <c r="I174" s="210"/>
      <c r="J174" s="211">
        <f>ROUND(I174*H174,2)</f>
        <v>0</v>
      </c>
      <c r="K174" s="207" t="s">
        <v>172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173</v>
      </c>
      <c r="AT174" s="216" t="s">
        <v>168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771</v>
      </c>
    </row>
    <row r="175" s="2" customFormat="1" ht="16.5" customHeight="1">
      <c r="A175" s="39"/>
      <c r="B175" s="40"/>
      <c r="C175" s="251" t="s">
        <v>360</v>
      </c>
      <c r="D175" s="251" t="s">
        <v>254</v>
      </c>
      <c r="E175" s="252" t="s">
        <v>329</v>
      </c>
      <c r="F175" s="253" t="s">
        <v>330</v>
      </c>
      <c r="G175" s="254" t="s">
        <v>186</v>
      </c>
      <c r="H175" s="255">
        <v>9</v>
      </c>
      <c r="I175" s="256"/>
      <c r="J175" s="257">
        <f>ROUND(I175*H175,2)</f>
        <v>0</v>
      </c>
      <c r="K175" s="253" t="s">
        <v>172</v>
      </c>
      <c r="L175" s="258"/>
      <c r="M175" s="259" t="s">
        <v>19</v>
      </c>
      <c r="N175" s="260" t="s">
        <v>42</v>
      </c>
      <c r="O175" s="85"/>
      <c r="P175" s="214">
        <f>O175*H175</f>
        <v>0</v>
      </c>
      <c r="Q175" s="214">
        <v>0.00029</v>
      </c>
      <c r="R175" s="214">
        <f>Q175*H175</f>
        <v>0.0026099999999999999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210</v>
      </c>
      <c r="AT175" s="216" t="s">
        <v>254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772</v>
      </c>
    </row>
    <row r="176" s="2" customFormat="1">
      <c r="A176" s="39"/>
      <c r="B176" s="40"/>
      <c r="C176" s="205" t="s">
        <v>364</v>
      </c>
      <c r="D176" s="205" t="s">
        <v>168</v>
      </c>
      <c r="E176" s="206" t="s">
        <v>349</v>
      </c>
      <c r="F176" s="207" t="s">
        <v>350</v>
      </c>
      <c r="G176" s="208" t="s">
        <v>194</v>
      </c>
      <c r="H176" s="209">
        <v>273.39999999999998</v>
      </c>
      <c r="I176" s="210"/>
      <c r="J176" s="211">
        <f>ROUND(I176*H176,2)</f>
        <v>0</v>
      </c>
      <c r="K176" s="207" t="s">
        <v>172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173</v>
      </c>
      <c r="AT176" s="216" t="s">
        <v>168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773</v>
      </c>
    </row>
    <row r="177" s="2" customFormat="1">
      <c r="A177" s="39"/>
      <c r="B177" s="40"/>
      <c r="C177" s="205" t="s">
        <v>368</v>
      </c>
      <c r="D177" s="205" t="s">
        <v>168</v>
      </c>
      <c r="E177" s="206" t="s">
        <v>353</v>
      </c>
      <c r="F177" s="207" t="s">
        <v>354</v>
      </c>
      <c r="G177" s="208" t="s">
        <v>186</v>
      </c>
      <c r="H177" s="209">
        <v>6</v>
      </c>
      <c r="I177" s="210"/>
      <c r="J177" s="211">
        <f>ROUND(I177*H177,2)</f>
        <v>0</v>
      </c>
      <c r="K177" s="207" t="s">
        <v>172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0.010189999999999999</v>
      </c>
      <c r="R177" s="214">
        <f>Q177*H177</f>
        <v>0.06114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173</v>
      </c>
      <c r="AT177" s="216" t="s">
        <v>168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774</v>
      </c>
    </row>
    <row r="178" s="2" customFormat="1" ht="16.5" customHeight="1">
      <c r="A178" s="39"/>
      <c r="B178" s="40"/>
      <c r="C178" s="251" t="s">
        <v>372</v>
      </c>
      <c r="D178" s="251" t="s">
        <v>254</v>
      </c>
      <c r="E178" s="252" t="s">
        <v>357</v>
      </c>
      <c r="F178" s="253" t="s">
        <v>358</v>
      </c>
      <c r="G178" s="254" t="s">
        <v>186</v>
      </c>
      <c r="H178" s="255">
        <v>4</v>
      </c>
      <c r="I178" s="256"/>
      <c r="J178" s="257">
        <f>ROUND(I178*H178,2)</f>
        <v>0</v>
      </c>
      <c r="K178" s="253" t="s">
        <v>172</v>
      </c>
      <c r="L178" s="258"/>
      <c r="M178" s="259" t="s">
        <v>19</v>
      </c>
      <c r="N178" s="260" t="s">
        <v>42</v>
      </c>
      <c r="O178" s="85"/>
      <c r="P178" s="214">
        <f>O178*H178</f>
        <v>0</v>
      </c>
      <c r="Q178" s="214">
        <v>0.52600000000000002</v>
      </c>
      <c r="R178" s="214">
        <f>Q178*H178</f>
        <v>2.1040000000000001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210</v>
      </c>
      <c r="AT178" s="216" t="s">
        <v>254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775</v>
      </c>
    </row>
    <row r="179" s="2" customFormat="1" ht="16.5" customHeight="1">
      <c r="A179" s="39"/>
      <c r="B179" s="40"/>
      <c r="C179" s="251" t="s">
        <v>376</v>
      </c>
      <c r="D179" s="251" t="s">
        <v>254</v>
      </c>
      <c r="E179" s="252" t="s">
        <v>553</v>
      </c>
      <c r="F179" s="253" t="s">
        <v>554</v>
      </c>
      <c r="G179" s="254" t="s">
        <v>186</v>
      </c>
      <c r="H179" s="255">
        <v>2</v>
      </c>
      <c r="I179" s="256"/>
      <c r="J179" s="257">
        <f>ROUND(I179*H179,2)</f>
        <v>0</v>
      </c>
      <c r="K179" s="253" t="s">
        <v>172</v>
      </c>
      <c r="L179" s="258"/>
      <c r="M179" s="259" t="s">
        <v>19</v>
      </c>
      <c r="N179" s="260" t="s">
        <v>42</v>
      </c>
      <c r="O179" s="85"/>
      <c r="P179" s="214">
        <f>O179*H179</f>
        <v>0</v>
      </c>
      <c r="Q179" s="214">
        <v>1.0540000000000001</v>
      </c>
      <c r="R179" s="214">
        <f>Q179*H179</f>
        <v>2.1080000000000001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210</v>
      </c>
      <c r="AT179" s="216" t="s">
        <v>254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776</v>
      </c>
    </row>
    <row r="180" s="2" customFormat="1">
      <c r="A180" s="39"/>
      <c r="B180" s="40"/>
      <c r="C180" s="205" t="s">
        <v>380</v>
      </c>
      <c r="D180" s="205" t="s">
        <v>168</v>
      </c>
      <c r="E180" s="206" t="s">
        <v>365</v>
      </c>
      <c r="F180" s="207" t="s">
        <v>366</v>
      </c>
      <c r="G180" s="208" t="s">
        <v>186</v>
      </c>
      <c r="H180" s="209">
        <v>6</v>
      </c>
      <c r="I180" s="210"/>
      <c r="J180" s="211">
        <f>ROUND(I180*H180,2)</f>
        <v>0</v>
      </c>
      <c r="K180" s="207" t="s">
        <v>172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0.01248</v>
      </c>
      <c r="R180" s="214">
        <f>Q180*H180</f>
        <v>0.074880000000000002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173</v>
      </c>
      <c r="AT180" s="216" t="s">
        <v>168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777</v>
      </c>
    </row>
    <row r="181" s="2" customFormat="1">
      <c r="A181" s="39"/>
      <c r="B181" s="40"/>
      <c r="C181" s="251" t="s">
        <v>384</v>
      </c>
      <c r="D181" s="251" t="s">
        <v>254</v>
      </c>
      <c r="E181" s="252" t="s">
        <v>369</v>
      </c>
      <c r="F181" s="253" t="s">
        <v>370</v>
      </c>
      <c r="G181" s="254" t="s">
        <v>186</v>
      </c>
      <c r="H181" s="255">
        <v>5</v>
      </c>
      <c r="I181" s="256"/>
      <c r="J181" s="257">
        <f>ROUND(I181*H181,2)</f>
        <v>0</v>
      </c>
      <c r="K181" s="253" t="s">
        <v>172</v>
      </c>
      <c r="L181" s="258"/>
      <c r="M181" s="259" t="s">
        <v>19</v>
      </c>
      <c r="N181" s="260" t="s">
        <v>42</v>
      </c>
      <c r="O181" s="85"/>
      <c r="P181" s="214">
        <f>O181*H181</f>
        <v>0</v>
      </c>
      <c r="Q181" s="214">
        <v>0.54800000000000004</v>
      </c>
      <c r="R181" s="214">
        <f>Q181*H181</f>
        <v>2.7400000000000002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210</v>
      </c>
      <c r="AT181" s="216" t="s">
        <v>254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778</v>
      </c>
    </row>
    <row r="182" s="2" customFormat="1">
      <c r="A182" s="39"/>
      <c r="B182" s="40"/>
      <c r="C182" s="251" t="s">
        <v>388</v>
      </c>
      <c r="D182" s="251" t="s">
        <v>254</v>
      </c>
      <c r="E182" s="252" t="s">
        <v>779</v>
      </c>
      <c r="F182" s="253" t="s">
        <v>780</v>
      </c>
      <c r="G182" s="254" t="s">
        <v>186</v>
      </c>
      <c r="H182" s="255">
        <v>1</v>
      </c>
      <c r="I182" s="256"/>
      <c r="J182" s="257">
        <f>ROUND(I182*H182,2)</f>
        <v>0</v>
      </c>
      <c r="K182" s="253" t="s">
        <v>172</v>
      </c>
      <c r="L182" s="258"/>
      <c r="M182" s="259" t="s">
        <v>19</v>
      </c>
      <c r="N182" s="260" t="s">
        <v>42</v>
      </c>
      <c r="O182" s="85"/>
      <c r="P182" s="214">
        <f>O182*H182</f>
        <v>0</v>
      </c>
      <c r="Q182" s="214">
        <v>0.44900000000000001</v>
      </c>
      <c r="R182" s="214">
        <f>Q182*H182</f>
        <v>0.44900000000000001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210</v>
      </c>
      <c r="AT182" s="216" t="s">
        <v>254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781</v>
      </c>
    </row>
    <row r="183" s="2" customFormat="1">
      <c r="A183" s="39"/>
      <c r="B183" s="40"/>
      <c r="C183" s="205" t="s">
        <v>392</v>
      </c>
      <c r="D183" s="205" t="s">
        <v>168</v>
      </c>
      <c r="E183" s="206" t="s">
        <v>373</v>
      </c>
      <c r="F183" s="207" t="s">
        <v>374</v>
      </c>
      <c r="G183" s="208" t="s">
        <v>186</v>
      </c>
      <c r="H183" s="209">
        <v>6</v>
      </c>
      <c r="I183" s="210"/>
      <c r="J183" s="211">
        <f>ROUND(I183*H183,2)</f>
        <v>0</v>
      </c>
      <c r="K183" s="207" t="s">
        <v>172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0.028539999999999999</v>
      </c>
      <c r="R183" s="214">
        <f>Q183*H183</f>
        <v>0.17124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782</v>
      </c>
    </row>
    <row r="184" s="2" customFormat="1" ht="16.5" customHeight="1">
      <c r="A184" s="39"/>
      <c r="B184" s="40"/>
      <c r="C184" s="251" t="s">
        <v>396</v>
      </c>
      <c r="D184" s="251" t="s">
        <v>254</v>
      </c>
      <c r="E184" s="252" t="s">
        <v>571</v>
      </c>
      <c r="F184" s="253" t="s">
        <v>572</v>
      </c>
      <c r="G184" s="254" t="s">
        <v>186</v>
      </c>
      <c r="H184" s="255">
        <v>3</v>
      </c>
      <c r="I184" s="256"/>
      <c r="J184" s="257">
        <f>ROUND(I184*H184,2)</f>
        <v>0</v>
      </c>
      <c r="K184" s="253" t="s">
        <v>19</v>
      </c>
      <c r="L184" s="258"/>
      <c r="M184" s="259" t="s">
        <v>19</v>
      </c>
      <c r="N184" s="260" t="s">
        <v>42</v>
      </c>
      <c r="O184" s="85"/>
      <c r="P184" s="214">
        <f>O184*H184</f>
        <v>0</v>
      </c>
      <c r="Q184" s="214">
        <v>1.032</v>
      </c>
      <c r="R184" s="214">
        <f>Q184*H184</f>
        <v>3.0960000000000001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210</v>
      </c>
      <c r="AT184" s="216" t="s">
        <v>254</v>
      </c>
      <c r="AU184" s="216" t="s">
        <v>81</v>
      </c>
      <c r="AY184" s="18" t="s">
        <v>166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173</v>
      </c>
      <c r="BM184" s="216" t="s">
        <v>783</v>
      </c>
    </row>
    <row r="185" s="2" customFormat="1" ht="16.5" customHeight="1">
      <c r="A185" s="39"/>
      <c r="B185" s="40"/>
      <c r="C185" s="251" t="s">
        <v>400</v>
      </c>
      <c r="D185" s="251" t="s">
        <v>254</v>
      </c>
      <c r="E185" s="252" t="s">
        <v>568</v>
      </c>
      <c r="F185" s="253" t="s">
        <v>569</v>
      </c>
      <c r="G185" s="254" t="s">
        <v>186</v>
      </c>
      <c r="H185" s="255">
        <v>2</v>
      </c>
      <c r="I185" s="256"/>
      <c r="J185" s="257">
        <f>ROUND(I185*H185,2)</f>
        <v>0</v>
      </c>
      <c r="K185" s="253" t="s">
        <v>19</v>
      </c>
      <c r="L185" s="258"/>
      <c r="M185" s="259" t="s">
        <v>19</v>
      </c>
      <c r="N185" s="260" t="s">
        <v>42</v>
      </c>
      <c r="O185" s="85"/>
      <c r="P185" s="214">
        <f>O185*H185</f>
        <v>0</v>
      </c>
      <c r="Q185" s="214">
        <v>1.032</v>
      </c>
      <c r="R185" s="214">
        <f>Q185*H185</f>
        <v>2.0640000000000001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210</v>
      </c>
      <c r="AT185" s="216" t="s">
        <v>254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784</v>
      </c>
    </row>
    <row r="186" s="2" customFormat="1" ht="16.5" customHeight="1">
      <c r="A186" s="39"/>
      <c r="B186" s="40"/>
      <c r="C186" s="251" t="s">
        <v>405</v>
      </c>
      <c r="D186" s="251" t="s">
        <v>254</v>
      </c>
      <c r="E186" s="252" t="s">
        <v>785</v>
      </c>
      <c r="F186" s="253" t="s">
        <v>786</v>
      </c>
      <c r="G186" s="254" t="s">
        <v>186</v>
      </c>
      <c r="H186" s="255">
        <v>1</v>
      </c>
      <c r="I186" s="256"/>
      <c r="J186" s="257">
        <f>ROUND(I186*H186,2)</f>
        <v>0</v>
      </c>
      <c r="K186" s="253" t="s">
        <v>19</v>
      </c>
      <c r="L186" s="258"/>
      <c r="M186" s="259" t="s">
        <v>19</v>
      </c>
      <c r="N186" s="260" t="s">
        <v>42</v>
      </c>
      <c r="O186" s="85"/>
      <c r="P186" s="214">
        <f>O186*H186</f>
        <v>0</v>
      </c>
      <c r="Q186" s="214">
        <v>1.032</v>
      </c>
      <c r="R186" s="214">
        <f>Q186*H186</f>
        <v>1.032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210</v>
      </c>
      <c r="AT186" s="216" t="s">
        <v>254</v>
      </c>
      <c r="AU186" s="216" t="s">
        <v>81</v>
      </c>
      <c r="AY186" s="18" t="s">
        <v>166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173</v>
      </c>
      <c r="BM186" s="216" t="s">
        <v>787</v>
      </c>
    </row>
    <row r="187" s="2" customFormat="1">
      <c r="A187" s="39"/>
      <c r="B187" s="40"/>
      <c r="C187" s="205" t="s">
        <v>409</v>
      </c>
      <c r="D187" s="205" t="s">
        <v>168</v>
      </c>
      <c r="E187" s="206" t="s">
        <v>389</v>
      </c>
      <c r="F187" s="207" t="s">
        <v>390</v>
      </c>
      <c r="G187" s="208" t="s">
        <v>186</v>
      </c>
      <c r="H187" s="209">
        <v>12</v>
      </c>
      <c r="I187" s="210"/>
      <c r="J187" s="211">
        <f>ROUND(I187*H187,2)</f>
        <v>0</v>
      </c>
      <c r="K187" s="207" t="s">
        <v>172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0.039269999999999999</v>
      </c>
      <c r="R187" s="214">
        <f>Q187*H187</f>
        <v>0.47123999999999999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173</v>
      </c>
      <c r="AT187" s="216" t="s">
        <v>168</v>
      </c>
      <c r="AU187" s="216" t="s">
        <v>81</v>
      </c>
      <c r="AY187" s="18" t="s">
        <v>166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173</v>
      </c>
      <c r="BM187" s="216" t="s">
        <v>788</v>
      </c>
    </row>
    <row r="188" s="2" customFormat="1">
      <c r="A188" s="39"/>
      <c r="B188" s="40"/>
      <c r="C188" s="251" t="s">
        <v>413</v>
      </c>
      <c r="D188" s="251" t="s">
        <v>254</v>
      </c>
      <c r="E188" s="252" t="s">
        <v>393</v>
      </c>
      <c r="F188" s="253" t="s">
        <v>394</v>
      </c>
      <c r="G188" s="254" t="s">
        <v>186</v>
      </c>
      <c r="H188" s="255">
        <v>1</v>
      </c>
      <c r="I188" s="256"/>
      <c r="J188" s="257">
        <f>ROUND(I188*H188,2)</f>
        <v>0</v>
      </c>
      <c r="K188" s="253" t="s">
        <v>172</v>
      </c>
      <c r="L188" s="258"/>
      <c r="M188" s="259" t="s">
        <v>19</v>
      </c>
      <c r="N188" s="260" t="s">
        <v>42</v>
      </c>
      <c r="O188" s="85"/>
      <c r="P188" s="214">
        <f>O188*H188</f>
        <v>0</v>
      </c>
      <c r="Q188" s="214">
        <v>0.070000000000000007</v>
      </c>
      <c r="R188" s="214">
        <f>Q188*H188</f>
        <v>0.070000000000000007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210</v>
      </c>
      <c r="AT188" s="216" t="s">
        <v>254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789</v>
      </c>
    </row>
    <row r="189" s="2" customFormat="1">
      <c r="A189" s="39"/>
      <c r="B189" s="40"/>
      <c r="C189" s="251" t="s">
        <v>417</v>
      </c>
      <c r="D189" s="251" t="s">
        <v>254</v>
      </c>
      <c r="E189" s="252" t="s">
        <v>397</v>
      </c>
      <c r="F189" s="253" t="s">
        <v>398</v>
      </c>
      <c r="G189" s="254" t="s">
        <v>186</v>
      </c>
      <c r="H189" s="255">
        <v>5</v>
      </c>
      <c r="I189" s="256"/>
      <c r="J189" s="257">
        <f>ROUND(I189*H189,2)</f>
        <v>0</v>
      </c>
      <c r="K189" s="253" t="s">
        <v>172</v>
      </c>
      <c r="L189" s="258"/>
      <c r="M189" s="259" t="s">
        <v>19</v>
      </c>
      <c r="N189" s="260" t="s">
        <v>42</v>
      </c>
      <c r="O189" s="85"/>
      <c r="P189" s="214">
        <f>O189*H189</f>
        <v>0</v>
      </c>
      <c r="Q189" s="214">
        <v>0.081000000000000003</v>
      </c>
      <c r="R189" s="214">
        <f>Q189*H189</f>
        <v>0.40500000000000003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210</v>
      </c>
      <c r="AT189" s="216" t="s">
        <v>254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790</v>
      </c>
    </row>
    <row r="190" s="2" customFormat="1" ht="16.5" customHeight="1">
      <c r="A190" s="39"/>
      <c r="B190" s="40"/>
      <c r="C190" s="251" t="s">
        <v>421</v>
      </c>
      <c r="D190" s="251" t="s">
        <v>254</v>
      </c>
      <c r="E190" s="252" t="s">
        <v>401</v>
      </c>
      <c r="F190" s="253" t="s">
        <v>402</v>
      </c>
      <c r="G190" s="254" t="s">
        <v>403</v>
      </c>
      <c r="H190" s="255">
        <v>4</v>
      </c>
      <c r="I190" s="256"/>
      <c r="J190" s="257">
        <f>ROUND(I190*H190,2)</f>
        <v>0</v>
      </c>
      <c r="K190" s="253" t="s">
        <v>19</v>
      </c>
      <c r="L190" s="258"/>
      <c r="M190" s="259" t="s">
        <v>19</v>
      </c>
      <c r="N190" s="260" t="s">
        <v>42</v>
      </c>
      <c r="O190" s="85"/>
      <c r="P190" s="214">
        <f>O190*H190</f>
        <v>0</v>
      </c>
      <c r="Q190" s="214">
        <v>0.050999999999999997</v>
      </c>
      <c r="R190" s="214">
        <f>Q190*H190</f>
        <v>0.20399999999999999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210</v>
      </c>
      <c r="AT190" s="216" t="s">
        <v>254</v>
      </c>
      <c r="AU190" s="216" t="s">
        <v>81</v>
      </c>
      <c r="AY190" s="18" t="s">
        <v>166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173</v>
      </c>
      <c r="BM190" s="216" t="s">
        <v>791</v>
      </c>
    </row>
    <row r="191" s="2" customFormat="1" ht="16.5" customHeight="1">
      <c r="A191" s="39"/>
      <c r="B191" s="40"/>
      <c r="C191" s="251" t="s">
        <v>425</v>
      </c>
      <c r="D191" s="251" t="s">
        <v>254</v>
      </c>
      <c r="E191" s="252" t="s">
        <v>406</v>
      </c>
      <c r="F191" s="253" t="s">
        <v>407</v>
      </c>
      <c r="G191" s="254" t="s">
        <v>403</v>
      </c>
      <c r="H191" s="255">
        <v>2</v>
      </c>
      <c r="I191" s="256"/>
      <c r="J191" s="257">
        <f>ROUND(I191*H191,2)</f>
        <v>0</v>
      </c>
      <c r="K191" s="253" t="s">
        <v>19</v>
      </c>
      <c r="L191" s="258"/>
      <c r="M191" s="259" t="s">
        <v>19</v>
      </c>
      <c r="N191" s="260" t="s">
        <v>42</v>
      </c>
      <c r="O191" s="85"/>
      <c r="P191" s="214">
        <f>O191*H191</f>
        <v>0</v>
      </c>
      <c r="Q191" s="214">
        <v>0.040000000000000001</v>
      </c>
      <c r="R191" s="214">
        <f>Q191*H191</f>
        <v>0.080000000000000002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210</v>
      </c>
      <c r="AT191" s="216" t="s">
        <v>254</v>
      </c>
      <c r="AU191" s="216" t="s">
        <v>81</v>
      </c>
      <c r="AY191" s="18" t="s">
        <v>166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173</v>
      </c>
      <c r="BM191" s="216" t="s">
        <v>792</v>
      </c>
    </row>
    <row r="192" s="2" customFormat="1" ht="16.5" customHeight="1">
      <c r="A192" s="39"/>
      <c r="B192" s="40"/>
      <c r="C192" s="251" t="s">
        <v>429</v>
      </c>
      <c r="D192" s="251" t="s">
        <v>254</v>
      </c>
      <c r="E192" s="252" t="s">
        <v>414</v>
      </c>
      <c r="F192" s="253" t="s">
        <v>415</v>
      </c>
      <c r="G192" s="254" t="s">
        <v>403</v>
      </c>
      <c r="H192" s="255">
        <v>11</v>
      </c>
      <c r="I192" s="256"/>
      <c r="J192" s="257">
        <f>ROUND(I192*H192,2)</f>
        <v>0</v>
      </c>
      <c r="K192" s="253" t="s">
        <v>19</v>
      </c>
      <c r="L192" s="258"/>
      <c r="M192" s="259" t="s">
        <v>19</v>
      </c>
      <c r="N192" s="260" t="s">
        <v>42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210</v>
      </c>
      <c r="AT192" s="216" t="s">
        <v>254</v>
      </c>
      <c r="AU192" s="216" t="s">
        <v>81</v>
      </c>
      <c r="AY192" s="18" t="s">
        <v>166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173</v>
      </c>
      <c r="BM192" s="216" t="s">
        <v>793</v>
      </c>
    </row>
    <row r="193" s="2" customFormat="1">
      <c r="A193" s="39"/>
      <c r="B193" s="40"/>
      <c r="C193" s="205" t="s">
        <v>434</v>
      </c>
      <c r="D193" s="205" t="s">
        <v>168</v>
      </c>
      <c r="E193" s="206" t="s">
        <v>418</v>
      </c>
      <c r="F193" s="207" t="s">
        <v>419</v>
      </c>
      <c r="G193" s="208" t="s">
        <v>186</v>
      </c>
      <c r="H193" s="209">
        <v>4</v>
      </c>
      <c r="I193" s="210"/>
      <c r="J193" s="211">
        <f>ROUND(I193*H193,2)</f>
        <v>0</v>
      </c>
      <c r="K193" s="207" t="s">
        <v>172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0.058029999999999998</v>
      </c>
      <c r="R193" s="214">
        <f>Q193*H193</f>
        <v>0.23211999999999999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173</v>
      </c>
      <c r="AT193" s="216" t="s">
        <v>168</v>
      </c>
      <c r="AU193" s="216" t="s">
        <v>81</v>
      </c>
      <c r="AY193" s="18" t="s">
        <v>166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173</v>
      </c>
      <c r="BM193" s="216" t="s">
        <v>794</v>
      </c>
    </row>
    <row r="194" s="2" customFormat="1">
      <c r="A194" s="39"/>
      <c r="B194" s="40"/>
      <c r="C194" s="205" t="s">
        <v>441</v>
      </c>
      <c r="D194" s="205" t="s">
        <v>168</v>
      </c>
      <c r="E194" s="206" t="s">
        <v>422</v>
      </c>
      <c r="F194" s="207" t="s">
        <v>423</v>
      </c>
      <c r="G194" s="208" t="s">
        <v>186</v>
      </c>
      <c r="H194" s="209">
        <v>6</v>
      </c>
      <c r="I194" s="210"/>
      <c r="J194" s="211">
        <f>ROUND(I194*H194,2)</f>
        <v>0</v>
      </c>
      <c r="K194" s="207" t="s">
        <v>172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0.21734000000000001</v>
      </c>
      <c r="R194" s="214">
        <f>Q194*H194</f>
        <v>1.3040400000000001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173</v>
      </c>
      <c r="AT194" s="216" t="s">
        <v>168</v>
      </c>
      <c r="AU194" s="216" t="s">
        <v>81</v>
      </c>
      <c r="AY194" s="18" t="s">
        <v>166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173</v>
      </c>
      <c r="BM194" s="216" t="s">
        <v>795</v>
      </c>
    </row>
    <row r="195" s="2" customFormat="1">
      <c r="A195" s="39"/>
      <c r="B195" s="40"/>
      <c r="C195" s="251" t="s">
        <v>445</v>
      </c>
      <c r="D195" s="251" t="s">
        <v>254</v>
      </c>
      <c r="E195" s="252" t="s">
        <v>426</v>
      </c>
      <c r="F195" s="253" t="s">
        <v>427</v>
      </c>
      <c r="G195" s="254" t="s">
        <v>186</v>
      </c>
      <c r="H195" s="255">
        <v>6</v>
      </c>
      <c r="I195" s="256"/>
      <c r="J195" s="257">
        <f>ROUND(I195*H195,2)</f>
        <v>0</v>
      </c>
      <c r="K195" s="253" t="s">
        <v>172</v>
      </c>
      <c r="L195" s="258"/>
      <c r="M195" s="259" t="s">
        <v>19</v>
      </c>
      <c r="N195" s="260" t="s">
        <v>42</v>
      </c>
      <c r="O195" s="85"/>
      <c r="P195" s="214">
        <f>O195*H195</f>
        <v>0</v>
      </c>
      <c r="Q195" s="214">
        <v>0.050000000000000003</v>
      </c>
      <c r="R195" s="214">
        <f>Q195*H195</f>
        <v>0.30000000000000004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210</v>
      </c>
      <c r="AT195" s="216" t="s">
        <v>254</v>
      </c>
      <c r="AU195" s="216" t="s">
        <v>81</v>
      </c>
      <c r="AY195" s="18" t="s">
        <v>166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173</v>
      </c>
      <c r="BM195" s="216" t="s">
        <v>796</v>
      </c>
    </row>
    <row r="196" s="2" customFormat="1" ht="21.75" customHeight="1">
      <c r="A196" s="39"/>
      <c r="B196" s="40"/>
      <c r="C196" s="205" t="s">
        <v>449</v>
      </c>
      <c r="D196" s="205" t="s">
        <v>168</v>
      </c>
      <c r="E196" s="206" t="s">
        <v>430</v>
      </c>
      <c r="F196" s="207" t="s">
        <v>431</v>
      </c>
      <c r="G196" s="208" t="s">
        <v>194</v>
      </c>
      <c r="H196" s="209">
        <v>274</v>
      </c>
      <c r="I196" s="210"/>
      <c r="J196" s="211">
        <f>ROUND(I196*H196,2)</f>
        <v>0</v>
      </c>
      <c r="K196" s="207" t="s">
        <v>172</v>
      </c>
      <c r="L196" s="45"/>
      <c r="M196" s="212" t="s">
        <v>19</v>
      </c>
      <c r="N196" s="213" t="s">
        <v>42</v>
      </c>
      <c r="O196" s="85"/>
      <c r="P196" s="214">
        <f>O196*H196</f>
        <v>0</v>
      </c>
      <c r="Q196" s="214">
        <v>0.00012999999999999999</v>
      </c>
      <c r="R196" s="214">
        <f>Q196*H196</f>
        <v>0.035619999999999999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173</v>
      </c>
      <c r="AT196" s="216" t="s">
        <v>168</v>
      </c>
      <c r="AU196" s="216" t="s">
        <v>81</v>
      </c>
      <c r="AY196" s="18" t="s">
        <v>166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173</v>
      </c>
      <c r="BM196" s="216" t="s">
        <v>797</v>
      </c>
    </row>
    <row r="197" s="12" customFormat="1" ht="22.8" customHeight="1">
      <c r="A197" s="12"/>
      <c r="B197" s="189"/>
      <c r="C197" s="190"/>
      <c r="D197" s="191" t="s">
        <v>70</v>
      </c>
      <c r="E197" s="203" t="s">
        <v>214</v>
      </c>
      <c r="F197" s="203" t="s">
        <v>433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SUM(P198:P199)</f>
        <v>0</v>
      </c>
      <c r="Q197" s="197"/>
      <c r="R197" s="198">
        <f>SUM(R198:R199)</f>
        <v>0</v>
      </c>
      <c r="S197" s="197"/>
      <c r="T197" s="19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79</v>
      </c>
      <c r="AT197" s="201" t="s">
        <v>70</v>
      </c>
      <c r="AU197" s="201" t="s">
        <v>79</v>
      </c>
      <c r="AY197" s="200" t="s">
        <v>166</v>
      </c>
      <c r="BK197" s="202">
        <f>SUM(BK198:BK199)</f>
        <v>0</v>
      </c>
    </row>
    <row r="198" s="2" customFormat="1">
      <c r="A198" s="39"/>
      <c r="B198" s="40"/>
      <c r="C198" s="205" t="s">
        <v>452</v>
      </c>
      <c r="D198" s="205" t="s">
        <v>168</v>
      </c>
      <c r="E198" s="206" t="s">
        <v>435</v>
      </c>
      <c r="F198" s="207" t="s">
        <v>436</v>
      </c>
      <c r="G198" s="208" t="s">
        <v>194</v>
      </c>
      <c r="H198" s="209">
        <v>376.39999999999998</v>
      </c>
      <c r="I198" s="210"/>
      <c r="J198" s="211">
        <f>ROUND(I198*H198,2)</f>
        <v>0</v>
      </c>
      <c r="K198" s="207" t="s">
        <v>172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173</v>
      </c>
      <c r="AT198" s="216" t="s">
        <v>168</v>
      </c>
      <c r="AU198" s="216" t="s">
        <v>81</v>
      </c>
      <c r="AY198" s="18" t="s">
        <v>166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173</v>
      </c>
      <c r="BM198" s="216" t="s">
        <v>798</v>
      </c>
    </row>
    <row r="199" s="14" customFormat="1">
      <c r="A199" s="14"/>
      <c r="B199" s="229"/>
      <c r="C199" s="230"/>
      <c r="D199" s="220" t="s">
        <v>175</v>
      </c>
      <c r="E199" s="231" t="s">
        <v>19</v>
      </c>
      <c r="F199" s="232" t="s">
        <v>799</v>
      </c>
      <c r="G199" s="230"/>
      <c r="H199" s="233">
        <v>376.39999999999998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175</v>
      </c>
      <c r="AU199" s="239" t="s">
        <v>81</v>
      </c>
      <c r="AV199" s="14" t="s">
        <v>81</v>
      </c>
      <c r="AW199" s="14" t="s">
        <v>33</v>
      </c>
      <c r="AX199" s="14" t="s">
        <v>79</v>
      </c>
      <c r="AY199" s="239" t="s">
        <v>166</v>
      </c>
    </row>
    <row r="200" s="12" customFormat="1" ht="22.8" customHeight="1">
      <c r="A200" s="12"/>
      <c r="B200" s="189"/>
      <c r="C200" s="190"/>
      <c r="D200" s="191" t="s">
        <v>70</v>
      </c>
      <c r="E200" s="203" t="s">
        <v>439</v>
      </c>
      <c r="F200" s="203" t="s">
        <v>440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SUM(P201:P205)</f>
        <v>0</v>
      </c>
      <c r="Q200" s="197"/>
      <c r="R200" s="198">
        <f>SUM(R201:R205)</f>
        <v>0</v>
      </c>
      <c r="S200" s="197"/>
      <c r="T200" s="199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79</v>
      </c>
      <c r="AT200" s="201" t="s">
        <v>70</v>
      </c>
      <c r="AU200" s="201" t="s">
        <v>79</v>
      </c>
      <c r="AY200" s="200" t="s">
        <v>166</v>
      </c>
      <c r="BK200" s="202">
        <f>SUM(BK201:BK205)</f>
        <v>0</v>
      </c>
    </row>
    <row r="201" s="2" customFormat="1">
      <c r="A201" s="39"/>
      <c r="B201" s="40"/>
      <c r="C201" s="205" t="s">
        <v>458</v>
      </c>
      <c r="D201" s="205" t="s">
        <v>168</v>
      </c>
      <c r="E201" s="206" t="s">
        <v>442</v>
      </c>
      <c r="F201" s="207" t="s">
        <v>443</v>
      </c>
      <c r="G201" s="208" t="s">
        <v>240</v>
      </c>
      <c r="H201" s="209">
        <v>354.82100000000003</v>
      </c>
      <c r="I201" s="210"/>
      <c r="J201" s="211">
        <f>ROUND(I201*H201,2)</f>
        <v>0</v>
      </c>
      <c r="K201" s="207" t="s">
        <v>172</v>
      </c>
      <c r="L201" s="45"/>
      <c r="M201" s="212" t="s">
        <v>19</v>
      </c>
      <c r="N201" s="213" t="s">
        <v>42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173</v>
      </c>
      <c r="AT201" s="216" t="s">
        <v>168</v>
      </c>
      <c r="AU201" s="216" t="s">
        <v>81</v>
      </c>
      <c r="AY201" s="18" t="s">
        <v>166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173</v>
      </c>
      <c r="BM201" s="216" t="s">
        <v>800</v>
      </c>
    </row>
    <row r="202" s="2" customFormat="1">
      <c r="A202" s="39"/>
      <c r="B202" s="40"/>
      <c r="C202" s="205" t="s">
        <v>462</v>
      </c>
      <c r="D202" s="205" t="s">
        <v>168</v>
      </c>
      <c r="E202" s="206" t="s">
        <v>446</v>
      </c>
      <c r="F202" s="207" t="s">
        <v>447</v>
      </c>
      <c r="G202" s="208" t="s">
        <v>240</v>
      </c>
      <c r="H202" s="209">
        <v>3193.3800000000001</v>
      </c>
      <c r="I202" s="210"/>
      <c r="J202" s="211">
        <f>ROUND(I202*H202,2)</f>
        <v>0</v>
      </c>
      <c r="K202" s="207" t="s">
        <v>172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173</v>
      </c>
      <c r="AT202" s="216" t="s">
        <v>168</v>
      </c>
      <c r="AU202" s="216" t="s">
        <v>81</v>
      </c>
      <c r="AY202" s="18" t="s">
        <v>166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173</v>
      </c>
      <c r="BM202" s="216" t="s">
        <v>801</v>
      </c>
    </row>
    <row r="203" s="14" customFormat="1">
      <c r="A203" s="14"/>
      <c r="B203" s="229"/>
      <c r="C203" s="230"/>
      <c r="D203" s="220" t="s">
        <v>175</v>
      </c>
      <c r="E203" s="231" t="s">
        <v>19</v>
      </c>
      <c r="F203" s="232" t="s">
        <v>802</v>
      </c>
      <c r="G203" s="230"/>
      <c r="H203" s="233">
        <v>3193.3800000000001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175</v>
      </c>
      <c r="AU203" s="239" t="s">
        <v>81</v>
      </c>
      <c r="AV203" s="14" t="s">
        <v>81</v>
      </c>
      <c r="AW203" s="14" t="s">
        <v>33</v>
      </c>
      <c r="AX203" s="14" t="s">
        <v>79</v>
      </c>
      <c r="AY203" s="239" t="s">
        <v>166</v>
      </c>
    </row>
    <row r="204" s="2" customFormat="1" ht="44.25" customHeight="1">
      <c r="A204" s="39"/>
      <c r="B204" s="40"/>
      <c r="C204" s="205" t="s">
        <v>590</v>
      </c>
      <c r="D204" s="205" t="s">
        <v>168</v>
      </c>
      <c r="E204" s="206" t="s">
        <v>450</v>
      </c>
      <c r="F204" s="207" t="s">
        <v>239</v>
      </c>
      <c r="G204" s="208" t="s">
        <v>240</v>
      </c>
      <c r="H204" s="209">
        <v>234.80000000000001</v>
      </c>
      <c r="I204" s="210"/>
      <c r="J204" s="211">
        <f>ROUND(I204*H204,2)</f>
        <v>0</v>
      </c>
      <c r="K204" s="207" t="s">
        <v>172</v>
      </c>
      <c r="L204" s="45"/>
      <c r="M204" s="212" t="s">
        <v>19</v>
      </c>
      <c r="N204" s="213" t="s">
        <v>42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173</v>
      </c>
      <c r="AT204" s="216" t="s">
        <v>168</v>
      </c>
      <c r="AU204" s="216" t="s">
        <v>81</v>
      </c>
      <c r="AY204" s="18" t="s">
        <v>166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79</v>
      </c>
      <c r="BK204" s="217">
        <f>ROUND(I204*H204,2)</f>
        <v>0</v>
      </c>
      <c r="BL204" s="18" t="s">
        <v>173</v>
      </c>
      <c r="BM204" s="216" t="s">
        <v>803</v>
      </c>
    </row>
    <row r="205" s="2" customFormat="1" ht="44.25" customHeight="1">
      <c r="A205" s="39"/>
      <c r="B205" s="40"/>
      <c r="C205" s="205" t="s">
        <v>592</v>
      </c>
      <c r="D205" s="205" t="s">
        <v>168</v>
      </c>
      <c r="E205" s="206" t="s">
        <v>453</v>
      </c>
      <c r="F205" s="207" t="s">
        <v>454</v>
      </c>
      <c r="G205" s="208" t="s">
        <v>240</v>
      </c>
      <c r="H205" s="209">
        <v>120.02</v>
      </c>
      <c r="I205" s="210"/>
      <c r="J205" s="211">
        <f>ROUND(I205*H205,2)</f>
        <v>0</v>
      </c>
      <c r="K205" s="207" t="s">
        <v>172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173</v>
      </c>
      <c r="AT205" s="216" t="s">
        <v>168</v>
      </c>
      <c r="AU205" s="216" t="s">
        <v>81</v>
      </c>
      <c r="AY205" s="18" t="s">
        <v>166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173</v>
      </c>
      <c r="BM205" s="216" t="s">
        <v>804</v>
      </c>
    </row>
    <row r="206" s="12" customFormat="1" ht="22.8" customHeight="1">
      <c r="A206" s="12"/>
      <c r="B206" s="189"/>
      <c r="C206" s="190"/>
      <c r="D206" s="191" t="s">
        <v>70</v>
      </c>
      <c r="E206" s="203" t="s">
        <v>456</v>
      </c>
      <c r="F206" s="203" t="s">
        <v>457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SUM(P207:P208)</f>
        <v>0</v>
      </c>
      <c r="Q206" s="197"/>
      <c r="R206" s="198">
        <f>SUM(R207:R208)</f>
        <v>0</v>
      </c>
      <c r="S206" s="197"/>
      <c r="T206" s="199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79</v>
      </c>
      <c r="AT206" s="201" t="s">
        <v>70</v>
      </c>
      <c r="AU206" s="201" t="s">
        <v>79</v>
      </c>
      <c r="AY206" s="200" t="s">
        <v>166</v>
      </c>
      <c r="BK206" s="202">
        <f>SUM(BK207:BK208)</f>
        <v>0</v>
      </c>
    </row>
    <row r="207" s="2" customFormat="1" ht="44.25" customHeight="1">
      <c r="A207" s="39"/>
      <c r="B207" s="40"/>
      <c r="C207" s="205" t="s">
        <v>594</v>
      </c>
      <c r="D207" s="205" t="s">
        <v>168</v>
      </c>
      <c r="E207" s="206" t="s">
        <v>459</v>
      </c>
      <c r="F207" s="207" t="s">
        <v>460</v>
      </c>
      <c r="G207" s="208" t="s">
        <v>240</v>
      </c>
      <c r="H207" s="209">
        <v>499.56</v>
      </c>
      <c r="I207" s="210"/>
      <c r="J207" s="211">
        <f>ROUND(I207*H207,2)</f>
        <v>0</v>
      </c>
      <c r="K207" s="207" t="s">
        <v>172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173</v>
      </c>
      <c r="AT207" s="216" t="s">
        <v>168</v>
      </c>
      <c r="AU207" s="216" t="s">
        <v>81</v>
      </c>
      <c r="AY207" s="18" t="s">
        <v>166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173</v>
      </c>
      <c r="BM207" s="216" t="s">
        <v>805</v>
      </c>
    </row>
    <row r="208" s="2" customFormat="1">
      <c r="A208" s="39"/>
      <c r="B208" s="40"/>
      <c r="C208" s="205" t="s">
        <v>597</v>
      </c>
      <c r="D208" s="205" t="s">
        <v>168</v>
      </c>
      <c r="E208" s="206" t="s">
        <v>463</v>
      </c>
      <c r="F208" s="207" t="s">
        <v>464</v>
      </c>
      <c r="G208" s="208" t="s">
        <v>240</v>
      </c>
      <c r="H208" s="209">
        <v>19.122</v>
      </c>
      <c r="I208" s="210"/>
      <c r="J208" s="211">
        <f>ROUND(I208*H208,2)</f>
        <v>0</v>
      </c>
      <c r="K208" s="207" t="s">
        <v>172</v>
      </c>
      <c r="L208" s="45"/>
      <c r="M208" s="261" t="s">
        <v>19</v>
      </c>
      <c r="N208" s="262" t="s">
        <v>42</v>
      </c>
      <c r="O208" s="263"/>
      <c r="P208" s="264">
        <f>O208*H208</f>
        <v>0</v>
      </c>
      <c r="Q208" s="264">
        <v>0</v>
      </c>
      <c r="R208" s="264">
        <f>Q208*H208</f>
        <v>0</v>
      </c>
      <c r="S208" s="264">
        <v>0</v>
      </c>
      <c r="T208" s="26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173</v>
      </c>
      <c r="AT208" s="216" t="s">
        <v>168</v>
      </c>
      <c r="AU208" s="216" t="s">
        <v>81</v>
      </c>
      <c r="AY208" s="18" t="s">
        <v>166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173</v>
      </c>
      <c r="BM208" s="216" t="s">
        <v>806</v>
      </c>
    </row>
    <row r="209" s="2" customFormat="1" ht="6.96" customHeight="1">
      <c r="A209" s="39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GzjkgpWMDh7KEFfutnmO2h+oucU5/HOS0riZ1rVJWyjGXzGoyOk99dnqiFlb1EcB3SMc66pHWIaDQvHPbV6vWQ==" hashValue="LkUzdCdvAaA1wNUwVkCmUVbZ9metseZll0khUTCcfrQ+Tn2Zw2F5GSgZOFf36RVwMdEW4vwhkvWfJlapyHxQhg==" algorithmName="SHA-512" password="CC35"/>
  <autoFilter ref="C87:K20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ROUND((SUM(BE88:BE189)),  2)</f>
        <v>0</v>
      </c>
      <c r="G33" s="39"/>
      <c r="H33" s="39"/>
      <c r="I33" s="149">
        <v>0.20999999999999999</v>
      </c>
      <c r="J33" s="148">
        <f>ROUND(((SUM(BE88:BE189))*I33),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ROUND((SUM(BF88:BF189)),  2)</f>
        <v>0</v>
      </c>
      <c r="G34" s="39"/>
      <c r="H34" s="39"/>
      <c r="I34" s="149">
        <v>0.14999999999999999</v>
      </c>
      <c r="J34" s="148">
        <f>ROUND(((SUM(BF88:BF189))*I34),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Stoka C2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J178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J181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J187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05 - Stoka C2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240.64134179999999</v>
      </c>
      <c r="S88" s="97"/>
      <c r="T88" s="187">
        <f>T89</f>
        <v>165.089968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P90+P138+P140+P147+P152+P178+P181+P187</f>
        <v>0</v>
      </c>
      <c r="Q89" s="197"/>
      <c r="R89" s="198">
        <f>R90+R138+R140+R147+R152+R178+R181+R187</f>
        <v>240.64134179999999</v>
      </c>
      <c r="S89" s="197"/>
      <c r="T89" s="199">
        <f>T90+T138+T140+T147+T152+T178+T181+T187</f>
        <v>165.089968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BK90+BK138+BK140+BK147+BK152+BK178+BK181+BK187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SUM(P91:P137)</f>
        <v>0</v>
      </c>
      <c r="Q90" s="197"/>
      <c r="R90" s="198">
        <f>SUM(R91:R137)</f>
        <v>0.61417100000000002</v>
      </c>
      <c r="S90" s="197"/>
      <c r="T90" s="199">
        <f>SUM(T91:T137)</f>
        <v>165.089968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SUM(BK91:BK137)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611</v>
      </c>
      <c r="F91" s="207" t="s">
        <v>612</v>
      </c>
      <c r="G91" s="208" t="s">
        <v>171</v>
      </c>
      <c r="H91" s="209">
        <v>166.81999999999999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96.755599999999987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808</v>
      </c>
    </row>
    <row r="92" s="13" customFormat="1">
      <c r="A92" s="13"/>
      <c r="B92" s="218"/>
      <c r="C92" s="219"/>
      <c r="D92" s="220" t="s">
        <v>175</v>
      </c>
      <c r="E92" s="221" t="s">
        <v>19</v>
      </c>
      <c r="F92" s="222" t="s">
        <v>205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175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166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809</v>
      </c>
      <c r="G93" s="230"/>
      <c r="H93" s="233">
        <v>11.475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71</v>
      </c>
      <c r="AY93" s="239" t="s">
        <v>166</v>
      </c>
    </row>
    <row r="94" s="13" customFormat="1">
      <c r="A94" s="13"/>
      <c r="B94" s="218"/>
      <c r="C94" s="219"/>
      <c r="D94" s="220" t="s">
        <v>175</v>
      </c>
      <c r="E94" s="221" t="s">
        <v>19</v>
      </c>
      <c r="F94" s="222" t="s">
        <v>207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175</v>
      </c>
      <c r="AU94" s="228" t="s">
        <v>81</v>
      </c>
      <c r="AV94" s="13" t="s">
        <v>79</v>
      </c>
      <c r="AW94" s="13" t="s">
        <v>33</v>
      </c>
      <c r="AX94" s="13" t="s">
        <v>71</v>
      </c>
      <c r="AY94" s="228" t="s">
        <v>166</v>
      </c>
    </row>
    <row r="95" s="14" customFormat="1">
      <c r="A95" s="14"/>
      <c r="B95" s="229"/>
      <c r="C95" s="230"/>
      <c r="D95" s="220" t="s">
        <v>175</v>
      </c>
      <c r="E95" s="231" t="s">
        <v>19</v>
      </c>
      <c r="F95" s="232" t="s">
        <v>810</v>
      </c>
      <c r="G95" s="230"/>
      <c r="H95" s="233">
        <v>155.345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175</v>
      </c>
      <c r="AU95" s="239" t="s">
        <v>81</v>
      </c>
      <c r="AV95" s="14" t="s">
        <v>81</v>
      </c>
      <c r="AW95" s="14" t="s">
        <v>33</v>
      </c>
      <c r="AX95" s="14" t="s">
        <v>71</v>
      </c>
      <c r="AY95" s="239" t="s">
        <v>166</v>
      </c>
    </row>
    <row r="96" s="15" customFormat="1">
      <c r="A96" s="15"/>
      <c r="B96" s="240"/>
      <c r="C96" s="241"/>
      <c r="D96" s="220" t="s">
        <v>175</v>
      </c>
      <c r="E96" s="242" t="s">
        <v>19</v>
      </c>
      <c r="F96" s="243" t="s">
        <v>209</v>
      </c>
      <c r="G96" s="241"/>
      <c r="H96" s="244">
        <v>166.81999999999999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175</v>
      </c>
      <c r="AU96" s="250" t="s">
        <v>81</v>
      </c>
      <c r="AV96" s="15" t="s">
        <v>173</v>
      </c>
      <c r="AW96" s="15" t="s">
        <v>33</v>
      </c>
      <c r="AX96" s="15" t="s">
        <v>79</v>
      </c>
      <c r="AY96" s="250" t="s">
        <v>166</v>
      </c>
    </row>
    <row r="97" s="2" customFormat="1" ht="66.75" customHeight="1">
      <c r="A97" s="39"/>
      <c r="B97" s="40"/>
      <c r="C97" s="205" t="s">
        <v>81</v>
      </c>
      <c r="D97" s="205" t="s">
        <v>168</v>
      </c>
      <c r="E97" s="206" t="s">
        <v>811</v>
      </c>
      <c r="F97" s="207" t="s">
        <v>812</v>
      </c>
      <c r="G97" s="208" t="s">
        <v>171</v>
      </c>
      <c r="H97" s="209">
        <v>216.24799999999999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0.316</v>
      </c>
      <c r="T97" s="215">
        <f>S97*H97</f>
        <v>68.334367999999998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813</v>
      </c>
    </row>
    <row r="98" s="14" customFormat="1">
      <c r="A98" s="14"/>
      <c r="B98" s="229"/>
      <c r="C98" s="230"/>
      <c r="D98" s="220" t="s">
        <v>175</v>
      </c>
      <c r="E98" s="231" t="s">
        <v>19</v>
      </c>
      <c r="F98" s="232" t="s">
        <v>814</v>
      </c>
      <c r="G98" s="230"/>
      <c r="H98" s="233">
        <v>216.24799999999999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175</v>
      </c>
      <c r="AU98" s="239" t="s">
        <v>81</v>
      </c>
      <c r="AV98" s="14" t="s">
        <v>81</v>
      </c>
      <c r="AW98" s="14" t="s">
        <v>33</v>
      </c>
      <c r="AX98" s="14" t="s">
        <v>79</v>
      </c>
      <c r="AY98" s="239" t="s">
        <v>166</v>
      </c>
    </row>
    <row r="99" s="2" customFormat="1">
      <c r="A99" s="39"/>
      <c r="B99" s="40"/>
      <c r="C99" s="205" t="s">
        <v>183</v>
      </c>
      <c r="D99" s="205" t="s">
        <v>168</v>
      </c>
      <c r="E99" s="206" t="s">
        <v>184</v>
      </c>
      <c r="F99" s="207" t="s">
        <v>185</v>
      </c>
      <c r="G99" s="208" t="s">
        <v>186</v>
      </c>
      <c r="H99" s="209">
        <v>2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0.00064999999999999997</v>
      </c>
      <c r="R99" s="214">
        <f>Q99*H99</f>
        <v>0.0012999999999999999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815</v>
      </c>
    </row>
    <row r="100" s="2" customFormat="1">
      <c r="A100" s="39"/>
      <c r="B100" s="40"/>
      <c r="C100" s="205" t="s">
        <v>173</v>
      </c>
      <c r="D100" s="205" t="s">
        <v>168</v>
      </c>
      <c r="E100" s="206" t="s">
        <v>188</v>
      </c>
      <c r="F100" s="207" t="s">
        <v>189</v>
      </c>
      <c r="G100" s="208" t="s">
        <v>186</v>
      </c>
      <c r="H100" s="209">
        <v>2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816</v>
      </c>
    </row>
    <row r="101" s="2" customFormat="1">
      <c r="A101" s="39"/>
      <c r="B101" s="40"/>
      <c r="C101" s="205" t="s">
        <v>191</v>
      </c>
      <c r="D101" s="205" t="s">
        <v>168</v>
      </c>
      <c r="E101" s="206" t="s">
        <v>192</v>
      </c>
      <c r="F101" s="207" t="s">
        <v>193</v>
      </c>
      <c r="G101" s="208" t="s">
        <v>194</v>
      </c>
      <c r="H101" s="209">
        <v>280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0.00055000000000000003</v>
      </c>
      <c r="R101" s="214">
        <f>Q101*H101</f>
        <v>0.154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817</v>
      </c>
    </row>
    <row r="102" s="2" customFormat="1">
      <c r="A102" s="39"/>
      <c r="B102" s="40"/>
      <c r="C102" s="205" t="s">
        <v>196</v>
      </c>
      <c r="D102" s="205" t="s">
        <v>168</v>
      </c>
      <c r="E102" s="206" t="s">
        <v>197</v>
      </c>
      <c r="F102" s="207" t="s">
        <v>198</v>
      </c>
      <c r="G102" s="208" t="s">
        <v>194</v>
      </c>
      <c r="H102" s="209">
        <v>280</v>
      </c>
      <c r="I102" s="210"/>
      <c r="J102" s="211">
        <f>ROUND(I102*H102,2)</f>
        <v>0</v>
      </c>
      <c r="K102" s="207" t="s">
        <v>172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173</v>
      </c>
      <c r="AT102" s="216" t="s">
        <v>168</v>
      </c>
      <c r="AU102" s="216" t="s">
        <v>81</v>
      </c>
      <c r="AY102" s="18" t="s">
        <v>166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173</v>
      </c>
      <c r="BM102" s="216" t="s">
        <v>818</v>
      </c>
    </row>
    <row r="103" s="2" customFormat="1">
      <c r="A103" s="39"/>
      <c r="B103" s="40"/>
      <c r="C103" s="205" t="s">
        <v>200</v>
      </c>
      <c r="D103" s="205" t="s">
        <v>168</v>
      </c>
      <c r="E103" s="206" t="s">
        <v>201</v>
      </c>
      <c r="F103" s="207" t="s">
        <v>202</v>
      </c>
      <c r="G103" s="208" t="s">
        <v>203</v>
      </c>
      <c r="H103" s="209">
        <v>125.59999999999999</v>
      </c>
      <c r="I103" s="210"/>
      <c r="J103" s="211">
        <f>ROUND(I103*H103,2)</f>
        <v>0</v>
      </c>
      <c r="K103" s="207" t="s">
        <v>172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168</v>
      </c>
      <c r="AU103" s="216" t="s">
        <v>81</v>
      </c>
      <c r="AY103" s="18" t="s">
        <v>166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173</v>
      </c>
      <c r="BM103" s="216" t="s">
        <v>819</v>
      </c>
    </row>
    <row r="104" s="13" customFormat="1">
      <c r="A104" s="13"/>
      <c r="B104" s="218"/>
      <c r="C104" s="219"/>
      <c r="D104" s="220" t="s">
        <v>175</v>
      </c>
      <c r="E104" s="221" t="s">
        <v>19</v>
      </c>
      <c r="F104" s="222" t="s">
        <v>205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175</v>
      </c>
      <c r="AU104" s="228" t="s">
        <v>81</v>
      </c>
      <c r="AV104" s="13" t="s">
        <v>79</v>
      </c>
      <c r="AW104" s="13" t="s">
        <v>33</v>
      </c>
      <c r="AX104" s="13" t="s">
        <v>71</v>
      </c>
      <c r="AY104" s="228" t="s">
        <v>166</v>
      </c>
    </row>
    <row r="105" s="14" customFormat="1">
      <c r="A105" s="14"/>
      <c r="B105" s="229"/>
      <c r="C105" s="230"/>
      <c r="D105" s="220" t="s">
        <v>175</v>
      </c>
      <c r="E105" s="231" t="s">
        <v>19</v>
      </c>
      <c r="F105" s="232" t="s">
        <v>820</v>
      </c>
      <c r="G105" s="230"/>
      <c r="H105" s="233">
        <v>15.300000000000001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175</v>
      </c>
      <c r="AU105" s="239" t="s">
        <v>81</v>
      </c>
      <c r="AV105" s="14" t="s">
        <v>81</v>
      </c>
      <c r="AW105" s="14" t="s">
        <v>33</v>
      </c>
      <c r="AX105" s="14" t="s">
        <v>71</v>
      </c>
      <c r="AY105" s="239" t="s">
        <v>166</v>
      </c>
    </row>
    <row r="106" s="13" customFormat="1">
      <c r="A106" s="13"/>
      <c r="B106" s="218"/>
      <c r="C106" s="219"/>
      <c r="D106" s="220" t="s">
        <v>175</v>
      </c>
      <c r="E106" s="221" t="s">
        <v>19</v>
      </c>
      <c r="F106" s="222" t="s">
        <v>207</v>
      </c>
      <c r="G106" s="219"/>
      <c r="H106" s="221" t="s">
        <v>19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175</v>
      </c>
      <c r="AU106" s="228" t="s">
        <v>81</v>
      </c>
      <c r="AV106" s="13" t="s">
        <v>79</v>
      </c>
      <c r="AW106" s="13" t="s">
        <v>33</v>
      </c>
      <c r="AX106" s="13" t="s">
        <v>71</v>
      </c>
      <c r="AY106" s="228" t="s">
        <v>166</v>
      </c>
    </row>
    <row r="107" s="14" customFormat="1">
      <c r="A107" s="14"/>
      <c r="B107" s="229"/>
      <c r="C107" s="230"/>
      <c r="D107" s="220" t="s">
        <v>175</v>
      </c>
      <c r="E107" s="231" t="s">
        <v>19</v>
      </c>
      <c r="F107" s="232" t="s">
        <v>821</v>
      </c>
      <c r="G107" s="230"/>
      <c r="H107" s="233">
        <v>110.3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175</v>
      </c>
      <c r="AU107" s="239" t="s">
        <v>81</v>
      </c>
      <c r="AV107" s="14" t="s">
        <v>81</v>
      </c>
      <c r="AW107" s="14" t="s">
        <v>33</v>
      </c>
      <c r="AX107" s="14" t="s">
        <v>71</v>
      </c>
      <c r="AY107" s="239" t="s">
        <v>166</v>
      </c>
    </row>
    <row r="108" s="15" customFormat="1">
      <c r="A108" s="15"/>
      <c r="B108" s="240"/>
      <c r="C108" s="241"/>
      <c r="D108" s="220" t="s">
        <v>175</v>
      </c>
      <c r="E108" s="242" t="s">
        <v>19</v>
      </c>
      <c r="F108" s="243" t="s">
        <v>209</v>
      </c>
      <c r="G108" s="241"/>
      <c r="H108" s="244">
        <v>125.59999999999999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0" t="s">
        <v>175</v>
      </c>
      <c r="AU108" s="250" t="s">
        <v>81</v>
      </c>
      <c r="AV108" s="15" t="s">
        <v>173</v>
      </c>
      <c r="AW108" s="15" t="s">
        <v>33</v>
      </c>
      <c r="AX108" s="15" t="s">
        <v>79</v>
      </c>
      <c r="AY108" s="250" t="s">
        <v>166</v>
      </c>
    </row>
    <row r="109" s="2" customFormat="1">
      <c r="A109" s="39"/>
      <c r="B109" s="40"/>
      <c r="C109" s="205" t="s">
        <v>210</v>
      </c>
      <c r="D109" s="205" t="s">
        <v>168</v>
      </c>
      <c r="E109" s="206" t="s">
        <v>822</v>
      </c>
      <c r="F109" s="207" t="s">
        <v>823</v>
      </c>
      <c r="G109" s="208" t="s">
        <v>203</v>
      </c>
      <c r="H109" s="209">
        <v>72.400000000000006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824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825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826</v>
      </c>
      <c r="G111" s="230"/>
      <c r="H111" s="233">
        <v>72.400000000000006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79</v>
      </c>
      <c r="AY111" s="239" t="s">
        <v>166</v>
      </c>
    </row>
    <row r="112" s="2" customFormat="1">
      <c r="A112" s="39"/>
      <c r="B112" s="40"/>
      <c r="C112" s="205" t="s">
        <v>214</v>
      </c>
      <c r="D112" s="205" t="s">
        <v>168</v>
      </c>
      <c r="E112" s="206" t="s">
        <v>486</v>
      </c>
      <c r="F112" s="207" t="s">
        <v>487</v>
      </c>
      <c r="G112" s="208" t="s">
        <v>203</v>
      </c>
      <c r="H112" s="209">
        <v>26.600000000000001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827</v>
      </c>
    </row>
    <row r="113" s="13" customFormat="1">
      <c r="A113" s="13"/>
      <c r="B113" s="218"/>
      <c r="C113" s="219"/>
      <c r="D113" s="220" t="s">
        <v>175</v>
      </c>
      <c r="E113" s="221" t="s">
        <v>19</v>
      </c>
      <c r="F113" s="222" t="s">
        <v>207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175</v>
      </c>
      <c r="AU113" s="228" t="s">
        <v>81</v>
      </c>
      <c r="AV113" s="13" t="s">
        <v>79</v>
      </c>
      <c r="AW113" s="13" t="s">
        <v>33</v>
      </c>
      <c r="AX113" s="13" t="s">
        <v>71</v>
      </c>
      <c r="AY113" s="228" t="s">
        <v>166</v>
      </c>
    </row>
    <row r="114" s="14" customFormat="1">
      <c r="A114" s="14"/>
      <c r="B114" s="229"/>
      <c r="C114" s="230"/>
      <c r="D114" s="220" t="s">
        <v>175</v>
      </c>
      <c r="E114" s="231" t="s">
        <v>19</v>
      </c>
      <c r="F114" s="232" t="s">
        <v>828</v>
      </c>
      <c r="G114" s="230"/>
      <c r="H114" s="233">
        <v>26.600000000000001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175</v>
      </c>
      <c r="AU114" s="239" t="s">
        <v>81</v>
      </c>
      <c r="AV114" s="14" t="s">
        <v>81</v>
      </c>
      <c r="AW114" s="14" t="s">
        <v>33</v>
      </c>
      <c r="AX114" s="14" t="s">
        <v>79</v>
      </c>
      <c r="AY114" s="239" t="s">
        <v>166</v>
      </c>
    </row>
    <row r="115" s="2" customFormat="1">
      <c r="A115" s="39"/>
      <c r="B115" s="40"/>
      <c r="C115" s="205" t="s">
        <v>106</v>
      </c>
      <c r="D115" s="205" t="s">
        <v>168</v>
      </c>
      <c r="E115" s="206" t="s">
        <v>211</v>
      </c>
      <c r="F115" s="207" t="s">
        <v>212</v>
      </c>
      <c r="G115" s="208" t="s">
        <v>203</v>
      </c>
      <c r="H115" s="209">
        <v>2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829</v>
      </c>
    </row>
    <row r="116" s="2" customFormat="1">
      <c r="A116" s="39"/>
      <c r="B116" s="40"/>
      <c r="C116" s="205" t="s">
        <v>109</v>
      </c>
      <c r="D116" s="205" t="s">
        <v>168</v>
      </c>
      <c r="E116" s="206" t="s">
        <v>215</v>
      </c>
      <c r="F116" s="207" t="s">
        <v>216</v>
      </c>
      <c r="G116" s="208" t="s">
        <v>171</v>
      </c>
      <c r="H116" s="209">
        <v>182.90000000000001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0.00084000000000000003</v>
      </c>
      <c r="R116" s="214">
        <f>Q116*H116</f>
        <v>0.15363600000000002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830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831</v>
      </c>
      <c r="G117" s="230"/>
      <c r="H117" s="233">
        <v>34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71</v>
      </c>
      <c r="AY117" s="239" t="s">
        <v>166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207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832</v>
      </c>
      <c r="G119" s="230"/>
      <c r="H119" s="233">
        <v>148.90000000000001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5" customFormat="1">
      <c r="A120" s="15"/>
      <c r="B120" s="240"/>
      <c r="C120" s="241"/>
      <c r="D120" s="220" t="s">
        <v>175</v>
      </c>
      <c r="E120" s="242" t="s">
        <v>19</v>
      </c>
      <c r="F120" s="243" t="s">
        <v>209</v>
      </c>
      <c r="G120" s="241"/>
      <c r="H120" s="244">
        <v>182.90000000000001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175</v>
      </c>
      <c r="AU120" s="250" t="s">
        <v>81</v>
      </c>
      <c r="AV120" s="15" t="s">
        <v>173</v>
      </c>
      <c r="AW120" s="15" t="s">
        <v>33</v>
      </c>
      <c r="AX120" s="15" t="s">
        <v>79</v>
      </c>
      <c r="AY120" s="250" t="s">
        <v>166</v>
      </c>
    </row>
    <row r="121" s="2" customFormat="1">
      <c r="A121" s="39"/>
      <c r="B121" s="40"/>
      <c r="C121" s="205" t="s">
        <v>112</v>
      </c>
      <c r="D121" s="205" t="s">
        <v>168</v>
      </c>
      <c r="E121" s="206" t="s">
        <v>220</v>
      </c>
      <c r="F121" s="207" t="s">
        <v>221</v>
      </c>
      <c r="G121" s="208" t="s">
        <v>171</v>
      </c>
      <c r="H121" s="209">
        <v>359.10000000000002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0.00084999999999999995</v>
      </c>
      <c r="R121" s="214">
        <f>Q121*H121</f>
        <v>0.30523499999999998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833</v>
      </c>
    </row>
    <row r="122" s="13" customFormat="1">
      <c r="A122" s="13"/>
      <c r="B122" s="218"/>
      <c r="C122" s="219"/>
      <c r="D122" s="220" t="s">
        <v>175</v>
      </c>
      <c r="E122" s="221" t="s">
        <v>19</v>
      </c>
      <c r="F122" s="222" t="s">
        <v>207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175</v>
      </c>
      <c r="AU122" s="228" t="s">
        <v>81</v>
      </c>
      <c r="AV122" s="13" t="s">
        <v>79</v>
      </c>
      <c r="AW122" s="13" t="s">
        <v>33</v>
      </c>
      <c r="AX122" s="13" t="s">
        <v>71</v>
      </c>
      <c r="AY122" s="228" t="s">
        <v>166</v>
      </c>
    </row>
    <row r="123" s="14" customFormat="1">
      <c r="A123" s="14"/>
      <c r="B123" s="229"/>
      <c r="C123" s="230"/>
      <c r="D123" s="220" t="s">
        <v>175</v>
      </c>
      <c r="E123" s="231" t="s">
        <v>19</v>
      </c>
      <c r="F123" s="232" t="s">
        <v>834</v>
      </c>
      <c r="G123" s="230"/>
      <c r="H123" s="233">
        <v>359.10000000000002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175</v>
      </c>
      <c r="AU123" s="239" t="s">
        <v>81</v>
      </c>
      <c r="AV123" s="14" t="s">
        <v>81</v>
      </c>
      <c r="AW123" s="14" t="s">
        <v>33</v>
      </c>
      <c r="AX123" s="14" t="s">
        <v>79</v>
      </c>
      <c r="AY123" s="239" t="s">
        <v>166</v>
      </c>
    </row>
    <row r="124" s="2" customFormat="1" ht="44.25" customHeight="1">
      <c r="A124" s="39"/>
      <c r="B124" s="40"/>
      <c r="C124" s="205" t="s">
        <v>115</v>
      </c>
      <c r="D124" s="205" t="s">
        <v>168</v>
      </c>
      <c r="E124" s="206" t="s">
        <v>224</v>
      </c>
      <c r="F124" s="207" t="s">
        <v>225</v>
      </c>
      <c r="G124" s="208" t="s">
        <v>171</v>
      </c>
      <c r="H124" s="209">
        <v>182.90000000000001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835</v>
      </c>
    </row>
    <row r="125" s="2" customFormat="1" ht="44.25" customHeight="1">
      <c r="A125" s="39"/>
      <c r="B125" s="40"/>
      <c r="C125" s="205" t="s">
        <v>118</v>
      </c>
      <c r="D125" s="205" t="s">
        <v>168</v>
      </c>
      <c r="E125" s="206" t="s">
        <v>227</v>
      </c>
      <c r="F125" s="207" t="s">
        <v>228</v>
      </c>
      <c r="G125" s="208" t="s">
        <v>171</v>
      </c>
      <c r="H125" s="209">
        <v>359.10000000000002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836</v>
      </c>
    </row>
    <row r="126" s="2" customFormat="1">
      <c r="A126" s="39"/>
      <c r="B126" s="40"/>
      <c r="C126" s="205" t="s">
        <v>8</v>
      </c>
      <c r="D126" s="205" t="s">
        <v>168</v>
      </c>
      <c r="E126" s="206" t="s">
        <v>499</v>
      </c>
      <c r="F126" s="207" t="s">
        <v>500</v>
      </c>
      <c r="G126" s="208" t="s">
        <v>203</v>
      </c>
      <c r="H126" s="209">
        <v>44.57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837</v>
      </c>
    </row>
    <row r="127" s="14" customFormat="1">
      <c r="A127" s="14"/>
      <c r="B127" s="229"/>
      <c r="C127" s="230"/>
      <c r="D127" s="220" t="s">
        <v>175</v>
      </c>
      <c r="E127" s="231" t="s">
        <v>19</v>
      </c>
      <c r="F127" s="232" t="s">
        <v>838</v>
      </c>
      <c r="G127" s="230"/>
      <c r="H127" s="233">
        <v>44.57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175</v>
      </c>
      <c r="AU127" s="239" t="s">
        <v>81</v>
      </c>
      <c r="AV127" s="14" t="s">
        <v>81</v>
      </c>
      <c r="AW127" s="14" t="s">
        <v>33</v>
      </c>
      <c r="AX127" s="14" t="s">
        <v>79</v>
      </c>
      <c r="AY127" s="239" t="s">
        <v>166</v>
      </c>
    </row>
    <row r="128" s="2" customFormat="1" ht="44.25" customHeight="1">
      <c r="A128" s="39"/>
      <c r="B128" s="40"/>
      <c r="C128" s="205" t="s">
        <v>123</v>
      </c>
      <c r="D128" s="205" t="s">
        <v>168</v>
      </c>
      <c r="E128" s="206" t="s">
        <v>503</v>
      </c>
      <c r="F128" s="207" t="s">
        <v>504</v>
      </c>
      <c r="G128" s="208" t="s">
        <v>203</v>
      </c>
      <c r="H128" s="209">
        <v>44.57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839</v>
      </c>
    </row>
    <row r="129" s="2" customFormat="1" ht="44.25" customHeight="1">
      <c r="A129" s="39"/>
      <c r="B129" s="40"/>
      <c r="C129" s="205" t="s">
        <v>126</v>
      </c>
      <c r="D129" s="205" t="s">
        <v>168</v>
      </c>
      <c r="E129" s="206" t="s">
        <v>238</v>
      </c>
      <c r="F129" s="207" t="s">
        <v>239</v>
      </c>
      <c r="G129" s="208" t="s">
        <v>240</v>
      </c>
      <c r="H129" s="209">
        <v>89.140000000000001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840</v>
      </c>
    </row>
    <row r="130" s="14" customFormat="1">
      <c r="A130" s="14"/>
      <c r="B130" s="229"/>
      <c r="C130" s="230"/>
      <c r="D130" s="220" t="s">
        <v>175</v>
      </c>
      <c r="E130" s="231" t="s">
        <v>19</v>
      </c>
      <c r="F130" s="232" t="s">
        <v>841</v>
      </c>
      <c r="G130" s="230"/>
      <c r="H130" s="233">
        <v>89.140000000000001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175</v>
      </c>
      <c r="AU130" s="239" t="s">
        <v>81</v>
      </c>
      <c r="AV130" s="14" t="s">
        <v>81</v>
      </c>
      <c r="AW130" s="14" t="s">
        <v>33</v>
      </c>
      <c r="AX130" s="14" t="s">
        <v>79</v>
      </c>
      <c r="AY130" s="239" t="s">
        <v>166</v>
      </c>
    </row>
    <row r="131" s="2" customFormat="1">
      <c r="A131" s="39"/>
      <c r="B131" s="40"/>
      <c r="C131" s="205" t="s">
        <v>129</v>
      </c>
      <c r="D131" s="205" t="s">
        <v>168</v>
      </c>
      <c r="E131" s="206" t="s">
        <v>243</v>
      </c>
      <c r="F131" s="207" t="s">
        <v>244</v>
      </c>
      <c r="G131" s="208" t="s">
        <v>203</v>
      </c>
      <c r="H131" s="209">
        <v>44.57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842</v>
      </c>
    </row>
    <row r="132" s="2" customFormat="1" ht="44.25" customHeight="1">
      <c r="A132" s="39"/>
      <c r="B132" s="40"/>
      <c r="C132" s="205" t="s">
        <v>132</v>
      </c>
      <c r="D132" s="205" t="s">
        <v>168</v>
      </c>
      <c r="E132" s="206" t="s">
        <v>246</v>
      </c>
      <c r="F132" s="207" t="s">
        <v>247</v>
      </c>
      <c r="G132" s="208" t="s">
        <v>203</v>
      </c>
      <c r="H132" s="209">
        <v>180.03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843</v>
      </c>
    </row>
    <row r="133" s="14" customFormat="1">
      <c r="A133" s="14"/>
      <c r="B133" s="229"/>
      <c r="C133" s="230"/>
      <c r="D133" s="220" t="s">
        <v>175</v>
      </c>
      <c r="E133" s="231" t="s">
        <v>19</v>
      </c>
      <c r="F133" s="232" t="s">
        <v>844</v>
      </c>
      <c r="G133" s="230"/>
      <c r="H133" s="233">
        <v>180.03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175</v>
      </c>
      <c r="AU133" s="239" t="s">
        <v>81</v>
      </c>
      <c r="AV133" s="14" t="s">
        <v>81</v>
      </c>
      <c r="AW133" s="14" t="s">
        <v>33</v>
      </c>
      <c r="AX133" s="14" t="s">
        <v>79</v>
      </c>
      <c r="AY133" s="239" t="s">
        <v>166</v>
      </c>
    </row>
    <row r="134" s="2" customFormat="1" ht="66.75" customHeight="1">
      <c r="A134" s="39"/>
      <c r="B134" s="40"/>
      <c r="C134" s="205" t="s">
        <v>260</v>
      </c>
      <c r="D134" s="205" t="s">
        <v>168</v>
      </c>
      <c r="E134" s="206" t="s">
        <v>250</v>
      </c>
      <c r="F134" s="207" t="s">
        <v>251</v>
      </c>
      <c r="G134" s="208" t="s">
        <v>203</v>
      </c>
      <c r="H134" s="209">
        <v>33.363999999999997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845</v>
      </c>
    </row>
    <row r="135" s="14" customFormat="1">
      <c r="A135" s="14"/>
      <c r="B135" s="229"/>
      <c r="C135" s="230"/>
      <c r="D135" s="220" t="s">
        <v>175</v>
      </c>
      <c r="E135" s="231" t="s">
        <v>19</v>
      </c>
      <c r="F135" s="232" t="s">
        <v>846</v>
      </c>
      <c r="G135" s="230"/>
      <c r="H135" s="233">
        <v>33.363999999999997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175</v>
      </c>
      <c r="AU135" s="239" t="s">
        <v>81</v>
      </c>
      <c r="AV135" s="14" t="s">
        <v>81</v>
      </c>
      <c r="AW135" s="14" t="s">
        <v>33</v>
      </c>
      <c r="AX135" s="14" t="s">
        <v>79</v>
      </c>
      <c r="AY135" s="239" t="s">
        <v>166</v>
      </c>
    </row>
    <row r="136" s="2" customFormat="1" ht="16.5" customHeight="1">
      <c r="A136" s="39"/>
      <c r="B136" s="40"/>
      <c r="C136" s="251" t="s">
        <v>7</v>
      </c>
      <c r="D136" s="251" t="s">
        <v>254</v>
      </c>
      <c r="E136" s="252" t="s">
        <v>255</v>
      </c>
      <c r="F136" s="253" t="s">
        <v>256</v>
      </c>
      <c r="G136" s="254" t="s">
        <v>240</v>
      </c>
      <c r="H136" s="255">
        <v>66.719999999999999</v>
      </c>
      <c r="I136" s="256"/>
      <c r="J136" s="257">
        <f>ROUND(I136*H136,2)</f>
        <v>0</v>
      </c>
      <c r="K136" s="253" t="s">
        <v>172</v>
      </c>
      <c r="L136" s="258"/>
      <c r="M136" s="259" t="s">
        <v>19</v>
      </c>
      <c r="N136" s="260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210</v>
      </c>
      <c r="AT136" s="216" t="s">
        <v>254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847</v>
      </c>
    </row>
    <row r="137" s="14" customFormat="1">
      <c r="A137" s="14"/>
      <c r="B137" s="229"/>
      <c r="C137" s="230"/>
      <c r="D137" s="220" t="s">
        <v>175</v>
      </c>
      <c r="E137" s="231" t="s">
        <v>19</v>
      </c>
      <c r="F137" s="232" t="s">
        <v>848</v>
      </c>
      <c r="G137" s="230"/>
      <c r="H137" s="233">
        <v>66.719999999999999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175</v>
      </c>
      <c r="AU137" s="239" t="s">
        <v>81</v>
      </c>
      <c r="AV137" s="14" t="s">
        <v>81</v>
      </c>
      <c r="AW137" s="14" t="s">
        <v>33</v>
      </c>
      <c r="AX137" s="14" t="s">
        <v>79</v>
      </c>
      <c r="AY137" s="239" t="s">
        <v>166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183</v>
      </c>
      <c r="F138" s="203" t="s">
        <v>259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P139</f>
        <v>0</v>
      </c>
      <c r="Q138" s="197"/>
      <c r="R138" s="198">
        <f>R139</f>
        <v>0</v>
      </c>
      <c r="S138" s="197"/>
      <c r="T138" s="19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79</v>
      </c>
      <c r="AT138" s="201" t="s">
        <v>70</v>
      </c>
      <c r="AU138" s="201" t="s">
        <v>79</v>
      </c>
      <c r="AY138" s="200" t="s">
        <v>166</v>
      </c>
      <c r="BK138" s="202">
        <f>BK139</f>
        <v>0</v>
      </c>
    </row>
    <row r="139" s="2" customFormat="1">
      <c r="A139" s="39"/>
      <c r="B139" s="40"/>
      <c r="C139" s="205" t="s">
        <v>269</v>
      </c>
      <c r="D139" s="205" t="s">
        <v>168</v>
      </c>
      <c r="E139" s="206" t="s">
        <v>261</v>
      </c>
      <c r="F139" s="207" t="s">
        <v>262</v>
      </c>
      <c r="G139" s="208" t="s">
        <v>194</v>
      </c>
      <c r="H139" s="209">
        <v>139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849</v>
      </c>
    </row>
    <row r="140" s="12" customFormat="1" ht="22.8" customHeight="1">
      <c r="A140" s="12"/>
      <c r="B140" s="189"/>
      <c r="C140" s="190"/>
      <c r="D140" s="191" t="s">
        <v>70</v>
      </c>
      <c r="E140" s="203" t="s">
        <v>173</v>
      </c>
      <c r="F140" s="203" t="s">
        <v>264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SUM(P141:P146)</f>
        <v>0</v>
      </c>
      <c r="Q140" s="197"/>
      <c r="R140" s="198">
        <f>SUM(R141:R146)</f>
        <v>0.27454499999999998</v>
      </c>
      <c r="S140" s="197"/>
      <c r="T140" s="19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79</v>
      </c>
      <c r="AT140" s="201" t="s">
        <v>70</v>
      </c>
      <c r="AU140" s="201" t="s">
        <v>79</v>
      </c>
      <c r="AY140" s="200" t="s">
        <v>166</v>
      </c>
      <c r="BK140" s="202">
        <f>SUM(BK141:BK146)</f>
        <v>0</v>
      </c>
    </row>
    <row r="141" s="2" customFormat="1" ht="33" customHeight="1">
      <c r="A141" s="39"/>
      <c r="B141" s="40"/>
      <c r="C141" s="205" t="s">
        <v>273</v>
      </c>
      <c r="D141" s="205" t="s">
        <v>168</v>
      </c>
      <c r="E141" s="206" t="s">
        <v>265</v>
      </c>
      <c r="F141" s="207" t="s">
        <v>266</v>
      </c>
      <c r="G141" s="208" t="s">
        <v>203</v>
      </c>
      <c r="H141" s="209">
        <v>11.121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850</v>
      </c>
    </row>
    <row r="142" s="14" customFormat="1">
      <c r="A142" s="14"/>
      <c r="B142" s="229"/>
      <c r="C142" s="230"/>
      <c r="D142" s="220" t="s">
        <v>175</v>
      </c>
      <c r="E142" s="231" t="s">
        <v>19</v>
      </c>
      <c r="F142" s="232" t="s">
        <v>851</v>
      </c>
      <c r="G142" s="230"/>
      <c r="H142" s="233">
        <v>11.121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175</v>
      </c>
      <c r="AU142" s="239" t="s">
        <v>81</v>
      </c>
      <c r="AV142" s="14" t="s">
        <v>81</v>
      </c>
      <c r="AW142" s="14" t="s">
        <v>33</v>
      </c>
      <c r="AX142" s="14" t="s">
        <v>79</v>
      </c>
      <c r="AY142" s="239" t="s">
        <v>166</v>
      </c>
    </row>
    <row r="143" s="2" customFormat="1">
      <c r="A143" s="39"/>
      <c r="B143" s="40"/>
      <c r="C143" s="205" t="s">
        <v>277</v>
      </c>
      <c r="D143" s="205" t="s">
        <v>168</v>
      </c>
      <c r="E143" s="206" t="s">
        <v>270</v>
      </c>
      <c r="F143" s="207" t="s">
        <v>271</v>
      </c>
      <c r="G143" s="208" t="s">
        <v>203</v>
      </c>
      <c r="H143" s="209">
        <v>0.5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852</v>
      </c>
    </row>
    <row r="144" s="2" customFormat="1" ht="33" customHeight="1">
      <c r="A144" s="39"/>
      <c r="B144" s="40"/>
      <c r="C144" s="205" t="s">
        <v>281</v>
      </c>
      <c r="D144" s="205" t="s">
        <v>168</v>
      </c>
      <c r="E144" s="206" t="s">
        <v>274</v>
      </c>
      <c r="F144" s="207" t="s">
        <v>275</v>
      </c>
      <c r="G144" s="208" t="s">
        <v>203</v>
      </c>
      <c r="H144" s="209">
        <v>0.5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853</v>
      </c>
    </row>
    <row r="145" s="2" customFormat="1">
      <c r="A145" s="39"/>
      <c r="B145" s="40"/>
      <c r="C145" s="205" t="s">
        <v>286</v>
      </c>
      <c r="D145" s="205" t="s">
        <v>168</v>
      </c>
      <c r="E145" s="206" t="s">
        <v>278</v>
      </c>
      <c r="F145" s="207" t="s">
        <v>279</v>
      </c>
      <c r="G145" s="208" t="s">
        <v>171</v>
      </c>
      <c r="H145" s="209">
        <v>1.5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0.0063899999999999998</v>
      </c>
      <c r="R145" s="214">
        <f>Q145*H145</f>
        <v>0.0095849999999999998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854</v>
      </c>
    </row>
    <row r="146" s="2" customFormat="1">
      <c r="A146" s="39"/>
      <c r="B146" s="40"/>
      <c r="C146" s="205" t="s">
        <v>292</v>
      </c>
      <c r="D146" s="205" t="s">
        <v>168</v>
      </c>
      <c r="E146" s="206" t="s">
        <v>282</v>
      </c>
      <c r="F146" s="207" t="s">
        <v>283</v>
      </c>
      <c r="G146" s="208" t="s">
        <v>186</v>
      </c>
      <c r="H146" s="209">
        <v>3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0.088319999999999996</v>
      </c>
      <c r="R146" s="214">
        <f>Q146*H146</f>
        <v>0.26495999999999997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855</v>
      </c>
    </row>
    <row r="147" s="12" customFormat="1" ht="22.8" customHeight="1">
      <c r="A147" s="12"/>
      <c r="B147" s="189"/>
      <c r="C147" s="190"/>
      <c r="D147" s="191" t="s">
        <v>70</v>
      </c>
      <c r="E147" s="203" t="s">
        <v>191</v>
      </c>
      <c r="F147" s="203" t="s">
        <v>285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SUM(P148:P151)</f>
        <v>0</v>
      </c>
      <c r="Q147" s="197"/>
      <c r="R147" s="198">
        <f>SUM(R148:R151)</f>
        <v>231.04174080000001</v>
      </c>
      <c r="S147" s="197"/>
      <c r="T147" s="199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79</v>
      </c>
      <c r="AT147" s="201" t="s">
        <v>70</v>
      </c>
      <c r="AU147" s="201" t="s">
        <v>79</v>
      </c>
      <c r="AY147" s="200" t="s">
        <v>166</v>
      </c>
      <c r="BK147" s="202">
        <f>SUM(BK148:BK151)</f>
        <v>0</v>
      </c>
    </row>
    <row r="148" s="2" customFormat="1">
      <c r="A148" s="39"/>
      <c r="B148" s="40"/>
      <c r="C148" s="205" t="s">
        <v>296</v>
      </c>
      <c r="D148" s="205" t="s">
        <v>168</v>
      </c>
      <c r="E148" s="206" t="s">
        <v>287</v>
      </c>
      <c r="F148" s="207" t="s">
        <v>288</v>
      </c>
      <c r="G148" s="208" t="s">
        <v>171</v>
      </c>
      <c r="H148" s="209">
        <v>166.81999999999999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0.46000000000000002</v>
      </c>
      <c r="R148" s="214">
        <f>Q148*H148</f>
        <v>76.737200000000001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856</v>
      </c>
    </row>
    <row r="149" s="2" customFormat="1" ht="44.25" customHeight="1">
      <c r="A149" s="39"/>
      <c r="B149" s="40"/>
      <c r="C149" s="205" t="s">
        <v>300</v>
      </c>
      <c r="D149" s="205" t="s">
        <v>168</v>
      </c>
      <c r="E149" s="206" t="s">
        <v>293</v>
      </c>
      <c r="F149" s="207" t="s">
        <v>294</v>
      </c>
      <c r="G149" s="208" t="s">
        <v>171</v>
      </c>
      <c r="H149" s="209">
        <v>166.81999999999999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0.38</v>
      </c>
      <c r="R149" s="214">
        <f>Q149*H149</f>
        <v>63.391599999999997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857</v>
      </c>
    </row>
    <row r="150" s="2" customFormat="1" ht="44.25" customHeight="1">
      <c r="A150" s="39"/>
      <c r="B150" s="40"/>
      <c r="C150" s="205" t="s">
        <v>305</v>
      </c>
      <c r="D150" s="205" t="s">
        <v>168</v>
      </c>
      <c r="E150" s="206" t="s">
        <v>297</v>
      </c>
      <c r="F150" s="207" t="s">
        <v>298</v>
      </c>
      <c r="G150" s="208" t="s">
        <v>171</v>
      </c>
      <c r="H150" s="209">
        <v>216.47999999999999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0.26375999999999999</v>
      </c>
      <c r="R150" s="214">
        <f>Q150*H150</f>
        <v>57.098764799999998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858</v>
      </c>
    </row>
    <row r="151" s="2" customFormat="1">
      <c r="A151" s="39"/>
      <c r="B151" s="40"/>
      <c r="C151" s="205" t="s">
        <v>310</v>
      </c>
      <c r="D151" s="205" t="s">
        <v>168</v>
      </c>
      <c r="E151" s="206" t="s">
        <v>301</v>
      </c>
      <c r="F151" s="207" t="s">
        <v>302</v>
      </c>
      <c r="G151" s="208" t="s">
        <v>171</v>
      </c>
      <c r="H151" s="209">
        <v>216.47999999999999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0.15620000000000001</v>
      </c>
      <c r="R151" s="214">
        <f>Q151*H151</f>
        <v>33.814175999999996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859</v>
      </c>
    </row>
    <row r="152" s="12" customFormat="1" ht="22.8" customHeight="1">
      <c r="A152" s="12"/>
      <c r="B152" s="189"/>
      <c r="C152" s="190"/>
      <c r="D152" s="191" t="s">
        <v>70</v>
      </c>
      <c r="E152" s="203" t="s">
        <v>210</v>
      </c>
      <c r="F152" s="203" t="s">
        <v>304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SUM(P153:P177)</f>
        <v>0</v>
      </c>
      <c r="Q152" s="197"/>
      <c r="R152" s="198">
        <f>SUM(R153:R177)</f>
        <v>8.7108850000000011</v>
      </c>
      <c r="S152" s="197"/>
      <c r="T152" s="199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79</v>
      </c>
      <c r="AT152" s="201" t="s">
        <v>70</v>
      </c>
      <c r="AU152" s="201" t="s">
        <v>79</v>
      </c>
      <c r="AY152" s="200" t="s">
        <v>166</v>
      </c>
      <c r="BK152" s="202">
        <f>SUM(BK153:BK177)</f>
        <v>0</v>
      </c>
    </row>
    <row r="153" s="2" customFormat="1" ht="33" customHeight="1">
      <c r="A153" s="39"/>
      <c r="B153" s="40"/>
      <c r="C153" s="205" t="s">
        <v>315</v>
      </c>
      <c r="D153" s="205" t="s">
        <v>168</v>
      </c>
      <c r="E153" s="206" t="s">
        <v>306</v>
      </c>
      <c r="F153" s="207" t="s">
        <v>307</v>
      </c>
      <c r="G153" s="208" t="s">
        <v>194</v>
      </c>
      <c r="H153" s="209">
        <v>8.5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1.0000000000000001E-05</v>
      </c>
      <c r="R153" s="214">
        <f>Q153*H153</f>
        <v>8.5000000000000006E-05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860</v>
      </c>
    </row>
    <row r="154" s="2" customFormat="1">
      <c r="A154" s="39"/>
      <c r="B154" s="40"/>
      <c r="C154" s="251" t="s">
        <v>319</v>
      </c>
      <c r="D154" s="251" t="s">
        <v>254</v>
      </c>
      <c r="E154" s="252" t="s">
        <v>311</v>
      </c>
      <c r="F154" s="253" t="s">
        <v>312</v>
      </c>
      <c r="G154" s="254" t="s">
        <v>194</v>
      </c>
      <c r="H154" s="255">
        <v>9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0.0035999999999999999</v>
      </c>
      <c r="R154" s="214">
        <f>Q154*H154</f>
        <v>0.032399999999999998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861</v>
      </c>
    </row>
    <row r="155" s="2" customFormat="1" ht="33" customHeight="1">
      <c r="A155" s="39"/>
      <c r="B155" s="40"/>
      <c r="C155" s="205" t="s">
        <v>324</v>
      </c>
      <c r="D155" s="205" t="s">
        <v>168</v>
      </c>
      <c r="E155" s="206" t="s">
        <v>531</v>
      </c>
      <c r="F155" s="207" t="s">
        <v>532</v>
      </c>
      <c r="G155" s="208" t="s">
        <v>194</v>
      </c>
      <c r="H155" s="209">
        <v>131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2.0000000000000002E-05</v>
      </c>
      <c r="R155" s="214">
        <f>Q155*H155</f>
        <v>0.0026200000000000004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862</v>
      </c>
    </row>
    <row r="156" s="2" customFormat="1">
      <c r="A156" s="39"/>
      <c r="B156" s="40"/>
      <c r="C156" s="251" t="s">
        <v>328</v>
      </c>
      <c r="D156" s="251" t="s">
        <v>254</v>
      </c>
      <c r="E156" s="252" t="s">
        <v>527</v>
      </c>
      <c r="F156" s="253" t="s">
        <v>528</v>
      </c>
      <c r="G156" s="254" t="s">
        <v>194</v>
      </c>
      <c r="H156" s="255">
        <v>133</v>
      </c>
      <c r="I156" s="256"/>
      <c r="J156" s="257">
        <f>ROUND(I156*H156,2)</f>
        <v>0</v>
      </c>
      <c r="K156" s="253" t="s">
        <v>172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0.0080000000000000002</v>
      </c>
      <c r="R156" s="214">
        <f>Q156*H156</f>
        <v>1.0640000000000001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863</v>
      </c>
    </row>
    <row r="157" s="2" customFormat="1">
      <c r="A157" s="39"/>
      <c r="B157" s="40"/>
      <c r="C157" s="205" t="s">
        <v>332</v>
      </c>
      <c r="D157" s="205" t="s">
        <v>168</v>
      </c>
      <c r="E157" s="206" t="s">
        <v>325</v>
      </c>
      <c r="F157" s="207" t="s">
        <v>326</v>
      </c>
      <c r="G157" s="208" t="s">
        <v>186</v>
      </c>
      <c r="H157" s="209">
        <v>2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864</v>
      </c>
    </row>
    <row r="158" s="2" customFormat="1" ht="16.5" customHeight="1">
      <c r="A158" s="39"/>
      <c r="B158" s="40"/>
      <c r="C158" s="251" t="s">
        <v>336</v>
      </c>
      <c r="D158" s="251" t="s">
        <v>254</v>
      </c>
      <c r="E158" s="252" t="s">
        <v>329</v>
      </c>
      <c r="F158" s="253" t="s">
        <v>330</v>
      </c>
      <c r="G158" s="254" t="s">
        <v>186</v>
      </c>
      <c r="H158" s="255">
        <v>2</v>
      </c>
      <c r="I158" s="256"/>
      <c r="J158" s="257">
        <f>ROUND(I158*H158,2)</f>
        <v>0</v>
      </c>
      <c r="K158" s="253" t="s">
        <v>172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0.00029</v>
      </c>
      <c r="R158" s="214">
        <f>Q158*H158</f>
        <v>0.00058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865</v>
      </c>
    </row>
    <row r="159" s="2" customFormat="1">
      <c r="A159" s="39"/>
      <c r="B159" s="40"/>
      <c r="C159" s="205" t="s">
        <v>340</v>
      </c>
      <c r="D159" s="205" t="s">
        <v>168</v>
      </c>
      <c r="E159" s="206" t="s">
        <v>349</v>
      </c>
      <c r="F159" s="207" t="s">
        <v>350</v>
      </c>
      <c r="G159" s="208" t="s">
        <v>194</v>
      </c>
      <c r="H159" s="209">
        <v>139.5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866</v>
      </c>
    </row>
    <row r="160" s="2" customFormat="1">
      <c r="A160" s="39"/>
      <c r="B160" s="40"/>
      <c r="C160" s="205" t="s">
        <v>344</v>
      </c>
      <c r="D160" s="205" t="s">
        <v>168</v>
      </c>
      <c r="E160" s="206" t="s">
        <v>353</v>
      </c>
      <c r="F160" s="207" t="s">
        <v>354</v>
      </c>
      <c r="G160" s="208" t="s">
        <v>186</v>
      </c>
      <c r="H160" s="209">
        <v>3</v>
      </c>
      <c r="I160" s="210"/>
      <c r="J160" s="211">
        <f>ROUND(I160*H160,2)</f>
        <v>0</v>
      </c>
      <c r="K160" s="207" t="s">
        <v>172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0.010189999999999999</v>
      </c>
      <c r="R160" s="214">
        <f>Q160*H160</f>
        <v>0.03057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168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867</v>
      </c>
    </row>
    <row r="161" s="2" customFormat="1" ht="16.5" customHeight="1">
      <c r="A161" s="39"/>
      <c r="B161" s="40"/>
      <c r="C161" s="251" t="s">
        <v>348</v>
      </c>
      <c r="D161" s="251" t="s">
        <v>254</v>
      </c>
      <c r="E161" s="252" t="s">
        <v>357</v>
      </c>
      <c r="F161" s="253" t="s">
        <v>358</v>
      </c>
      <c r="G161" s="254" t="s">
        <v>186</v>
      </c>
      <c r="H161" s="255">
        <v>3</v>
      </c>
      <c r="I161" s="256"/>
      <c r="J161" s="257">
        <f>ROUND(I161*H161,2)</f>
        <v>0</v>
      </c>
      <c r="K161" s="253" t="s">
        <v>172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0.52600000000000002</v>
      </c>
      <c r="R161" s="214">
        <f>Q161*H161</f>
        <v>1.5780000000000001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868</v>
      </c>
    </row>
    <row r="162" s="2" customFormat="1">
      <c r="A162" s="39"/>
      <c r="B162" s="40"/>
      <c r="C162" s="205" t="s">
        <v>352</v>
      </c>
      <c r="D162" s="205" t="s">
        <v>168</v>
      </c>
      <c r="E162" s="206" t="s">
        <v>365</v>
      </c>
      <c r="F162" s="207" t="s">
        <v>366</v>
      </c>
      <c r="G162" s="208" t="s">
        <v>186</v>
      </c>
      <c r="H162" s="209">
        <v>3</v>
      </c>
      <c r="I162" s="210"/>
      <c r="J162" s="211">
        <f>ROUND(I162*H162,2)</f>
        <v>0</v>
      </c>
      <c r="K162" s="207" t="s">
        <v>172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0.01248</v>
      </c>
      <c r="R162" s="214">
        <f>Q162*H162</f>
        <v>0.037440000000000001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168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869</v>
      </c>
    </row>
    <row r="163" s="2" customFormat="1">
      <c r="A163" s="39"/>
      <c r="B163" s="40"/>
      <c r="C163" s="251" t="s">
        <v>356</v>
      </c>
      <c r="D163" s="251" t="s">
        <v>254</v>
      </c>
      <c r="E163" s="252" t="s">
        <v>369</v>
      </c>
      <c r="F163" s="253" t="s">
        <v>370</v>
      </c>
      <c r="G163" s="254" t="s">
        <v>186</v>
      </c>
      <c r="H163" s="255">
        <v>1</v>
      </c>
      <c r="I163" s="256"/>
      <c r="J163" s="257">
        <f>ROUND(I163*H163,2)</f>
        <v>0</v>
      </c>
      <c r="K163" s="253" t="s">
        <v>172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0.54800000000000004</v>
      </c>
      <c r="R163" s="214">
        <f>Q163*H163</f>
        <v>0.54800000000000004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870</v>
      </c>
    </row>
    <row r="164" s="2" customFormat="1">
      <c r="A164" s="39"/>
      <c r="B164" s="40"/>
      <c r="C164" s="251" t="s">
        <v>360</v>
      </c>
      <c r="D164" s="251" t="s">
        <v>254</v>
      </c>
      <c r="E164" s="252" t="s">
        <v>779</v>
      </c>
      <c r="F164" s="253" t="s">
        <v>780</v>
      </c>
      <c r="G164" s="254" t="s">
        <v>186</v>
      </c>
      <c r="H164" s="255">
        <v>2</v>
      </c>
      <c r="I164" s="256"/>
      <c r="J164" s="257">
        <f>ROUND(I164*H164,2)</f>
        <v>0</v>
      </c>
      <c r="K164" s="253" t="s">
        <v>172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0.44900000000000001</v>
      </c>
      <c r="R164" s="214">
        <f>Q164*H164</f>
        <v>0.89800000000000002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871</v>
      </c>
    </row>
    <row r="165" s="2" customFormat="1">
      <c r="A165" s="39"/>
      <c r="B165" s="40"/>
      <c r="C165" s="205" t="s">
        <v>364</v>
      </c>
      <c r="D165" s="205" t="s">
        <v>168</v>
      </c>
      <c r="E165" s="206" t="s">
        <v>373</v>
      </c>
      <c r="F165" s="207" t="s">
        <v>561</v>
      </c>
      <c r="G165" s="208" t="s">
        <v>186</v>
      </c>
      <c r="H165" s="209">
        <v>3</v>
      </c>
      <c r="I165" s="210"/>
      <c r="J165" s="211">
        <f>ROUND(I165*H165,2)</f>
        <v>0</v>
      </c>
      <c r="K165" s="207" t="s">
        <v>172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0.028539999999999999</v>
      </c>
      <c r="R165" s="214">
        <f>Q165*H165</f>
        <v>0.085620000000000002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173</v>
      </c>
      <c r="AT165" s="216" t="s">
        <v>168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872</v>
      </c>
    </row>
    <row r="166" s="2" customFormat="1" ht="16.5" customHeight="1">
      <c r="A166" s="39"/>
      <c r="B166" s="40"/>
      <c r="C166" s="251" t="s">
        <v>368</v>
      </c>
      <c r="D166" s="251" t="s">
        <v>254</v>
      </c>
      <c r="E166" s="252" t="s">
        <v>571</v>
      </c>
      <c r="F166" s="253" t="s">
        <v>572</v>
      </c>
      <c r="G166" s="254" t="s">
        <v>186</v>
      </c>
      <c r="H166" s="255">
        <v>1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42</v>
      </c>
      <c r="O166" s="85"/>
      <c r="P166" s="214">
        <f>O166*H166</f>
        <v>0</v>
      </c>
      <c r="Q166" s="214">
        <v>1.032</v>
      </c>
      <c r="R166" s="214">
        <f>Q166*H166</f>
        <v>1.032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254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873</v>
      </c>
    </row>
    <row r="167" s="2" customFormat="1" ht="16.5" customHeight="1">
      <c r="A167" s="39"/>
      <c r="B167" s="40"/>
      <c r="C167" s="251" t="s">
        <v>372</v>
      </c>
      <c r="D167" s="251" t="s">
        <v>254</v>
      </c>
      <c r="E167" s="252" t="s">
        <v>574</v>
      </c>
      <c r="F167" s="253" t="s">
        <v>575</v>
      </c>
      <c r="G167" s="254" t="s">
        <v>186</v>
      </c>
      <c r="H167" s="255">
        <v>1</v>
      </c>
      <c r="I167" s="256"/>
      <c r="J167" s="257">
        <f>ROUND(I167*H167,2)</f>
        <v>0</v>
      </c>
      <c r="K167" s="253" t="s">
        <v>19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1.032</v>
      </c>
      <c r="R167" s="214">
        <f>Q167*H167</f>
        <v>1.032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874</v>
      </c>
    </row>
    <row r="168" s="2" customFormat="1" ht="16.5" customHeight="1">
      <c r="A168" s="39"/>
      <c r="B168" s="40"/>
      <c r="C168" s="251" t="s">
        <v>376</v>
      </c>
      <c r="D168" s="251" t="s">
        <v>254</v>
      </c>
      <c r="E168" s="252" t="s">
        <v>785</v>
      </c>
      <c r="F168" s="253" t="s">
        <v>786</v>
      </c>
      <c r="G168" s="254" t="s">
        <v>186</v>
      </c>
      <c r="H168" s="255">
        <v>1</v>
      </c>
      <c r="I168" s="256"/>
      <c r="J168" s="257">
        <f>ROUND(I168*H168,2)</f>
        <v>0</v>
      </c>
      <c r="K168" s="253" t="s">
        <v>19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1.032</v>
      </c>
      <c r="R168" s="214">
        <f>Q168*H168</f>
        <v>1.032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875</v>
      </c>
    </row>
    <row r="169" s="2" customFormat="1">
      <c r="A169" s="39"/>
      <c r="B169" s="40"/>
      <c r="C169" s="205" t="s">
        <v>380</v>
      </c>
      <c r="D169" s="205" t="s">
        <v>168</v>
      </c>
      <c r="E169" s="206" t="s">
        <v>389</v>
      </c>
      <c r="F169" s="207" t="s">
        <v>390</v>
      </c>
      <c r="G169" s="208" t="s">
        <v>186</v>
      </c>
      <c r="H169" s="209">
        <v>5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0.039269999999999999</v>
      </c>
      <c r="R169" s="214">
        <f>Q169*H169</f>
        <v>0.19635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876</v>
      </c>
    </row>
    <row r="170" s="2" customFormat="1">
      <c r="A170" s="39"/>
      <c r="B170" s="40"/>
      <c r="C170" s="251" t="s">
        <v>384</v>
      </c>
      <c r="D170" s="251" t="s">
        <v>254</v>
      </c>
      <c r="E170" s="252" t="s">
        <v>397</v>
      </c>
      <c r="F170" s="253" t="s">
        <v>398</v>
      </c>
      <c r="G170" s="254" t="s">
        <v>186</v>
      </c>
      <c r="H170" s="255">
        <v>2</v>
      </c>
      <c r="I170" s="256"/>
      <c r="J170" s="257">
        <f>ROUND(I170*H170,2)</f>
        <v>0</v>
      </c>
      <c r="K170" s="253" t="s">
        <v>172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0.081000000000000003</v>
      </c>
      <c r="R170" s="214">
        <f>Q170*H170</f>
        <v>0.16200000000000001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877</v>
      </c>
    </row>
    <row r="171" s="2" customFormat="1" ht="16.5" customHeight="1">
      <c r="A171" s="39"/>
      <c r="B171" s="40"/>
      <c r="C171" s="251" t="s">
        <v>388</v>
      </c>
      <c r="D171" s="251" t="s">
        <v>254</v>
      </c>
      <c r="E171" s="252" t="s">
        <v>401</v>
      </c>
      <c r="F171" s="253" t="s">
        <v>402</v>
      </c>
      <c r="G171" s="254" t="s">
        <v>403</v>
      </c>
      <c r="H171" s="255">
        <v>1</v>
      </c>
      <c r="I171" s="256"/>
      <c r="J171" s="257">
        <f>ROUND(I171*H171,2)</f>
        <v>0</v>
      </c>
      <c r="K171" s="253" t="s">
        <v>19</v>
      </c>
      <c r="L171" s="258"/>
      <c r="M171" s="259" t="s">
        <v>19</v>
      </c>
      <c r="N171" s="260" t="s">
        <v>42</v>
      </c>
      <c r="O171" s="85"/>
      <c r="P171" s="214">
        <f>O171*H171</f>
        <v>0</v>
      </c>
      <c r="Q171" s="214">
        <v>0.050999999999999997</v>
      </c>
      <c r="R171" s="214">
        <f>Q171*H171</f>
        <v>0.050999999999999997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210</v>
      </c>
      <c r="AT171" s="216" t="s">
        <v>254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878</v>
      </c>
    </row>
    <row r="172" s="2" customFormat="1" ht="16.5" customHeight="1">
      <c r="A172" s="39"/>
      <c r="B172" s="40"/>
      <c r="C172" s="251" t="s">
        <v>392</v>
      </c>
      <c r="D172" s="251" t="s">
        <v>254</v>
      </c>
      <c r="E172" s="252" t="s">
        <v>406</v>
      </c>
      <c r="F172" s="253" t="s">
        <v>407</v>
      </c>
      <c r="G172" s="254" t="s">
        <v>403</v>
      </c>
      <c r="H172" s="255">
        <v>1</v>
      </c>
      <c r="I172" s="256"/>
      <c r="J172" s="257">
        <f>ROUND(I172*H172,2)</f>
        <v>0</v>
      </c>
      <c r="K172" s="253" t="s">
        <v>19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0.040000000000000001</v>
      </c>
      <c r="R172" s="214">
        <f>Q172*H172</f>
        <v>0.040000000000000001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879</v>
      </c>
    </row>
    <row r="173" s="2" customFormat="1" ht="16.5" customHeight="1">
      <c r="A173" s="39"/>
      <c r="B173" s="40"/>
      <c r="C173" s="251" t="s">
        <v>396</v>
      </c>
      <c r="D173" s="251" t="s">
        <v>254</v>
      </c>
      <c r="E173" s="252" t="s">
        <v>410</v>
      </c>
      <c r="F173" s="253" t="s">
        <v>411</v>
      </c>
      <c r="G173" s="254" t="s">
        <v>403</v>
      </c>
      <c r="H173" s="255">
        <v>1</v>
      </c>
      <c r="I173" s="256"/>
      <c r="J173" s="257">
        <f>ROUND(I173*H173,2)</f>
        <v>0</v>
      </c>
      <c r="K173" s="253" t="s">
        <v>19</v>
      </c>
      <c r="L173" s="258"/>
      <c r="M173" s="259" t="s">
        <v>19</v>
      </c>
      <c r="N173" s="260" t="s">
        <v>42</v>
      </c>
      <c r="O173" s="85"/>
      <c r="P173" s="214">
        <f>O173*H173</f>
        <v>0</v>
      </c>
      <c r="Q173" s="214">
        <v>0.068000000000000005</v>
      </c>
      <c r="R173" s="214">
        <f>Q173*H173</f>
        <v>0.068000000000000005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254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880</v>
      </c>
    </row>
    <row r="174" s="2" customFormat="1" ht="16.5" customHeight="1">
      <c r="A174" s="39"/>
      <c r="B174" s="40"/>
      <c r="C174" s="251" t="s">
        <v>400</v>
      </c>
      <c r="D174" s="251" t="s">
        <v>254</v>
      </c>
      <c r="E174" s="252" t="s">
        <v>414</v>
      </c>
      <c r="F174" s="253" t="s">
        <v>415</v>
      </c>
      <c r="G174" s="254" t="s">
        <v>403</v>
      </c>
      <c r="H174" s="255">
        <v>6</v>
      </c>
      <c r="I174" s="256"/>
      <c r="J174" s="257">
        <f>ROUND(I174*H174,2)</f>
        <v>0</v>
      </c>
      <c r="K174" s="253" t="s">
        <v>19</v>
      </c>
      <c r="L174" s="258"/>
      <c r="M174" s="259" t="s">
        <v>19</v>
      </c>
      <c r="N174" s="260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210</v>
      </c>
      <c r="AT174" s="216" t="s">
        <v>254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881</v>
      </c>
    </row>
    <row r="175" s="2" customFormat="1">
      <c r="A175" s="39"/>
      <c r="B175" s="40"/>
      <c r="C175" s="205" t="s">
        <v>405</v>
      </c>
      <c r="D175" s="205" t="s">
        <v>168</v>
      </c>
      <c r="E175" s="206" t="s">
        <v>422</v>
      </c>
      <c r="F175" s="207" t="s">
        <v>423</v>
      </c>
      <c r="G175" s="208" t="s">
        <v>186</v>
      </c>
      <c r="H175" s="209">
        <v>3</v>
      </c>
      <c r="I175" s="210"/>
      <c r="J175" s="211">
        <f>ROUND(I175*H175,2)</f>
        <v>0</v>
      </c>
      <c r="K175" s="207" t="s">
        <v>172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0.21734000000000001</v>
      </c>
      <c r="R175" s="214">
        <f>Q175*H175</f>
        <v>0.65202000000000004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173</v>
      </c>
      <c r="AT175" s="216" t="s">
        <v>168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882</v>
      </c>
    </row>
    <row r="176" s="2" customFormat="1">
      <c r="A176" s="39"/>
      <c r="B176" s="40"/>
      <c r="C176" s="251" t="s">
        <v>409</v>
      </c>
      <c r="D176" s="251" t="s">
        <v>254</v>
      </c>
      <c r="E176" s="252" t="s">
        <v>426</v>
      </c>
      <c r="F176" s="253" t="s">
        <v>427</v>
      </c>
      <c r="G176" s="254" t="s">
        <v>186</v>
      </c>
      <c r="H176" s="255">
        <v>3</v>
      </c>
      <c r="I176" s="256"/>
      <c r="J176" s="257">
        <f>ROUND(I176*H176,2)</f>
        <v>0</v>
      </c>
      <c r="K176" s="253" t="s">
        <v>172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0.050000000000000003</v>
      </c>
      <c r="R176" s="214">
        <f>Q176*H176</f>
        <v>0.15000000000000002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883</v>
      </c>
    </row>
    <row r="177" s="2" customFormat="1" ht="21.75" customHeight="1">
      <c r="A177" s="39"/>
      <c r="B177" s="40"/>
      <c r="C177" s="205" t="s">
        <v>413</v>
      </c>
      <c r="D177" s="205" t="s">
        <v>168</v>
      </c>
      <c r="E177" s="206" t="s">
        <v>430</v>
      </c>
      <c r="F177" s="207" t="s">
        <v>431</v>
      </c>
      <c r="G177" s="208" t="s">
        <v>194</v>
      </c>
      <c r="H177" s="209">
        <v>140</v>
      </c>
      <c r="I177" s="210"/>
      <c r="J177" s="211">
        <f>ROUND(I177*H177,2)</f>
        <v>0</v>
      </c>
      <c r="K177" s="207" t="s">
        <v>172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0.00012999999999999999</v>
      </c>
      <c r="R177" s="214">
        <f>Q177*H177</f>
        <v>0.018199999999999997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173</v>
      </c>
      <c r="AT177" s="216" t="s">
        <v>168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884</v>
      </c>
    </row>
    <row r="178" s="12" customFormat="1" ht="22.8" customHeight="1">
      <c r="A178" s="12"/>
      <c r="B178" s="189"/>
      <c r="C178" s="190"/>
      <c r="D178" s="191" t="s">
        <v>70</v>
      </c>
      <c r="E178" s="203" t="s">
        <v>214</v>
      </c>
      <c r="F178" s="203" t="s">
        <v>433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SUM(P179:P180)</f>
        <v>0</v>
      </c>
      <c r="Q178" s="197"/>
      <c r="R178" s="198">
        <f>SUM(R179:R180)</f>
        <v>0</v>
      </c>
      <c r="S178" s="197"/>
      <c r="T178" s="199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79</v>
      </c>
      <c r="AT178" s="201" t="s">
        <v>70</v>
      </c>
      <c r="AU178" s="201" t="s">
        <v>79</v>
      </c>
      <c r="AY178" s="200" t="s">
        <v>166</v>
      </c>
      <c r="BK178" s="202">
        <f>SUM(BK179:BK180)</f>
        <v>0</v>
      </c>
    </row>
    <row r="179" s="2" customFormat="1">
      <c r="A179" s="39"/>
      <c r="B179" s="40"/>
      <c r="C179" s="205" t="s">
        <v>417</v>
      </c>
      <c r="D179" s="205" t="s">
        <v>168</v>
      </c>
      <c r="E179" s="206" t="s">
        <v>435</v>
      </c>
      <c r="F179" s="207" t="s">
        <v>436</v>
      </c>
      <c r="G179" s="208" t="s">
        <v>194</v>
      </c>
      <c r="H179" s="209">
        <v>247.13999999999999</v>
      </c>
      <c r="I179" s="210"/>
      <c r="J179" s="211">
        <f>ROUND(I179*H179,2)</f>
        <v>0</v>
      </c>
      <c r="K179" s="207" t="s">
        <v>172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173</v>
      </c>
      <c r="AT179" s="216" t="s">
        <v>168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885</v>
      </c>
    </row>
    <row r="180" s="14" customFormat="1">
      <c r="A180" s="14"/>
      <c r="B180" s="229"/>
      <c r="C180" s="230"/>
      <c r="D180" s="220" t="s">
        <v>175</v>
      </c>
      <c r="E180" s="231" t="s">
        <v>19</v>
      </c>
      <c r="F180" s="232" t="s">
        <v>886</v>
      </c>
      <c r="G180" s="230"/>
      <c r="H180" s="233">
        <v>247.13999999999999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175</v>
      </c>
      <c r="AU180" s="239" t="s">
        <v>81</v>
      </c>
      <c r="AV180" s="14" t="s">
        <v>81</v>
      </c>
      <c r="AW180" s="14" t="s">
        <v>33</v>
      </c>
      <c r="AX180" s="14" t="s">
        <v>79</v>
      </c>
      <c r="AY180" s="239" t="s">
        <v>166</v>
      </c>
    </row>
    <row r="181" s="12" customFormat="1" ht="22.8" customHeight="1">
      <c r="A181" s="12"/>
      <c r="B181" s="189"/>
      <c r="C181" s="190"/>
      <c r="D181" s="191" t="s">
        <v>70</v>
      </c>
      <c r="E181" s="203" t="s">
        <v>439</v>
      </c>
      <c r="F181" s="203" t="s">
        <v>440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SUM(P182:P186)</f>
        <v>0</v>
      </c>
      <c r="Q181" s="197"/>
      <c r="R181" s="198">
        <f>SUM(R182:R186)</f>
        <v>0</v>
      </c>
      <c r="S181" s="197"/>
      <c r="T181" s="199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79</v>
      </c>
      <c r="AT181" s="201" t="s">
        <v>70</v>
      </c>
      <c r="AU181" s="201" t="s">
        <v>79</v>
      </c>
      <c r="AY181" s="200" t="s">
        <v>166</v>
      </c>
      <c r="BK181" s="202">
        <f>SUM(BK182:BK186)</f>
        <v>0</v>
      </c>
    </row>
    <row r="182" s="2" customFormat="1">
      <c r="A182" s="39"/>
      <c r="B182" s="40"/>
      <c r="C182" s="205" t="s">
        <v>421</v>
      </c>
      <c r="D182" s="205" t="s">
        <v>168</v>
      </c>
      <c r="E182" s="206" t="s">
        <v>442</v>
      </c>
      <c r="F182" s="207" t="s">
        <v>443</v>
      </c>
      <c r="G182" s="208" t="s">
        <v>240</v>
      </c>
      <c r="H182" s="209">
        <v>165.09</v>
      </c>
      <c r="I182" s="210"/>
      <c r="J182" s="211">
        <f>ROUND(I182*H182,2)</f>
        <v>0</v>
      </c>
      <c r="K182" s="207" t="s">
        <v>172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173</v>
      </c>
      <c r="AT182" s="216" t="s">
        <v>168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887</v>
      </c>
    </row>
    <row r="183" s="2" customFormat="1">
      <c r="A183" s="39"/>
      <c r="B183" s="40"/>
      <c r="C183" s="205" t="s">
        <v>425</v>
      </c>
      <c r="D183" s="205" t="s">
        <v>168</v>
      </c>
      <c r="E183" s="206" t="s">
        <v>446</v>
      </c>
      <c r="F183" s="207" t="s">
        <v>447</v>
      </c>
      <c r="G183" s="208" t="s">
        <v>240</v>
      </c>
      <c r="H183" s="209">
        <v>1485.81</v>
      </c>
      <c r="I183" s="210"/>
      <c r="J183" s="211">
        <f>ROUND(I183*H183,2)</f>
        <v>0</v>
      </c>
      <c r="K183" s="207" t="s">
        <v>172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888</v>
      </c>
    </row>
    <row r="184" s="14" customFormat="1">
      <c r="A184" s="14"/>
      <c r="B184" s="229"/>
      <c r="C184" s="230"/>
      <c r="D184" s="220" t="s">
        <v>175</v>
      </c>
      <c r="E184" s="231" t="s">
        <v>19</v>
      </c>
      <c r="F184" s="232" t="s">
        <v>889</v>
      </c>
      <c r="G184" s="230"/>
      <c r="H184" s="233">
        <v>1485.81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175</v>
      </c>
      <c r="AU184" s="239" t="s">
        <v>81</v>
      </c>
      <c r="AV184" s="14" t="s">
        <v>81</v>
      </c>
      <c r="AW184" s="14" t="s">
        <v>33</v>
      </c>
      <c r="AX184" s="14" t="s">
        <v>79</v>
      </c>
      <c r="AY184" s="239" t="s">
        <v>166</v>
      </c>
    </row>
    <row r="185" s="2" customFormat="1" ht="44.25" customHeight="1">
      <c r="A185" s="39"/>
      <c r="B185" s="40"/>
      <c r="C185" s="205" t="s">
        <v>429</v>
      </c>
      <c r="D185" s="205" t="s">
        <v>168</v>
      </c>
      <c r="E185" s="206" t="s">
        <v>450</v>
      </c>
      <c r="F185" s="207" t="s">
        <v>239</v>
      </c>
      <c r="G185" s="208" t="s">
        <v>240</v>
      </c>
      <c r="H185" s="209">
        <v>96.760000000000005</v>
      </c>
      <c r="I185" s="210"/>
      <c r="J185" s="211">
        <f>ROUND(I185*H185,2)</f>
        <v>0</v>
      </c>
      <c r="K185" s="207" t="s">
        <v>172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173</v>
      </c>
      <c r="AT185" s="216" t="s">
        <v>168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890</v>
      </c>
    </row>
    <row r="186" s="2" customFormat="1" ht="44.25" customHeight="1">
      <c r="A186" s="39"/>
      <c r="B186" s="40"/>
      <c r="C186" s="205" t="s">
        <v>434</v>
      </c>
      <c r="D186" s="205" t="s">
        <v>168</v>
      </c>
      <c r="E186" s="206" t="s">
        <v>453</v>
      </c>
      <c r="F186" s="207" t="s">
        <v>454</v>
      </c>
      <c r="G186" s="208" t="s">
        <v>240</v>
      </c>
      <c r="H186" s="209">
        <v>68.329999999999998</v>
      </c>
      <c r="I186" s="210"/>
      <c r="J186" s="211">
        <f>ROUND(I186*H186,2)</f>
        <v>0</v>
      </c>
      <c r="K186" s="207" t="s">
        <v>172</v>
      </c>
      <c r="L186" s="45"/>
      <c r="M186" s="212" t="s">
        <v>19</v>
      </c>
      <c r="N186" s="213" t="s">
        <v>42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173</v>
      </c>
      <c r="AT186" s="216" t="s">
        <v>168</v>
      </c>
      <c r="AU186" s="216" t="s">
        <v>81</v>
      </c>
      <c r="AY186" s="18" t="s">
        <v>166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173</v>
      </c>
      <c r="BM186" s="216" t="s">
        <v>891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456</v>
      </c>
      <c r="F187" s="203" t="s">
        <v>457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SUM(P188:P189)</f>
        <v>0</v>
      </c>
      <c r="Q187" s="197"/>
      <c r="R187" s="198">
        <f>SUM(R188:R189)</f>
        <v>0</v>
      </c>
      <c r="S187" s="197"/>
      <c r="T187" s="199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166</v>
      </c>
      <c r="BK187" s="202">
        <f>SUM(BK188:BK189)</f>
        <v>0</v>
      </c>
    </row>
    <row r="188" s="2" customFormat="1" ht="44.25" customHeight="1">
      <c r="A188" s="39"/>
      <c r="B188" s="40"/>
      <c r="C188" s="205" t="s">
        <v>441</v>
      </c>
      <c r="D188" s="205" t="s">
        <v>168</v>
      </c>
      <c r="E188" s="206" t="s">
        <v>459</v>
      </c>
      <c r="F188" s="207" t="s">
        <v>460</v>
      </c>
      <c r="G188" s="208" t="s">
        <v>240</v>
      </c>
      <c r="H188" s="209">
        <v>231.03999999999999</v>
      </c>
      <c r="I188" s="210"/>
      <c r="J188" s="211">
        <f>ROUND(I188*H188,2)</f>
        <v>0</v>
      </c>
      <c r="K188" s="207" t="s">
        <v>172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173</v>
      </c>
      <c r="AT188" s="216" t="s">
        <v>168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892</v>
      </c>
    </row>
    <row r="189" s="2" customFormat="1">
      <c r="A189" s="39"/>
      <c r="B189" s="40"/>
      <c r="C189" s="205" t="s">
        <v>445</v>
      </c>
      <c r="D189" s="205" t="s">
        <v>168</v>
      </c>
      <c r="E189" s="206" t="s">
        <v>463</v>
      </c>
      <c r="F189" s="207" t="s">
        <v>464</v>
      </c>
      <c r="G189" s="208" t="s">
        <v>240</v>
      </c>
      <c r="H189" s="209">
        <v>8.7110000000000003</v>
      </c>
      <c r="I189" s="210"/>
      <c r="J189" s="211">
        <f>ROUND(I189*H189,2)</f>
        <v>0</v>
      </c>
      <c r="K189" s="207" t="s">
        <v>172</v>
      </c>
      <c r="L189" s="45"/>
      <c r="M189" s="261" t="s">
        <v>19</v>
      </c>
      <c r="N189" s="262" t="s">
        <v>42</v>
      </c>
      <c r="O189" s="263"/>
      <c r="P189" s="264">
        <f>O189*H189</f>
        <v>0</v>
      </c>
      <c r="Q189" s="264">
        <v>0</v>
      </c>
      <c r="R189" s="264">
        <f>Q189*H189</f>
        <v>0</v>
      </c>
      <c r="S189" s="264">
        <v>0</v>
      </c>
      <c r="T189" s="26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168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893</v>
      </c>
    </row>
    <row r="190" s="2" customFormat="1" ht="6.96" customHeight="1">
      <c r="A190" s="39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0BQtHlbbPMLjoEncm5KA6kffx6cfJQEeaRJkWFc9JUuSEciYg9GVEr9zQUBuB6+xnUS49FbTEBpYOBl81JDO9A==" hashValue="rrq1Kr9WqEHWYED0gKZLSxjhprLry/4IfuPc7ULNmW+qqqhviNpht0DG+/fMT5DIB0StCeMtXjIvHUJlDh1nPg==" algorithmName="SHA-512" password="CC35"/>
  <autoFilter ref="C87:K18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ROUND((SUM(BE87:BE189)),  2)</f>
        <v>0</v>
      </c>
      <c r="G33" s="39"/>
      <c r="H33" s="39"/>
      <c r="I33" s="149">
        <v>0.20999999999999999</v>
      </c>
      <c r="J33" s="148">
        <f>ROUND(((SUM(BE87:BE189))*I33),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ROUND((SUM(BF87:BF189)),  2)</f>
        <v>0</v>
      </c>
      <c r="G34" s="39"/>
      <c r="H34" s="39"/>
      <c r="I34" s="149">
        <v>0.14999999999999999</v>
      </c>
      <c r="J34" s="148">
        <f>ROUND(((SUM(BF87:BF189))*I34),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Stoka 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149</v>
      </c>
      <c r="E66" s="175"/>
      <c r="F66" s="175"/>
      <c r="G66" s="175"/>
      <c r="H66" s="175"/>
      <c r="I66" s="175"/>
      <c r="J66" s="176">
        <f>J182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150</v>
      </c>
      <c r="E67" s="175"/>
      <c r="F67" s="175"/>
      <c r="G67" s="175"/>
      <c r="H67" s="175"/>
      <c r="I67" s="175"/>
      <c r="J67" s="176">
        <f>J187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SO.01 Kanalizace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06 - Stoka D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Rotava</v>
      </c>
      <c r="G81" s="41"/>
      <c r="H81" s="41"/>
      <c r="I81" s="33" t="s">
        <v>23</v>
      </c>
      <c r="J81" s="73" t="str">
        <f>IF(J12="","",J12)</f>
        <v>8. 1. 2021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Rotava Sídliště 721 Rotava</v>
      </c>
      <c r="G83" s="41"/>
      <c r="H83" s="41"/>
      <c r="I83" s="33" t="s">
        <v>31</v>
      </c>
      <c r="J83" s="37" t="str">
        <f>E21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152</v>
      </c>
      <c r="D86" s="181" t="s">
        <v>56</v>
      </c>
      <c r="E86" s="181" t="s">
        <v>52</v>
      </c>
      <c r="F86" s="181" t="s">
        <v>53</v>
      </c>
      <c r="G86" s="181" t="s">
        <v>153</v>
      </c>
      <c r="H86" s="181" t="s">
        <v>154</v>
      </c>
      <c r="I86" s="181" t="s">
        <v>155</v>
      </c>
      <c r="J86" s="181" t="s">
        <v>140</v>
      </c>
      <c r="K86" s="182" t="s">
        <v>156</v>
      </c>
      <c r="L86" s="183"/>
      <c r="M86" s="93" t="s">
        <v>19</v>
      </c>
      <c r="N86" s="94" t="s">
        <v>41</v>
      </c>
      <c r="O86" s="94" t="s">
        <v>157</v>
      </c>
      <c r="P86" s="94" t="s">
        <v>158</v>
      </c>
      <c r="Q86" s="94" t="s">
        <v>159</v>
      </c>
      <c r="R86" s="94" t="s">
        <v>160</v>
      </c>
      <c r="S86" s="94" t="s">
        <v>161</v>
      </c>
      <c r="T86" s="95" t="s">
        <v>162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163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229.01344964000001</v>
      </c>
      <c r="S87" s="97"/>
      <c r="T87" s="187">
        <f>T88</f>
        <v>149.37439999999998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141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164</v>
      </c>
      <c r="F88" s="192" t="s">
        <v>165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P89+P138+P140+P147+P152+P182+P187</f>
        <v>0</v>
      </c>
      <c r="Q88" s="197"/>
      <c r="R88" s="198">
        <f>R89+R138+R140+R147+R152+R182+R187</f>
        <v>229.01344964000001</v>
      </c>
      <c r="S88" s="197"/>
      <c r="T88" s="199">
        <f>T89+T138+T140+T147+T152+T182+T187</f>
        <v>149.37439999999998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166</v>
      </c>
      <c r="BK88" s="202">
        <f>BK89+BK138+BK140+BK147+BK152+BK182+BK187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167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SUM(P90:P137)</f>
        <v>0</v>
      </c>
      <c r="Q89" s="197"/>
      <c r="R89" s="198">
        <f>SUM(R90:R137)</f>
        <v>1.5195264399999999</v>
      </c>
      <c r="S89" s="197"/>
      <c r="T89" s="199">
        <f>SUM(T90:T137)</f>
        <v>149.37439999999998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166</v>
      </c>
      <c r="BK89" s="202">
        <f>SUM(BK90:BK137)</f>
        <v>0</v>
      </c>
    </row>
    <row r="90" s="2" customFormat="1" ht="66.75" customHeight="1">
      <c r="A90" s="39"/>
      <c r="B90" s="40"/>
      <c r="C90" s="205" t="s">
        <v>79</v>
      </c>
      <c r="D90" s="205" t="s">
        <v>168</v>
      </c>
      <c r="E90" s="206" t="s">
        <v>611</v>
      </c>
      <c r="F90" s="207" t="s">
        <v>612</v>
      </c>
      <c r="G90" s="208" t="s">
        <v>171</v>
      </c>
      <c r="H90" s="209">
        <v>254.20500000000001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0.57999999999999996</v>
      </c>
      <c r="T90" s="215">
        <f>S90*H90</f>
        <v>147.43889999999999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895</v>
      </c>
    </row>
    <row r="91" s="13" customFormat="1">
      <c r="A91" s="13"/>
      <c r="B91" s="218"/>
      <c r="C91" s="219"/>
      <c r="D91" s="220" t="s">
        <v>175</v>
      </c>
      <c r="E91" s="221" t="s">
        <v>19</v>
      </c>
      <c r="F91" s="222" t="s">
        <v>205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175</v>
      </c>
      <c r="AU91" s="228" t="s">
        <v>81</v>
      </c>
      <c r="AV91" s="13" t="s">
        <v>79</v>
      </c>
      <c r="AW91" s="13" t="s">
        <v>33</v>
      </c>
      <c r="AX91" s="13" t="s">
        <v>71</v>
      </c>
      <c r="AY91" s="228" t="s">
        <v>166</v>
      </c>
    </row>
    <row r="92" s="14" customFormat="1">
      <c r="A92" s="14"/>
      <c r="B92" s="229"/>
      <c r="C92" s="230"/>
      <c r="D92" s="220" t="s">
        <v>175</v>
      </c>
      <c r="E92" s="231" t="s">
        <v>19</v>
      </c>
      <c r="F92" s="232" t="s">
        <v>896</v>
      </c>
      <c r="G92" s="230"/>
      <c r="H92" s="233">
        <v>84.510000000000005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175</v>
      </c>
      <c r="AU92" s="239" t="s">
        <v>81</v>
      </c>
      <c r="AV92" s="14" t="s">
        <v>81</v>
      </c>
      <c r="AW92" s="14" t="s">
        <v>33</v>
      </c>
      <c r="AX92" s="14" t="s">
        <v>71</v>
      </c>
      <c r="AY92" s="239" t="s">
        <v>166</v>
      </c>
    </row>
    <row r="93" s="13" customFormat="1">
      <c r="A93" s="13"/>
      <c r="B93" s="218"/>
      <c r="C93" s="219"/>
      <c r="D93" s="220" t="s">
        <v>175</v>
      </c>
      <c r="E93" s="221" t="s">
        <v>19</v>
      </c>
      <c r="F93" s="222" t="s">
        <v>897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175</v>
      </c>
      <c r="AU93" s="228" t="s">
        <v>81</v>
      </c>
      <c r="AV93" s="13" t="s">
        <v>79</v>
      </c>
      <c r="AW93" s="13" t="s">
        <v>33</v>
      </c>
      <c r="AX93" s="13" t="s">
        <v>71</v>
      </c>
      <c r="AY93" s="228" t="s">
        <v>166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898</v>
      </c>
      <c r="G94" s="230"/>
      <c r="H94" s="233">
        <v>169.69499999999999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71</v>
      </c>
      <c r="AY94" s="239" t="s">
        <v>166</v>
      </c>
    </row>
    <row r="95" s="15" customFormat="1">
      <c r="A95" s="15"/>
      <c r="B95" s="240"/>
      <c r="C95" s="241"/>
      <c r="D95" s="220" t="s">
        <v>175</v>
      </c>
      <c r="E95" s="242" t="s">
        <v>19</v>
      </c>
      <c r="F95" s="243" t="s">
        <v>209</v>
      </c>
      <c r="G95" s="241"/>
      <c r="H95" s="244">
        <v>254.20499999999998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0" t="s">
        <v>175</v>
      </c>
      <c r="AU95" s="250" t="s">
        <v>81</v>
      </c>
      <c r="AV95" s="15" t="s">
        <v>173</v>
      </c>
      <c r="AW95" s="15" t="s">
        <v>33</v>
      </c>
      <c r="AX95" s="15" t="s">
        <v>79</v>
      </c>
      <c r="AY95" s="250" t="s">
        <v>166</v>
      </c>
    </row>
    <row r="96" s="2" customFormat="1" ht="55.5" customHeight="1">
      <c r="A96" s="39"/>
      <c r="B96" s="40"/>
      <c r="C96" s="205" t="s">
        <v>81</v>
      </c>
      <c r="D96" s="205" t="s">
        <v>168</v>
      </c>
      <c r="E96" s="206" t="s">
        <v>899</v>
      </c>
      <c r="F96" s="207" t="s">
        <v>900</v>
      </c>
      <c r="G96" s="208" t="s">
        <v>171</v>
      </c>
      <c r="H96" s="209">
        <v>6.125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0.316</v>
      </c>
      <c r="T96" s="215">
        <f>S96*H96</f>
        <v>1.9355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901</v>
      </c>
    </row>
    <row r="97" s="14" customFormat="1">
      <c r="A97" s="14"/>
      <c r="B97" s="229"/>
      <c r="C97" s="230"/>
      <c r="D97" s="220" t="s">
        <v>175</v>
      </c>
      <c r="E97" s="231" t="s">
        <v>19</v>
      </c>
      <c r="F97" s="232" t="s">
        <v>902</v>
      </c>
      <c r="G97" s="230"/>
      <c r="H97" s="233">
        <v>6.125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175</v>
      </c>
      <c r="AU97" s="239" t="s">
        <v>81</v>
      </c>
      <c r="AV97" s="14" t="s">
        <v>81</v>
      </c>
      <c r="AW97" s="14" t="s">
        <v>33</v>
      </c>
      <c r="AX97" s="14" t="s">
        <v>79</v>
      </c>
      <c r="AY97" s="239" t="s">
        <v>166</v>
      </c>
    </row>
    <row r="98" s="2" customFormat="1">
      <c r="A98" s="39"/>
      <c r="B98" s="40"/>
      <c r="C98" s="205" t="s">
        <v>183</v>
      </c>
      <c r="D98" s="205" t="s">
        <v>168</v>
      </c>
      <c r="E98" s="206" t="s">
        <v>184</v>
      </c>
      <c r="F98" s="207" t="s">
        <v>185</v>
      </c>
      <c r="G98" s="208" t="s">
        <v>186</v>
      </c>
      <c r="H98" s="209">
        <v>2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0.00064999999999999997</v>
      </c>
      <c r="R98" s="214">
        <f>Q98*H98</f>
        <v>0.0012999999999999999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903</v>
      </c>
    </row>
    <row r="99" s="2" customFormat="1">
      <c r="A99" s="39"/>
      <c r="B99" s="40"/>
      <c r="C99" s="205" t="s">
        <v>173</v>
      </c>
      <c r="D99" s="205" t="s">
        <v>168</v>
      </c>
      <c r="E99" s="206" t="s">
        <v>188</v>
      </c>
      <c r="F99" s="207" t="s">
        <v>189</v>
      </c>
      <c r="G99" s="208" t="s">
        <v>186</v>
      </c>
      <c r="H99" s="209">
        <v>2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904</v>
      </c>
    </row>
    <row r="100" s="2" customFormat="1">
      <c r="A100" s="39"/>
      <c r="B100" s="40"/>
      <c r="C100" s="205" t="s">
        <v>191</v>
      </c>
      <c r="D100" s="205" t="s">
        <v>168</v>
      </c>
      <c r="E100" s="206" t="s">
        <v>192</v>
      </c>
      <c r="F100" s="207" t="s">
        <v>193</v>
      </c>
      <c r="G100" s="208" t="s">
        <v>194</v>
      </c>
      <c r="H100" s="209">
        <v>380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0.00055000000000000003</v>
      </c>
      <c r="R100" s="214">
        <f>Q100*H100</f>
        <v>0.20900000000000002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905</v>
      </c>
    </row>
    <row r="101" s="2" customFormat="1">
      <c r="A101" s="39"/>
      <c r="B101" s="40"/>
      <c r="C101" s="205" t="s">
        <v>196</v>
      </c>
      <c r="D101" s="205" t="s">
        <v>168</v>
      </c>
      <c r="E101" s="206" t="s">
        <v>197</v>
      </c>
      <c r="F101" s="207" t="s">
        <v>198</v>
      </c>
      <c r="G101" s="208" t="s">
        <v>194</v>
      </c>
      <c r="H101" s="209">
        <v>380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906</v>
      </c>
    </row>
    <row r="102" s="2" customFormat="1">
      <c r="A102" s="39"/>
      <c r="B102" s="40"/>
      <c r="C102" s="205" t="s">
        <v>200</v>
      </c>
      <c r="D102" s="205" t="s">
        <v>168</v>
      </c>
      <c r="E102" s="206" t="s">
        <v>201</v>
      </c>
      <c r="F102" s="207" t="s">
        <v>202</v>
      </c>
      <c r="G102" s="208" t="s">
        <v>203</v>
      </c>
      <c r="H102" s="209">
        <v>3</v>
      </c>
      <c r="I102" s="210"/>
      <c r="J102" s="211">
        <f>ROUND(I102*H102,2)</f>
        <v>0</v>
      </c>
      <c r="K102" s="207" t="s">
        <v>172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173</v>
      </c>
      <c r="AT102" s="216" t="s">
        <v>168</v>
      </c>
      <c r="AU102" s="216" t="s">
        <v>81</v>
      </c>
      <c r="AY102" s="18" t="s">
        <v>166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173</v>
      </c>
      <c r="BM102" s="216" t="s">
        <v>907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908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909</v>
      </c>
      <c r="G104" s="230"/>
      <c r="H104" s="233">
        <v>3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79</v>
      </c>
      <c r="AY104" s="239" t="s">
        <v>166</v>
      </c>
    </row>
    <row r="105" s="2" customFormat="1">
      <c r="A105" s="39"/>
      <c r="B105" s="40"/>
      <c r="C105" s="205" t="s">
        <v>210</v>
      </c>
      <c r="D105" s="205" t="s">
        <v>168</v>
      </c>
      <c r="E105" s="206" t="s">
        <v>486</v>
      </c>
      <c r="F105" s="207" t="s">
        <v>487</v>
      </c>
      <c r="G105" s="208" t="s">
        <v>203</v>
      </c>
      <c r="H105" s="209">
        <v>640.26400000000001</v>
      </c>
      <c r="I105" s="210"/>
      <c r="J105" s="211">
        <f>ROUND(I105*H105,2)</f>
        <v>0</v>
      </c>
      <c r="K105" s="207" t="s">
        <v>172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173</v>
      </c>
      <c r="AT105" s="216" t="s">
        <v>168</v>
      </c>
      <c r="AU105" s="216" t="s">
        <v>81</v>
      </c>
      <c r="AY105" s="18" t="s">
        <v>166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173</v>
      </c>
      <c r="BM105" s="216" t="s">
        <v>910</v>
      </c>
    </row>
    <row r="106" s="13" customFormat="1">
      <c r="A106" s="13"/>
      <c r="B106" s="218"/>
      <c r="C106" s="219"/>
      <c r="D106" s="220" t="s">
        <v>175</v>
      </c>
      <c r="E106" s="221" t="s">
        <v>19</v>
      </c>
      <c r="F106" s="222" t="s">
        <v>205</v>
      </c>
      <c r="G106" s="219"/>
      <c r="H106" s="221" t="s">
        <v>19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175</v>
      </c>
      <c r="AU106" s="228" t="s">
        <v>81</v>
      </c>
      <c r="AV106" s="13" t="s">
        <v>79</v>
      </c>
      <c r="AW106" s="13" t="s">
        <v>33</v>
      </c>
      <c r="AX106" s="13" t="s">
        <v>71</v>
      </c>
      <c r="AY106" s="228" t="s">
        <v>166</v>
      </c>
    </row>
    <row r="107" s="14" customFormat="1">
      <c r="A107" s="14"/>
      <c r="B107" s="229"/>
      <c r="C107" s="230"/>
      <c r="D107" s="220" t="s">
        <v>175</v>
      </c>
      <c r="E107" s="231" t="s">
        <v>19</v>
      </c>
      <c r="F107" s="232" t="s">
        <v>911</v>
      </c>
      <c r="G107" s="230"/>
      <c r="H107" s="233">
        <v>253.464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175</v>
      </c>
      <c r="AU107" s="239" t="s">
        <v>81</v>
      </c>
      <c r="AV107" s="14" t="s">
        <v>81</v>
      </c>
      <c r="AW107" s="14" t="s">
        <v>33</v>
      </c>
      <c r="AX107" s="14" t="s">
        <v>71</v>
      </c>
      <c r="AY107" s="239" t="s">
        <v>166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908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912</v>
      </c>
      <c r="G109" s="230"/>
      <c r="H109" s="233">
        <v>386.80000000000001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71</v>
      </c>
      <c r="AY109" s="239" t="s">
        <v>166</v>
      </c>
    </row>
    <row r="110" s="15" customFormat="1">
      <c r="A110" s="15"/>
      <c r="B110" s="240"/>
      <c r="C110" s="241"/>
      <c r="D110" s="220" t="s">
        <v>175</v>
      </c>
      <c r="E110" s="242" t="s">
        <v>19</v>
      </c>
      <c r="F110" s="243" t="s">
        <v>209</v>
      </c>
      <c r="G110" s="241"/>
      <c r="H110" s="244">
        <v>640.26400000000001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175</v>
      </c>
      <c r="AU110" s="250" t="s">
        <v>81</v>
      </c>
      <c r="AV110" s="15" t="s">
        <v>173</v>
      </c>
      <c r="AW110" s="15" t="s">
        <v>33</v>
      </c>
      <c r="AX110" s="15" t="s">
        <v>79</v>
      </c>
      <c r="AY110" s="250" t="s">
        <v>166</v>
      </c>
    </row>
    <row r="111" s="2" customFormat="1">
      <c r="A111" s="39"/>
      <c r="B111" s="40"/>
      <c r="C111" s="205" t="s">
        <v>214</v>
      </c>
      <c r="D111" s="205" t="s">
        <v>168</v>
      </c>
      <c r="E111" s="206" t="s">
        <v>211</v>
      </c>
      <c r="F111" s="207" t="s">
        <v>212</v>
      </c>
      <c r="G111" s="208" t="s">
        <v>203</v>
      </c>
      <c r="H111" s="209">
        <v>2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913</v>
      </c>
    </row>
    <row r="112" s="2" customFormat="1">
      <c r="A112" s="39"/>
      <c r="B112" s="40"/>
      <c r="C112" s="205" t="s">
        <v>106</v>
      </c>
      <c r="D112" s="205" t="s">
        <v>168</v>
      </c>
      <c r="E112" s="206" t="s">
        <v>220</v>
      </c>
      <c r="F112" s="207" t="s">
        <v>221</v>
      </c>
      <c r="G112" s="208" t="s">
        <v>171</v>
      </c>
      <c r="H112" s="209">
        <v>829.94000000000005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0.00084999999999999995</v>
      </c>
      <c r="R112" s="214">
        <f>Q112*H112</f>
        <v>0.70544899999999999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914</v>
      </c>
    </row>
    <row r="113" s="13" customFormat="1">
      <c r="A113" s="13"/>
      <c r="B113" s="218"/>
      <c r="C113" s="219"/>
      <c r="D113" s="220" t="s">
        <v>175</v>
      </c>
      <c r="E113" s="221" t="s">
        <v>19</v>
      </c>
      <c r="F113" s="222" t="s">
        <v>205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175</v>
      </c>
      <c r="AU113" s="228" t="s">
        <v>81</v>
      </c>
      <c r="AV113" s="13" t="s">
        <v>79</v>
      </c>
      <c r="AW113" s="13" t="s">
        <v>33</v>
      </c>
      <c r="AX113" s="13" t="s">
        <v>71</v>
      </c>
      <c r="AY113" s="228" t="s">
        <v>166</v>
      </c>
    </row>
    <row r="114" s="14" customFormat="1">
      <c r="A114" s="14"/>
      <c r="B114" s="229"/>
      <c r="C114" s="230"/>
      <c r="D114" s="220" t="s">
        <v>175</v>
      </c>
      <c r="E114" s="231" t="s">
        <v>19</v>
      </c>
      <c r="F114" s="232" t="s">
        <v>915</v>
      </c>
      <c r="G114" s="230"/>
      <c r="H114" s="233">
        <v>220.44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175</v>
      </c>
      <c r="AU114" s="239" t="s">
        <v>81</v>
      </c>
      <c r="AV114" s="14" t="s">
        <v>81</v>
      </c>
      <c r="AW114" s="14" t="s">
        <v>33</v>
      </c>
      <c r="AX114" s="14" t="s">
        <v>71</v>
      </c>
      <c r="AY114" s="239" t="s">
        <v>166</v>
      </c>
    </row>
    <row r="115" s="13" customFormat="1">
      <c r="A115" s="13"/>
      <c r="B115" s="218"/>
      <c r="C115" s="219"/>
      <c r="D115" s="220" t="s">
        <v>175</v>
      </c>
      <c r="E115" s="221" t="s">
        <v>19</v>
      </c>
      <c r="F115" s="222" t="s">
        <v>207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175</v>
      </c>
      <c r="AU115" s="228" t="s">
        <v>81</v>
      </c>
      <c r="AV115" s="13" t="s">
        <v>79</v>
      </c>
      <c r="AW115" s="13" t="s">
        <v>33</v>
      </c>
      <c r="AX115" s="13" t="s">
        <v>71</v>
      </c>
      <c r="AY115" s="228" t="s">
        <v>166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916</v>
      </c>
      <c r="G116" s="230"/>
      <c r="H116" s="233">
        <v>609.5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71</v>
      </c>
      <c r="AY116" s="239" t="s">
        <v>166</v>
      </c>
    </row>
    <row r="117" s="15" customFormat="1">
      <c r="A117" s="15"/>
      <c r="B117" s="240"/>
      <c r="C117" s="241"/>
      <c r="D117" s="220" t="s">
        <v>175</v>
      </c>
      <c r="E117" s="242" t="s">
        <v>19</v>
      </c>
      <c r="F117" s="243" t="s">
        <v>209</v>
      </c>
      <c r="G117" s="241"/>
      <c r="H117" s="244">
        <v>829.94000000000005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0" t="s">
        <v>175</v>
      </c>
      <c r="AU117" s="250" t="s">
        <v>81</v>
      </c>
      <c r="AV117" s="15" t="s">
        <v>173</v>
      </c>
      <c r="AW117" s="15" t="s">
        <v>33</v>
      </c>
      <c r="AX117" s="15" t="s">
        <v>79</v>
      </c>
      <c r="AY117" s="250" t="s">
        <v>166</v>
      </c>
    </row>
    <row r="118" s="2" customFormat="1">
      <c r="A118" s="39"/>
      <c r="B118" s="40"/>
      <c r="C118" s="205" t="s">
        <v>109</v>
      </c>
      <c r="D118" s="205" t="s">
        <v>168</v>
      </c>
      <c r="E118" s="206" t="s">
        <v>917</v>
      </c>
      <c r="F118" s="207" t="s">
        <v>918</v>
      </c>
      <c r="G118" s="208" t="s">
        <v>171</v>
      </c>
      <c r="H118" s="209">
        <v>507.37599999999998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0.0011900000000000001</v>
      </c>
      <c r="R118" s="214">
        <f>Q118*H118</f>
        <v>0.60377744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919</v>
      </c>
    </row>
    <row r="119" s="13" customFormat="1">
      <c r="A119" s="13"/>
      <c r="B119" s="218"/>
      <c r="C119" s="219"/>
      <c r="D119" s="220" t="s">
        <v>175</v>
      </c>
      <c r="E119" s="221" t="s">
        <v>19</v>
      </c>
      <c r="F119" s="222" t="s">
        <v>205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175</v>
      </c>
      <c r="AU119" s="228" t="s">
        <v>81</v>
      </c>
      <c r="AV119" s="13" t="s">
        <v>79</v>
      </c>
      <c r="AW119" s="13" t="s">
        <v>33</v>
      </c>
      <c r="AX119" s="13" t="s">
        <v>71</v>
      </c>
      <c r="AY119" s="228" t="s">
        <v>166</v>
      </c>
    </row>
    <row r="120" s="14" customFormat="1">
      <c r="A120" s="14"/>
      <c r="B120" s="229"/>
      <c r="C120" s="230"/>
      <c r="D120" s="220" t="s">
        <v>175</v>
      </c>
      <c r="E120" s="231" t="s">
        <v>19</v>
      </c>
      <c r="F120" s="232" t="s">
        <v>920</v>
      </c>
      <c r="G120" s="230"/>
      <c r="H120" s="233">
        <v>198.27600000000001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175</v>
      </c>
      <c r="AU120" s="239" t="s">
        <v>81</v>
      </c>
      <c r="AV120" s="14" t="s">
        <v>81</v>
      </c>
      <c r="AW120" s="14" t="s">
        <v>33</v>
      </c>
      <c r="AX120" s="14" t="s">
        <v>71</v>
      </c>
      <c r="AY120" s="239" t="s">
        <v>166</v>
      </c>
    </row>
    <row r="121" s="13" customFormat="1">
      <c r="A121" s="13"/>
      <c r="B121" s="218"/>
      <c r="C121" s="219"/>
      <c r="D121" s="220" t="s">
        <v>175</v>
      </c>
      <c r="E121" s="221" t="s">
        <v>19</v>
      </c>
      <c r="F121" s="222" t="s">
        <v>908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175</v>
      </c>
      <c r="AU121" s="228" t="s">
        <v>81</v>
      </c>
      <c r="AV121" s="13" t="s">
        <v>79</v>
      </c>
      <c r="AW121" s="13" t="s">
        <v>33</v>
      </c>
      <c r="AX121" s="13" t="s">
        <v>71</v>
      </c>
      <c r="AY121" s="228" t="s">
        <v>166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921</v>
      </c>
      <c r="G122" s="230"/>
      <c r="H122" s="233">
        <v>309.10000000000002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71</v>
      </c>
      <c r="AY122" s="239" t="s">
        <v>166</v>
      </c>
    </row>
    <row r="123" s="15" customFormat="1">
      <c r="A123" s="15"/>
      <c r="B123" s="240"/>
      <c r="C123" s="241"/>
      <c r="D123" s="220" t="s">
        <v>175</v>
      </c>
      <c r="E123" s="242" t="s">
        <v>19</v>
      </c>
      <c r="F123" s="243" t="s">
        <v>209</v>
      </c>
      <c r="G123" s="241"/>
      <c r="H123" s="244">
        <v>507.37600000000003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0" t="s">
        <v>175</v>
      </c>
      <c r="AU123" s="250" t="s">
        <v>81</v>
      </c>
      <c r="AV123" s="15" t="s">
        <v>173</v>
      </c>
      <c r="AW123" s="15" t="s">
        <v>33</v>
      </c>
      <c r="AX123" s="15" t="s">
        <v>79</v>
      </c>
      <c r="AY123" s="250" t="s">
        <v>166</v>
      </c>
    </row>
    <row r="124" s="2" customFormat="1" ht="44.25" customHeight="1">
      <c r="A124" s="39"/>
      <c r="B124" s="40"/>
      <c r="C124" s="205" t="s">
        <v>112</v>
      </c>
      <c r="D124" s="205" t="s">
        <v>168</v>
      </c>
      <c r="E124" s="206" t="s">
        <v>227</v>
      </c>
      <c r="F124" s="207" t="s">
        <v>228</v>
      </c>
      <c r="G124" s="208" t="s">
        <v>171</v>
      </c>
      <c r="H124" s="209">
        <v>829.94000000000005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922</v>
      </c>
    </row>
    <row r="125" s="2" customFormat="1" ht="44.25" customHeight="1">
      <c r="A125" s="39"/>
      <c r="B125" s="40"/>
      <c r="C125" s="205" t="s">
        <v>115</v>
      </c>
      <c r="D125" s="205" t="s">
        <v>168</v>
      </c>
      <c r="E125" s="206" t="s">
        <v>923</v>
      </c>
      <c r="F125" s="207" t="s">
        <v>924</v>
      </c>
      <c r="G125" s="208" t="s">
        <v>171</v>
      </c>
      <c r="H125" s="209">
        <v>507.37599999999998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925</v>
      </c>
    </row>
    <row r="126" s="2" customFormat="1">
      <c r="A126" s="39"/>
      <c r="B126" s="40"/>
      <c r="C126" s="205" t="s">
        <v>118</v>
      </c>
      <c r="D126" s="205" t="s">
        <v>168</v>
      </c>
      <c r="E126" s="206" t="s">
        <v>499</v>
      </c>
      <c r="F126" s="207" t="s">
        <v>500</v>
      </c>
      <c r="G126" s="208" t="s">
        <v>203</v>
      </c>
      <c r="H126" s="209">
        <v>67.790000000000006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926</v>
      </c>
    </row>
    <row r="127" s="14" customFormat="1">
      <c r="A127" s="14"/>
      <c r="B127" s="229"/>
      <c r="C127" s="230"/>
      <c r="D127" s="220" t="s">
        <v>175</v>
      </c>
      <c r="E127" s="231" t="s">
        <v>19</v>
      </c>
      <c r="F127" s="232" t="s">
        <v>927</v>
      </c>
      <c r="G127" s="230"/>
      <c r="H127" s="233">
        <v>67.790000000000006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175</v>
      </c>
      <c r="AU127" s="239" t="s">
        <v>81</v>
      </c>
      <c r="AV127" s="14" t="s">
        <v>81</v>
      </c>
      <c r="AW127" s="14" t="s">
        <v>33</v>
      </c>
      <c r="AX127" s="14" t="s">
        <v>79</v>
      </c>
      <c r="AY127" s="239" t="s">
        <v>166</v>
      </c>
    </row>
    <row r="128" s="2" customFormat="1" ht="44.25" customHeight="1">
      <c r="A128" s="39"/>
      <c r="B128" s="40"/>
      <c r="C128" s="205" t="s">
        <v>8</v>
      </c>
      <c r="D128" s="205" t="s">
        <v>168</v>
      </c>
      <c r="E128" s="206" t="s">
        <v>503</v>
      </c>
      <c r="F128" s="207" t="s">
        <v>504</v>
      </c>
      <c r="G128" s="208" t="s">
        <v>203</v>
      </c>
      <c r="H128" s="209">
        <v>67.790000000000006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928</v>
      </c>
    </row>
    <row r="129" s="2" customFormat="1" ht="44.25" customHeight="1">
      <c r="A129" s="39"/>
      <c r="B129" s="40"/>
      <c r="C129" s="205" t="s">
        <v>123</v>
      </c>
      <c r="D129" s="205" t="s">
        <v>168</v>
      </c>
      <c r="E129" s="206" t="s">
        <v>238</v>
      </c>
      <c r="F129" s="207" t="s">
        <v>239</v>
      </c>
      <c r="G129" s="208" t="s">
        <v>240</v>
      </c>
      <c r="H129" s="209">
        <v>135.58000000000001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929</v>
      </c>
    </row>
    <row r="130" s="14" customFormat="1">
      <c r="A130" s="14"/>
      <c r="B130" s="229"/>
      <c r="C130" s="230"/>
      <c r="D130" s="220" t="s">
        <v>175</v>
      </c>
      <c r="E130" s="231" t="s">
        <v>19</v>
      </c>
      <c r="F130" s="232" t="s">
        <v>930</v>
      </c>
      <c r="G130" s="230"/>
      <c r="H130" s="233">
        <v>135.58000000000001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175</v>
      </c>
      <c r="AU130" s="239" t="s">
        <v>81</v>
      </c>
      <c r="AV130" s="14" t="s">
        <v>81</v>
      </c>
      <c r="AW130" s="14" t="s">
        <v>33</v>
      </c>
      <c r="AX130" s="14" t="s">
        <v>79</v>
      </c>
      <c r="AY130" s="239" t="s">
        <v>166</v>
      </c>
    </row>
    <row r="131" s="2" customFormat="1">
      <c r="A131" s="39"/>
      <c r="B131" s="40"/>
      <c r="C131" s="205" t="s">
        <v>126</v>
      </c>
      <c r="D131" s="205" t="s">
        <v>168</v>
      </c>
      <c r="E131" s="206" t="s">
        <v>243</v>
      </c>
      <c r="F131" s="207" t="s">
        <v>244</v>
      </c>
      <c r="G131" s="208" t="s">
        <v>203</v>
      </c>
      <c r="H131" s="209">
        <v>67.790000000000006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931</v>
      </c>
    </row>
    <row r="132" s="2" customFormat="1" ht="44.25" customHeight="1">
      <c r="A132" s="39"/>
      <c r="B132" s="40"/>
      <c r="C132" s="205" t="s">
        <v>129</v>
      </c>
      <c r="D132" s="205" t="s">
        <v>168</v>
      </c>
      <c r="E132" s="206" t="s">
        <v>246</v>
      </c>
      <c r="F132" s="207" t="s">
        <v>247</v>
      </c>
      <c r="G132" s="208" t="s">
        <v>203</v>
      </c>
      <c r="H132" s="209">
        <v>575.47000000000003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932</v>
      </c>
    </row>
    <row r="133" s="14" customFormat="1">
      <c r="A133" s="14"/>
      <c r="B133" s="229"/>
      <c r="C133" s="230"/>
      <c r="D133" s="220" t="s">
        <v>175</v>
      </c>
      <c r="E133" s="231" t="s">
        <v>19</v>
      </c>
      <c r="F133" s="232" t="s">
        <v>933</v>
      </c>
      <c r="G133" s="230"/>
      <c r="H133" s="233">
        <v>575.47000000000003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175</v>
      </c>
      <c r="AU133" s="239" t="s">
        <v>81</v>
      </c>
      <c r="AV133" s="14" t="s">
        <v>81</v>
      </c>
      <c r="AW133" s="14" t="s">
        <v>33</v>
      </c>
      <c r="AX133" s="14" t="s">
        <v>79</v>
      </c>
      <c r="AY133" s="239" t="s">
        <v>166</v>
      </c>
    </row>
    <row r="134" s="2" customFormat="1" ht="66.75" customHeight="1">
      <c r="A134" s="39"/>
      <c r="B134" s="40"/>
      <c r="C134" s="205" t="s">
        <v>132</v>
      </c>
      <c r="D134" s="205" t="s">
        <v>168</v>
      </c>
      <c r="E134" s="206" t="s">
        <v>250</v>
      </c>
      <c r="F134" s="207" t="s">
        <v>251</v>
      </c>
      <c r="G134" s="208" t="s">
        <v>203</v>
      </c>
      <c r="H134" s="209">
        <v>50.841000000000001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934</v>
      </c>
    </row>
    <row r="135" s="14" customFormat="1">
      <c r="A135" s="14"/>
      <c r="B135" s="229"/>
      <c r="C135" s="230"/>
      <c r="D135" s="220" t="s">
        <v>175</v>
      </c>
      <c r="E135" s="231" t="s">
        <v>19</v>
      </c>
      <c r="F135" s="232" t="s">
        <v>935</v>
      </c>
      <c r="G135" s="230"/>
      <c r="H135" s="233">
        <v>50.841000000000001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175</v>
      </c>
      <c r="AU135" s="239" t="s">
        <v>81</v>
      </c>
      <c r="AV135" s="14" t="s">
        <v>81</v>
      </c>
      <c r="AW135" s="14" t="s">
        <v>33</v>
      </c>
      <c r="AX135" s="14" t="s">
        <v>79</v>
      </c>
      <c r="AY135" s="239" t="s">
        <v>166</v>
      </c>
    </row>
    <row r="136" s="2" customFormat="1" ht="16.5" customHeight="1">
      <c r="A136" s="39"/>
      <c r="B136" s="40"/>
      <c r="C136" s="251" t="s">
        <v>260</v>
      </c>
      <c r="D136" s="251" t="s">
        <v>254</v>
      </c>
      <c r="E136" s="252" t="s">
        <v>255</v>
      </c>
      <c r="F136" s="253" t="s">
        <v>256</v>
      </c>
      <c r="G136" s="254" t="s">
        <v>240</v>
      </c>
      <c r="H136" s="255">
        <v>101.68000000000001</v>
      </c>
      <c r="I136" s="256"/>
      <c r="J136" s="257">
        <f>ROUND(I136*H136,2)</f>
        <v>0</v>
      </c>
      <c r="K136" s="253" t="s">
        <v>172</v>
      </c>
      <c r="L136" s="258"/>
      <c r="M136" s="259" t="s">
        <v>19</v>
      </c>
      <c r="N136" s="260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210</v>
      </c>
      <c r="AT136" s="216" t="s">
        <v>254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936</v>
      </c>
    </row>
    <row r="137" s="14" customFormat="1">
      <c r="A137" s="14"/>
      <c r="B137" s="229"/>
      <c r="C137" s="230"/>
      <c r="D137" s="220" t="s">
        <v>175</v>
      </c>
      <c r="E137" s="231" t="s">
        <v>19</v>
      </c>
      <c r="F137" s="232" t="s">
        <v>937</v>
      </c>
      <c r="G137" s="230"/>
      <c r="H137" s="233">
        <v>101.68000000000001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175</v>
      </c>
      <c r="AU137" s="239" t="s">
        <v>81</v>
      </c>
      <c r="AV137" s="14" t="s">
        <v>81</v>
      </c>
      <c r="AW137" s="14" t="s">
        <v>33</v>
      </c>
      <c r="AX137" s="14" t="s">
        <v>79</v>
      </c>
      <c r="AY137" s="239" t="s">
        <v>166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183</v>
      </c>
      <c r="F138" s="203" t="s">
        <v>259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P139</f>
        <v>0</v>
      </c>
      <c r="Q138" s="197"/>
      <c r="R138" s="198">
        <f>R139</f>
        <v>0</v>
      </c>
      <c r="S138" s="197"/>
      <c r="T138" s="19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79</v>
      </c>
      <c r="AT138" s="201" t="s">
        <v>70</v>
      </c>
      <c r="AU138" s="201" t="s">
        <v>79</v>
      </c>
      <c r="AY138" s="200" t="s">
        <v>166</v>
      </c>
      <c r="BK138" s="202">
        <f>BK139</f>
        <v>0</v>
      </c>
    </row>
    <row r="139" s="2" customFormat="1">
      <c r="A139" s="39"/>
      <c r="B139" s="40"/>
      <c r="C139" s="205" t="s">
        <v>7</v>
      </c>
      <c r="D139" s="205" t="s">
        <v>168</v>
      </c>
      <c r="E139" s="206" t="s">
        <v>261</v>
      </c>
      <c r="F139" s="207" t="s">
        <v>262</v>
      </c>
      <c r="G139" s="208" t="s">
        <v>194</v>
      </c>
      <c r="H139" s="209">
        <v>188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938</v>
      </c>
    </row>
    <row r="140" s="12" customFormat="1" ht="22.8" customHeight="1">
      <c r="A140" s="12"/>
      <c r="B140" s="189"/>
      <c r="C140" s="190"/>
      <c r="D140" s="191" t="s">
        <v>70</v>
      </c>
      <c r="E140" s="203" t="s">
        <v>173</v>
      </c>
      <c r="F140" s="203" t="s">
        <v>264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SUM(P141:P146)</f>
        <v>0</v>
      </c>
      <c r="Q140" s="197"/>
      <c r="R140" s="198">
        <f>SUM(R141:R146)</f>
        <v>0.27773999999999999</v>
      </c>
      <c r="S140" s="197"/>
      <c r="T140" s="19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79</v>
      </c>
      <c r="AT140" s="201" t="s">
        <v>70</v>
      </c>
      <c r="AU140" s="201" t="s">
        <v>79</v>
      </c>
      <c r="AY140" s="200" t="s">
        <v>166</v>
      </c>
      <c r="BK140" s="202">
        <f>SUM(BK141:BK146)</f>
        <v>0</v>
      </c>
    </row>
    <row r="141" s="2" customFormat="1" ht="33" customHeight="1">
      <c r="A141" s="39"/>
      <c r="B141" s="40"/>
      <c r="C141" s="205" t="s">
        <v>269</v>
      </c>
      <c r="D141" s="205" t="s">
        <v>168</v>
      </c>
      <c r="E141" s="206" t="s">
        <v>265</v>
      </c>
      <c r="F141" s="207" t="s">
        <v>266</v>
      </c>
      <c r="G141" s="208" t="s">
        <v>203</v>
      </c>
      <c r="H141" s="209">
        <v>16.946999999999999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939</v>
      </c>
    </row>
    <row r="142" s="14" customFormat="1">
      <c r="A142" s="14"/>
      <c r="B142" s="229"/>
      <c r="C142" s="230"/>
      <c r="D142" s="220" t="s">
        <v>175</v>
      </c>
      <c r="E142" s="231" t="s">
        <v>19</v>
      </c>
      <c r="F142" s="232" t="s">
        <v>940</v>
      </c>
      <c r="G142" s="230"/>
      <c r="H142" s="233">
        <v>16.946999999999999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175</v>
      </c>
      <c r="AU142" s="239" t="s">
        <v>81</v>
      </c>
      <c r="AV142" s="14" t="s">
        <v>81</v>
      </c>
      <c r="AW142" s="14" t="s">
        <v>33</v>
      </c>
      <c r="AX142" s="14" t="s">
        <v>79</v>
      </c>
      <c r="AY142" s="239" t="s">
        <v>166</v>
      </c>
    </row>
    <row r="143" s="2" customFormat="1">
      <c r="A143" s="39"/>
      <c r="B143" s="40"/>
      <c r="C143" s="205" t="s">
        <v>273</v>
      </c>
      <c r="D143" s="205" t="s">
        <v>168</v>
      </c>
      <c r="E143" s="206" t="s">
        <v>270</v>
      </c>
      <c r="F143" s="207" t="s">
        <v>271</v>
      </c>
      <c r="G143" s="208" t="s">
        <v>203</v>
      </c>
      <c r="H143" s="209">
        <v>0.5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941</v>
      </c>
    </row>
    <row r="144" s="2" customFormat="1" ht="33" customHeight="1">
      <c r="A144" s="39"/>
      <c r="B144" s="40"/>
      <c r="C144" s="205" t="s">
        <v>277</v>
      </c>
      <c r="D144" s="205" t="s">
        <v>168</v>
      </c>
      <c r="E144" s="206" t="s">
        <v>274</v>
      </c>
      <c r="F144" s="207" t="s">
        <v>275</v>
      </c>
      <c r="G144" s="208" t="s">
        <v>203</v>
      </c>
      <c r="H144" s="209">
        <v>1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942</v>
      </c>
    </row>
    <row r="145" s="2" customFormat="1">
      <c r="A145" s="39"/>
      <c r="B145" s="40"/>
      <c r="C145" s="205" t="s">
        <v>281</v>
      </c>
      <c r="D145" s="205" t="s">
        <v>168</v>
      </c>
      <c r="E145" s="206" t="s">
        <v>278</v>
      </c>
      <c r="F145" s="207" t="s">
        <v>279</v>
      </c>
      <c r="G145" s="208" t="s">
        <v>171</v>
      </c>
      <c r="H145" s="209">
        <v>2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0.0063899999999999998</v>
      </c>
      <c r="R145" s="214">
        <f>Q145*H145</f>
        <v>0.01278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943</v>
      </c>
    </row>
    <row r="146" s="2" customFormat="1">
      <c r="A146" s="39"/>
      <c r="B146" s="40"/>
      <c r="C146" s="205" t="s">
        <v>286</v>
      </c>
      <c r="D146" s="205" t="s">
        <v>168</v>
      </c>
      <c r="E146" s="206" t="s">
        <v>282</v>
      </c>
      <c r="F146" s="207" t="s">
        <v>283</v>
      </c>
      <c r="G146" s="208" t="s">
        <v>186</v>
      </c>
      <c r="H146" s="209">
        <v>3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0.088319999999999996</v>
      </c>
      <c r="R146" s="214">
        <f>Q146*H146</f>
        <v>0.26495999999999997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944</v>
      </c>
    </row>
    <row r="147" s="12" customFormat="1" ht="22.8" customHeight="1">
      <c r="A147" s="12"/>
      <c r="B147" s="189"/>
      <c r="C147" s="190"/>
      <c r="D147" s="191" t="s">
        <v>70</v>
      </c>
      <c r="E147" s="203" t="s">
        <v>191</v>
      </c>
      <c r="F147" s="203" t="s">
        <v>285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SUM(P148:P151)</f>
        <v>0</v>
      </c>
      <c r="Q147" s="197"/>
      <c r="R147" s="198">
        <f>SUM(R148:R151)</f>
        <v>216.11075480000002</v>
      </c>
      <c r="S147" s="197"/>
      <c r="T147" s="199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79</v>
      </c>
      <c r="AT147" s="201" t="s">
        <v>70</v>
      </c>
      <c r="AU147" s="201" t="s">
        <v>79</v>
      </c>
      <c r="AY147" s="200" t="s">
        <v>166</v>
      </c>
      <c r="BK147" s="202">
        <f>SUM(BK148:BK151)</f>
        <v>0</v>
      </c>
    </row>
    <row r="148" s="2" customFormat="1">
      <c r="A148" s="39"/>
      <c r="B148" s="40"/>
      <c r="C148" s="205" t="s">
        <v>292</v>
      </c>
      <c r="D148" s="205" t="s">
        <v>168</v>
      </c>
      <c r="E148" s="206" t="s">
        <v>287</v>
      </c>
      <c r="F148" s="207" t="s">
        <v>288</v>
      </c>
      <c r="G148" s="208" t="s">
        <v>171</v>
      </c>
      <c r="H148" s="209">
        <v>254.21000000000001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0.46000000000000002</v>
      </c>
      <c r="R148" s="214">
        <f>Q148*H148</f>
        <v>116.93660000000001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945</v>
      </c>
    </row>
    <row r="149" s="2" customFormat="1" ht="44.25" customHeight="1">
      <c r="A149" s="39"/>
      <c r="B149" s="40"/>
      <c r="C149" s="205" t="s">
        <v>296</v>
      </c>
      <c r="D149" s="205" t="s">
        <v>168</v>
      </c>
      <c r="E149" s="206" t="s">
        <v>293</v>
      </c>
      <c r="F149" s="207" t="s">
        <v>294</v>
      </c>
      <c r="G149" s="208" t="s">
        <v>171</v>
      </c>
      <c r="H149" s="209">
        <v>254.21000000000001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0.38</v>
      </c>
      <c r="R149" s="214">
        <f>Q149*H149</f>
        <v>96.599800000000002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946</v>
      </c>
    </row>
    <row r="150" s="2" customFormat="1" ht="44.25" customHeight="1">
      <c r="A150" s="39"/>
      <c r="B150" s="40"/>
      <c r="C150" s="205" t="s">
        <v>300</v>
      </c>
      <c r="D150" s="205" t="s">
        <v>168</v>
      </c>
      <c r="E150" s="206" t="s">
        <v>297</v>
      </c>
      <c r="F150" s="207" t="s">
        <v>298</v>
      </c>
      <c r="G150" s="208" t="s">
        <v>171</v>
      </c>
      <c r="H150" s="209">
        <v>6.1299999999999999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0.26375999999999999</v>
      </c>
      <c r="R150" s="214">
        <f>Q150*H150</f>
        <v>1.6168487999999999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947</v>
      </c>
    </row>
    <row r="151" s="2" customFormat="1">
      <c r="A151" s="39"/>
      <c r="B151" s="40"/>
      <c r="C151" s="205" t="s">
        <v>305</v>
      </c>
      <c r="D151" s="205" t="s">
        <v>168</v>
      </c>
      <c r="E151" s="206" t="s">
        <v>301</v>
      </c>
      <c r="F151" s="207" t="s">
        <v>302</v>
      </c>
      <c r="G151" s="208" t="s">
        <v>171</v>
      </c>
      <c r="H151" s="209">
        <v>6.1299999999999999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0.15620000000000001</v>
      </c>
      <c r="R151" s="214">
        <f>Q151*H151</f>
        <v>0.95750599999999997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948</v>
      </c>
    </row>
    <row r="152" s="12" customFormat="1" ht="22.8" customHeight="1">
      <c r="A152" s="12"/>
      <c r="B152" s="189"/>
      <c r="C152" s="190"/>
      <c r="D152" s="191" t="s">
        <v>70</v>
      </c>
      <c r="E152" s="203" t="s">
        <v>210</v>
      </c>
      <c r="F152" s="203" t="s">
        <v>304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SUM(P153:P181)</f>
        <v>0</v>
      </c>
      <c r="Q152" s="197"/>
      <c r="R152" s="198">
        <f>SUM(R153:R181)</f>
        <v>11.105428399999999</v>
      </c>
      <c r="S152" s="197"/>
      <c r="T152" s="199">
        <f>SUM(T153:T181)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79</v>
      </c>
      <c r="AT152" s="201" t="s">
        <v>70</v>
      </c>
      <c r="AU152" s="201" t="s">
        <v>79</v>
      </c>
      <c r="AY152" s="200" t="s">
        <v>166</v>
      </c>
      <c r="BK152" s="202">
        <f>SUM(BK153:BK181)</f>
        <v>0</v>
      </c>
    </row>
    <row r="153" s="2" customFormat="1" ht="33" customHeight="1">
      <c r="A153" s="39"/>
      <c r="B153" s="40"/>
      <c r="C153" s="205" t="s">
        <v>310</v>
      </c>
      <c r="D153" s="205" t="s">
        <v>168</v>
      </c>
      <c r="E153" s="206" t="s">
        <v>306</v>
      </c>
      <c r="F153" s="207" t="s">
        <v>307</v>
      </c>
      <c r="G153" s="208" t="s">
        <v>194</v>
      </c>
      <c r="H153" s="209">
        <v>62.600000000000001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1.0000000000000001E-05</v>
      </c>
      <c r="R153" s="214">
        <f>Q153*H153</f>
        <v>0.00062600000000000004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949</v>
      </c>
    </row>
    <row r="154" s="2" customFormat="1">
      <c r="A154" s="39"/>
      <c r="B154" s="40"/>
      <c r="C154" s="251" t="s">
        <v>315</v>
      </c>
      <c r="D154" s="251" t="s">
        <v>254</v>
      </c>
      <c r="E154" s="252" t="s">
        <v>311</v>
      </c>
      <c r="F154" s="253" t="s">
        <v>312</v>
      </c>
      <c r="G154" s="254" t="s">
        <v>194</v>
      </c>
      <c r="H154" s="255">
        <v>63.539000000000001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0.0035999999999999999</v>
      </c>
      <c r="R154" s="214">
        <f>Q154*H154</f>
        <v>0.22874040000000001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950</v>
      </c>
    </row>
    <row r="155" s="14" customFormat="1">
      <c r="A155" s="14"/>
      <c r="B155" s="229"/>
      <c r="C155" s="230"/>
      <c r="D155" s="220" t="s">
        <v>175</v>
      </c>
      <c r="E155" s="230"/>
      <c r="F155" s="232" t="s">
        <v>951</v>
      </c>
      <c r="G155" s="230"/>
      <c r="H155" s="233">
        <v>63.539000000000001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175</v>
      </c>
      <c r="AU155" s="239" t="s">
        <v>81</v>
      </c>
      <c r="AV155" s="14" t="s">
        <v>81</v>
      </c>
      <c r="AW155" s="14" t="s">
        <v>4</v>
      </c>
      <c r="AX155" s="14" t="s">
        <v>79</v>
      </c>
      <c r="AY155" s="239" t="s">
        <v>166</v>
      </c>
    </row>
    <row r="156" s="2" customFormat="1" ht="33" customHeight="1">
      <c r="A156" s="39"/>
      <c r="B156" s="40"/>
      <c r="C156" s="205" t="s">
        <v>319</v>
      </c>
      <c r="D156" s="205" t="s">
        <v>168</v>
      </c>
      <c r="E156" s="206" t="s">
        <v>531</v>
      </c>
      <c r="F156" s="207" t="s">
        <v>532</v>
      </c>
      <c r="G156" s="208" t="s">
        <v>194</v>
      </c>
      <c r="H156" s="209">
        <v>125.7</v>
      </c>
      <c r="I156" s="210"/>
      <c r="J156" s="211">
        <f>ROUND(I156*H156,2)</f>
        <v>0</v>
      </c>
      <c r="K156" s="207" t="s">
        <v>172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2.0000000000000002E-05</v>
      </c>
      <c r="R156" s="214">
        <f>Q156*H156</f>
        <v>0.0025140000000000002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173</v>
      </c>
      <c r="AT156" s="216" t="s">
        <v>168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952</v>
      </c>
    </row>
    <row r="157" s="2" customFormat="1">
      <c r="A157" s="39"/>
      <c r="B157" s="40"/>
      <c r="C157" s="251" t="s">
        <v>324</v>
      </c>
      <c r="D157" s="251" t="s">
        <v>254</v>
      </c>
      <c r="E157" s="252" t="s">
        <v>527</v>
      </c>
      <c r="F157" s="253" t="s">
        <v>528</v>
      </c>
      <c r="G157" s="254" t="s">
        <v>194</v>
      </c>
      <c r="H157" s="255">
        <v>127.586</v>
      </c>
      <c r="I157" s="256"/>
      <c r="J157" s="257">
        <f>ROUND(I157*H157,2)</f>
        <v>0</v>
      </c>
      <c r="K157" s="253" t="s">
        <v>172</v>
      </c>
      <c r="L157" s="258"/>
      <c r="M157" s="259" t="s">
        <v>19</v>
      </c>
      <c r="N157" s="260" t="s">
        <v>42</v>
      </c>
      <c r="O157" s="85"/>
      <c r="P157" s="214">
        <f>O157*H157</f>
        <v>0</v>
      </c>
      <c r="Q157" s="214">
        <v>0.0080000000000000002</v>
      </c>
      <c r="R157" s="214">
        <f>Q157*H157</f>
        <v>1.020688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210</v>
      </c>
      <c r="AT157" s="216" t="s">
        <v>254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953</v>
      </c>
    </row>
    <row r="158" s="14" customFormat="1">
      <c r="A158" s="14"/>
      <c r="B158" s="229"/>
      <c r="C158" s="230"/>
      <c r="D158" s="220" t="s">
        <v>175</v>
      </c>
      <c r="E158" s="230"/>
      <c r="F158" s="232" t="s">
        <v>954</v>
      </c>
      <c r="G158" s="230"/>
      <c r="H158" s="233">
        <v>127.586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175</v>
      </c>
      <c r="AU158" s="239" t="s">
        <v>81</v>
      </c>
      <c r="AV158" s="14" t="s">
        <v>81</v>
      </c>
      <c r="AW158" s="14" t="s">
        <v>4</v>
      </c>
      <c r="AX158" s="14" t="s">
        <v>79</v>
      </c>
      <c r="AY158" s="239" t="s">
        <v>166</v>
      </c>
    </row>
    <row r="159" s="2" customFormat="1">
      <c r="A159" s="39"/>
      <c r="B159" s="40"/>
      <c r="C159" s="205" t="s">
        <v>328</v>
      </c>
      <c r="D159" s="205" t="s">
        <v>168</v>
      </c>
      <c r="E159" s="206" t="s">
        <v>325</v>
      </c>
      <c r="F159" s="207" t="s">
        <v>326</v>
      </c>
      <c r="G159" s="208" t="s">
        <v>186</v>
      </c>
      <c r="H159" s="209">
        <v>9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955</v>
      </c>
    </row>
    <row r="160" s="2" customFormat="1" ht="16.5" customHeight="1">
      <c r="A160" s="39"/>
      <c r="B160" s="40"/>
      <c r="C160" s="251" t="s">
        <v>332</v>
      </c>
      <c r="D160" s="251" t="s">
        <v>254</v>
      </c>
      <c r="E160" s="252" t="s">
        <v>329</v>
      </c>
      <c r="F160" s="253" t="s">
        <v>330</v>
      </c>
      <c r="G160" s="254" t="s">
        <v>186</v>
      </c>
      <c r="H160" s="255">
        <v>9</v>
      </c>
      <c r="I160" s="256"/>
      <c r="J160" s="257">
        <f>ROUND(I160*H160,2)</f>
        <v>0</v>
      </c>
      <c r="K160" s="253" t="s">
        <v>172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0.00029</v>
      </c>
      <c r="R160" s="214">
        <f>Q160*H160</f>
        <v>0.0026099999999999999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956</v>
      </c>
    </row>
    <row r="161" s="2" customFormat="1">
      <c r="A161" s="39"/>
      <c r="B161" s="40"/>
      <c r="C161" s="205" t="s">
        <v>336</v>
      </c>
      <c r="D161" s="205" t="s">
        <v>168</v>
      </c>
      <c r="E161" s="206" t="s">
        <v>539</v>
      </c>
      <c r="F161" s="207" t="s">
        <v>540</v>
      </c>
      <c r="G161" s="208" t="s">
        <v>186</v>
      </c>
      <c r="H161" s="209">
        <v>12</v>
      </c>
      <c r="I161" s="210"/>
      <c r="J161" s="211">
        <f>ROUND(I161*H161,2)</f>
        <v>0</v>
      </c>
      <c r="K161" s="207" t="s">
        <v>172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173</v>
      </c>
      <c r="AT161" s="216" t="s">
        <v>168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957</v>
      </c>
    </row>
    <row r="162" s="2" customFormat="1" ht="16.5" customHeight="1">
      <c r="A162" s="39"/>
      <c r="B162" s="40"/>
      <c r="C162" s="251" t="s">
        <v>340</v>
      </c>
      <c r="D162" s="251" t="s">
        <v>254</v>
      </c>
      <c r="E162" s="252" t="s">
        <v>542</v>
      </c>
      <c r="F162" s="253" t="s">
        <v>543</v>
      </c>
      <c r="G162" s="254" t="s">
        <v>186</v>
      </c>
      <c r="H162" s="255">
        <v>6</v>
      </c>
      <c r="I162" s="256"/>
      <c r="J162" s="257">
        <f>ROUND(I162*H162,2)</f>
        <v>0</v>
      </c>
      <c r="K162" s="253" t="s">
        <v>172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0.0050000000000000001</v>
      </c>
      <c r="R162" s="214">
        <f>Q162*H162</f>
        <v>0.029999999999999999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958</v>
      </c>
    </row>
    <row r="163" s="2" customFormat="1" ht="16.5" customHeight="1">
      <c r="A163" s="39"/>
      <c r="B163" s="40"/>
      <c r="C163" s="251" t="s">
        <v>344</v>
      </c>
      <c r="D163" s="251" t="s">
        <v>254</v>
      </c>
      <c r="E163" s="252" t="s">
        <v>341</v>
      </c>
      <c r="F163" s="253" t="s">
        <v>342</v>
      </c>
      <c r="G163" s="254" t="s">
        <v>186</v>
      </c>
      <c r="H163" s="255">
        <v>6</v>
      </c>
      <c r="I163" s="256"/>
      <c r="J163" s="257">
        <f>ROUND(I163*H163,2)</f>
        <v>0</v>
      </c>
      <c r="K163" s="253" t="s">
        <v>172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0.00080000000000000004</v>
      </c>
      <c r="R163" s="214">
        <f>Q163*H163</f>
        <v>0.0048000000000000004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959</v>
      </c>
    </row>
    <row r="164" s="2" customFormat="1" ht="21.75" customHeight="1">
      <c r="A164" s="39"/>
      <c r="B164" s="40"/>
      <c r="C164" s="205" t="s">
        <v>348</v>
      </c>
      <c r="D164" s="205" t="s">
        <v>168</v>
      </c>
      <c r="E164" s="206" t="s">
        <v>345</v>
      </c>
      <c r="F164" s="207" t="s">
        <v>346</v>
      </c>
      <c r="G164" s="208" t="s">
        <v>194</v>
      </c>
      <c r="H164" s="209">
        <v>62.600000000000001</v>
      </c>
      <c r="I164" s="210"/>
      <c r="J164" s="211">
        <f>ROUND(I164*H164,2)</f>
        <v>0</v>
      </c>
      <c r="K164" s="207" t="s">
        <v>172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173</v>
      </c>
      <c r="AT164" s="216" t="s">
        <v>168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960</v>
      </c>
    </row>
    <row r="165" s="2" customFormat="1">
      <c r="A165" s="39"/>
      <c r="B165" s="40"/>
      <c r="C165" s="205" t="s">
        <v>352</v>
      </c>
      <c r="D165" s="205" t="s">
        <v>168</v>
      </c>
      <c r="E165" s="206" t="s">
        <v>349</v>
      </c>
      <c r="F165" s="207" t="s">
        <v>350</v>
      </c>
      <c r="G165" s="208" t="s">
        <v>194</v>
      </c>
      <c r="H165" s="209">
        <v>125.7</v>
      </c>
      <c r="I165" s="210"/>
      <c r="J165" s="211">
        <f>ROUND(I165*H165,2)</f>
        <v>0</v>
      </c>
      <c r="K165" s="207" t="s">
        <v>172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173</v>
      </c>
      <c r="AT165" s="216" t="s">
        <v>168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961</v>
      </c>
    </row>
    <row r="166" s="2" customFormat="1">
      <c r="A166" s="39"/>
      <c r="B166" s="40"/>
      <c r="C166" s="205" t="s">
        <v>356</v>
      </c>
      <c r="D166" s="205" t="s">
        <v>168</v>
      </c>
      <c r="E166" s="206" t="s">
        <v>353</v>
      </c>
      <c r="F166" s="207" t="s">
        <v>354</v>
      </c>
      <c r="G166" s="208" t="s">
        <v>186</v>
      </c>
      <c r="H166" s="209">
        <v>6</v>
      </c>
      <c r="I166" s="210"/>
      <c r="J166" s="211">
        <f>ROUND(I166*H166,2)</f>
        <v>0</v>
      </c>
      <c r="K166" s="207" t="s">
        <v>172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0.010189999999999999</v>
      </c>
      <c r="R166" s="214">
        <f>Q166*H166</f>
        <v>0.06114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962</v>
      </c>
    </row>
    <row r="167" s="2" customFormat="1" ht="16.5" customHeight="1">
      <c r="A167" s="39"/>
      <c r="B167" s="40"/>
      <c r="C167" s="251" t="s">
        <v>360</v>
      </c>
      <c r="D167" s="251" t="s">
        <v>254</v>
      </c>
      <c r="E167" s="252" t="s">
        <v>357</v>
      </c>
      <c r="F167" s="253" t="s">
        <v>358</v>
      </c>
      <c r="G167" s="254" t="s">
        <v>186</v>
      </c>
      <c r="H167" s="255">
        <v>6</v>
      </c>
      <c r="I167" s="256"/>
      <c r="J167" s="257">
        <f>ROUND(I167*H167,2)</f>
        <v>0</v>
      </c>
      <c r="K167" s="253" t="s">
        <v>172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0.52600000000000002</v>
      </c>
      <c r="R167" s="214">
        <f>Q167*H167</f>
        <v>3.1560000000000001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963</v>
      </c>
    </row>
    <row r="168" s="2" customFormat="1">
      <c r="A168" s="39"/>
      <c r="B168" s="40"/>
      <c r="C168" s="205" t="s">
        <v>364</v>
      </c>
      <c r="D168" s="205" t="s">
        <v>168</v>
      </c>
      <c r="E168" s="206" t="s">
        <v>365</v>
      </c>
      <c r="F168" s="207" t="s">
        <v>366</v>
      </c>
      <c r="G168" s="208" t="s">
        <v>186</v>
      </c>
      <c r="H168" s="209">
        <v>3</v>
      </c>
      <c r="I168" s="210"/>
      <c r="J168" s="211">
        <f>ROUND(I168*H168,2)</f>
        <v>0</v>
      </c>
      <c r="K168" s="207" t="s">
        <v>172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0.01248</v>
      </c>
      <c r="R168" s="214">
        <f>Q168*H168</f>
        <v>0.037440000000000001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173</v>
      </c>
      <c r="AT168" s="216" t="s">
        <v>168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964</v>
      </c>
    </row>
    <row r="169" s="2" customFormat="1">
      <c r="A169" s="39"/>
      <c r="B169" s="40"/>
      <c r="C169" s="251" t="s">
        <v>368</v>
      </c>
      <c r="D169" s="251" t="s">
        <v>254</v>
      </c>
      <c r="E169" s="252" t="s">
        <v>369</v>
      </c>
      <c r="F169" s="253" t="s">
        <v>370</v>
      </c>
      <c r="G169" s="254" t="s">
        <v>186</v>
      </c>
      <c r="H169" s="255">
        <v>3</v>
      </c>
      <c r="I169" s="256"/>
      <c r="J169" s="257">
        <f>ROUND(I169*H169,2)</f>
        <v>0</v>
      </c>
      <c r="K169" s="253" t="s">
        <v>172</v>
      </c>
      <c r="L169" s="258"/>
      <c r="M169" s="259" t="s">
        <v>19</v>
      </c>
      <c r="N169" s="260" t="s">
        <v>42</v>
      </c>
      <c r="O169" s="85"/>
      <c r="P169" s="214">
        <f>O169*H169</f>
        <v>0</v>
      </c>
      <c r="Q169" s="214">
        <v>0.54800000000000004</v>
      </c>
      <c r="R169" s="214">
        <f>Q169*H169</f>
        <v>1.6440000000000001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210</v>
      </c>
      <c r="AT169" s="216" t="s">
        <v>254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965</v>
      </c>
    </row>
    <row r="170" s="2" customFormat="1">
      <c r="A170" s="39"/>
      <c r="B170" s="40"/>
      <c r="C170" s="205" t="s">
        <v>372</v>
      </c>
      <c r="D170" s="205" t="s">
        <v>168</v>
      </c>
      <c r="E170" s="206" t="s">
        <v>373</v>
      </c>
      <c r="F170" s="207" t="s">
        <v>561</v>
      </c>
      <c r="G170" s="208" t="s">
        <v>186</v>
      </c>
      <c r="H170" s="209">
        <v>3</v>
      </c>
      <c r="I170" s="210"/>
      <c r="J170" s="211">
        <f>ROUND(I170*H170,2)</f>
        <v>0</v>
      </c>
      <c r="K170" s="207" t="s">
        <v>172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0.028539999999999999</v>
      </c>
      <c r="R170" s="214">
        <f>Q170*H170</f>
        <v>0.085620000000000002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173</v>
      </c>
      <c r="AT170" s="216" t="s">
        <v>168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966</v>
      </c>
    </row>
    <row r="171" s="2" customFormat="1" ht="16.5" customHeight="1">
      <c r="A171" s="39"/>
      <c r="B171" s="40"/>
      <c r="C171" s="251" t="s">
        <v>376</v>
      </c>
      <c r="D171" s="251" t="s">
        <v>254</v>
      </c>
      <c r="E171" s="252" t="s">
        <v>571</v>
      </c>
      <c r="F171" s="253" t="s">
        <v>572</v>
      </c>
      <c r="G171" s="254" t="s">
        <v>186</v>
      </c>
      <c r="H171" s="255">
        <v>1</v>
      </c>
      <c r="I171" s="256"/>
      <c r="J171" s="257">
        <f>ROUND(I171*H171,2)</f>
        <v>0</v>
      </c>
      <c r="K171" s="253" t="s">
        <v>19</v>
      </c>
      <c r="L171" s="258"/>
      <c r="M171" s="259" t="s">
        <v>19</v>
      </c>
      <c r="N171" s="260" t="s">
        <v>42</v>
      </c>
      <c r="O171" s="85"/>
      <c r="P171" s="214">
        <f>O171*H171</f>
        <v>0</v>
      </c>
      <c r="Q171" s="214">
        <v>1.032</v>
      </c>
      <c r="R171" s="214">
        <f>Q171*H171</f>
        <v>1.032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210</v>
      </c>
      <c r="AT171" s="216" t="s">
        <v>254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967</v>
      </c>
    </row>
    <row r="172" s="2" customFormat="1" ht="16.5" customHeight="1">
      <c r="A172" s="39"/>
      <c r="B172" s="40"/>
      <c r="C172" s="251" t="s">
        <v>380</v>
      </c>
      <c r="D172" s="251" t="s">
        <v>254</v>
      </c>
      <c r="E172" s="252" t="s">
        <v>568</v>
      </c>
      <c r="F172" s="253" t="s">
        <v>569</v>
      </c>
      <c r="G172" s="254" t="s">
        <v>186</v>
      </c>
      <c r="H172" s="255">
        <v>1</v>
      </c>
      <c r="I172" s="256"/>
      <c r="J172" s="257">
        <f>ROUND(I172*H172,2)</f>
        <v>0</v>
      </c>
      <c r="K172" s="253" t="s">
        <v>19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1.032</v>
      </c>
      <c r="R172" s="214">
        <f>Q172*H172</f>
        <v>1.032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968</v>
      </c>
    </row>
    <row r="173" s="2" customFormat="1" ht="16.5" customHeight="1">
      <c r="A173" s="39"/>
      <c r="B173" s="40"/>
      <c r="C173" s="251" t="s">
        <v>384</v>
      </c>
      <c r="D173" s="251" t="s">
        <v>254</v>
      </c>
      <c r="E173" s="252" t="s">
        <v>675</v>
      </c>
      <c r="F173" s="253" t="s">
        <v>676</v>
      </c>
      <c r="G173" s="254" t="s">
        <v>186</v>
      </c>
      <c r="H173" s="255">
        <v>1</v>
      </c>
      <c r="I173" s="256"/>
      <c r="J173" s="257">
        <f>ROUND(I173*H173,2)</f>
        <v>0</v>
      </c>
      <c r="K173" s="253" t="s">
        <v>19</v>
      </c>
      <c r="L173" s="258"/>
      <c r="M173" s="259" t="s">
        <v>19</v>
      </c>
      <c r="N173" s="260" t="s">
        <v>42</v>
      </c>
      <c r="O173" s="85"/>
      <c r="P173" s="214">
        <f>O173*H173</f>
        <v>0</v>
      </c>
      <c r="Q173" s="214">
        <v>1.032</v>
      </c>
      <c r="R173" s="214">
        <f>Q173*H173</f>
        <v>1.032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254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969</v>
      </c>
    </row>
    <row r="174" s="2" customFormat="1">
      <c r="A174" s="39"/>
      <c r="B174" s="40"/>
      <c r="C174" s="205" t="s">
        <v>388</v>
      </c>
      <c r="D174" s="205" t="s">
        <v>168</v>
      </c>
      <c r="E174" s="206" t="s">
        <v>389</v>
      </c>
      <c r="F174" s="207" t="s">
        <v>390</v>
      </c>
      <c r="G174" s="208" t="s">
        <v>186</v>
      </c>
      <c r="H174" s="209">
        <v>5</v>
      </c>
      <c r="I174" s="210"/>
      <c r="J174" s="211">
        <f>ROUND(I174*H174,2)</f>
        <v>0</v>
      </c>
      <c r="K174" s="207" t="s">
        <v>172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0.039269999999999999</v>
      </c>
      <c r="R174" s="214">
        <f>Q174*H174</f>
        <v>0.19635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173</v>
      </c>
      <c r="AT174" s="216" t="s">
        <v>168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970</v>
      </c>
    </row>
    <row r="175" s="2" customFormat="1">
      <c r="A175" s="39"/>
      <c r="B175" s="40"/>
      <c r="C175" s="251" t="s">
        <v>392</v>
      </c>
      <c r="D175" s="251" t="s">
        <v>254</v>
      </c>
      <c r="E175" s="252" t="s">
        <v>397</v>
      </c>
      <c r="F175" s="253" t="s">
        <v>398</v>
      </c>
      <c r="G175" s="254" t="s">
        <v>186</v>
      </c>
      <c r="H175" s="255">
        <v>4</v>
      </c>
      <c r="I175" s="256"/>
      <c r="J175" s="257">
        <f>ROUND(I175*H175,2)</f>
        <v>0</v>
      </c>
      <c r="K175" s="253" t="s">
        <v>172</v>
      </c>
      <c r="L175" s="258"/>
      <c r="M175" s="259" t="s">
        <v>19</v>
      </c>
      <c r="N175" s="260" t="s">
        <v>42</v>
      </c>
      <c r="O175" s="85"/>
      <c r="P175" s="214">
        <f>O175*H175</f>
        <v>0</v>
      </c>
      <c r="Q175" s="214">
        <v>0.081000000000000003</v>
      </c>
      <c r="R175" s="214">
        <f>Q175*H175</f>
        <v>0.32400000000000001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210</v>
      </c>
      <c r="AT175" s="216" t="s">
        <v>254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971</v>
      </c>
    </row>
    <row r="176" s="2" customFormat="1" ht="16.5" customHeight="1">
      <c r="A176" s="39"/>
      <c r="B176" s="40"/>
      <c r="C176" s="251" t="s">
        <v>396</v>
      </c>
      <c r="D176" s="251" t="s">
        <v>254</v>
      </c>
      <c r="E176" s="252" t="s">
        <v>406</v>
      </c>
      <c r="F176" s="253" t="s">
        <v>407</v>
      </c>
      <c r="G176" s="254" t="s">
        <v>403</v>
      </c>
      <c r="H176" s="255">
        <v>1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0.040000000000000001</v>
      </c>
      <c r="R176" s="214">
        <f>Q176*H176</f>
        <v>0.040000000000000001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972</v>
      </c>
    </row>
    <row r="177" s="2" customFormat="1" ht="16.5" customHeight="1">
      <c r="A177" s="39"/>
      <c r="B177" s="40"/>
      <c r="C177" s="251" t="s">
        <v>400</v>
      </c>
      <c r="D177" s="251" t="s">
        <v>254</v>
      </c>
      <c r="E177" s="252" t="s">
        <v>414</v>
      </c>
      <c r="F177" s="253" t="s">
        <v>415</v>
      </c>
      <c r="G177" s="254" t="s">
        <v>403</v>
      </c>
      <c r="H177" s="255">
        <v>9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210</v>
      </c>
      <c r="AT177" s="216" t="s">
        <v>254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973</v>
      </c>
    </row>
    <row r="178" s="2" customFormat="1">
      <c r="A178" s="39"/>
      <c r="B178" s="40"/>
      <c r="C178" s="205" t="s">
        <v>405</v>
      </c>
      <c r="D178" s="205" t="s">
        <v>168</v>
      </c>
      <c r="E178" s="206" t="s">
        <v>418</v>
      </c>
      <c r="F178" s="207" t="s">
        <v>419</v>
      </c>
      <c r="G178" s="208" t="s">
        <v>186</v>
      </c>
      <c r="H178" s="209">
        <v>6</v>
      </c>
      <c r="I178" s="210"/>
      <c r="J178" s="211">
        <f>ROUND(I178*H178,2)</f>
        <v>0</v>
      </c>
      <c r="K178" s="207" t="s">
        <v>172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0.058029999999999998</v>
      </c>
      <c r="R178" s="214">
        <f>Q178*H178</f>
        <v>0.34817999999999999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173</v>
      </c>
      <c r="AT178" s="216" t="s">
        <v>168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974</v>
      </c>
    </row>
    <row r="179" s="2" customFormat="1">
      <c r="A179" s="39"/>
      <c r="B179" s="40"/>
      <c r="C179" s="205" t="s">
        <v>409</v>
      </c>
      <c r="D179" s="205" t="s">
        <v>168</v>
      </c>
      <c r="E179" s="206" t="s">
        <v>422</v>
      </c>
      <c r="F179" s="207" t="s">
        <v>423</v>
      </c>
      <c r="G179" s="208" t="s">
        <v>186</v>
      </c>
      <c r="H179" s="209">
        <v>3</v>
      </c>
      <c r="I179" s="210"/>
      <c r="J179" s="211">
        <f>ROUND(I179*H179,2)</f>
        <v>0</v>
      </c>
      <c r="K179" s="207" t="s">
        <v>172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0.21734000000000001</v>
      </c>
      <c r="R179" s="214">
        <f>Q179*H179</f>
        <v>0.65202000000000004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173</v>
      </c>
      <c r="AT179" s="216" t="s">
        <v>168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975</v>
      </c>
    </row>
    <row r="180" s="2" customFormat="1">
      <c r="A180" s="39"/>
      <c r="B180" s="40"/>
      <c r="C180" s="251" t="s">
        <v>413</v>
      </c>
      <c r="D180" s="251" t="s">
        <v>254</v>
      </c>
      <c r="E180" s="252" t="s">
        <v>426</v>
      </c>
      <c r="F180" s="253" t="s">
        <v>427</v>
      </c>
      <c r="G180" s="254" t="s">
        <v>186</v>
      </c>
      <c r="H180" s="255">
        <v>3</v>
      </c>
      <c r="I180" s="256"/>
      <c r="J180" s="257">
        <f>ROUND(I180*H180,2)</f>
        <v>0</v>
      </c>
      <c r="K180" s="253" t="s">
        <v>172</v>
      </c>
      <c r="L180" s="258"/>
      <c r="M180" s="259" t="s">
        <v>19</v>
      </c>
      <c r="N180" s="260" t="s">
        <v>42</v>
      </c>
      <c r="O180" s="85"/>
      <c r="P180" s="214">
        <f>O180*H180</f>
        <v>0</v>
      </c>
      <c r="Q180" s="214">
        <v>0.050000000000000003</v>
      </c>
      <c r="R180" s="214">
        <f>Q180*H180</f>
        <v>0.15000000000000002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210</v>
      </c>
      <c r="AT180" s="216" t="s">
        <v>254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976</v>
      </c>
    </row>
    <row r="181" s="2" customFormat="1" ht="21.75" customHeight="1">
      <c r="A181" s="39"/>
      <c r="B181" s="40"/>
      <c r="C181" s="205" t="s">
        <v>417</v>
      </c>
      <c r="D181" s="205" t="s">
        <v>168</v>
      </c>
      <c r="E181" s="206" t="s">
        <v>430</v>
      </c>
      <c r="F181" s="207" t="s">
        <v>431</v>
      </c>
      <c r="G181" s="208" t="s">
        <v>194</v>
      </c>
      <c r="H181" s="209">
        <v>190</v>
      </c>
      <c r="I181" s="210"/>
      <c r="J181" s="211">
        <f>ROUND(I181*H181,2)</f>
        <v>0</v>
      </c>
      <c r="K181" s="207" t="s">
        <v>172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0.00012999999999999999</v>
      </c>
      <c r="R181" s="214">
        <f>Q181*H181</f>
        <v>0.024699999999999996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173</v>
      </c>
      <c r="AT181" s="216" t="s">
        <v>168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977</v>
      </c>
    </row>
    <row r="182" s="12" customFormat="1" ht="22.8" customHeight="1">
      <c r="A182" s="12"/>
      <c r="B182" s="189"/>
      <c r="C182" s="190"/>
      <c r="D182" s="191" t="s">
        <v>70</v>
      </c>
      <c r="E182" s="203" t="s">
        <v>439</v>
      </c>
      <c r="F182" s="203" t="s">
        <v>440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SUM(P183:P186)</f>
        <v>0</v>
      </c>
      <c r="Q182" s="197"/>
      <c r="R182" s="198">
        <f>SUM(R183:R186)</f>
        <v>0</v>
      </c>
      <c r="S182" s="197"/>
      <c r="T182" s="19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79</v>
      </c>
      <c r="AT182" s="201" t="s">
        <v>70</v>
      </c>
      <c r="AU182" s="201" t="s">
        <v>79</v>
      </c>
      <c r="AY182" s="200" t="s">
        <v>166</v>
      </c>
      <c r="BK182" s="202">
        <f>SUM(BK183:BK186)</f>
        <v>0</v>
      </c>
    </row>
    <row r="183" s="2" customFormat="1">
      <c r="A183" s="39"/>
      <c r="B183" s="40"/>
      <c r="C183" s="205" t="s">
        <v>421</v>
      </c>
      <c r="D183" s="205" t="s">
        <v>168</v>
      </c>
      <c r="E183" s="206" t="s">
        <v>442</v>
      </c>
      <c r="F183" s="207" t="s">
        <v>443</v>
      </c>
      <c r="G183" s="208" t="s">
        <v>240</v>
      </c>
      <c r="H183" s="209">
        <v>149.374</v>
      </c>
      <c r="I183" s="210"/>
      <c r="J183" s="211">
        <f>ROUND(I183*H183,2)</f>
        <v>0</v>
      </c>
      <c r="K183" s="207" t="s">
        <v>172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978</v>
      </c>
    </row>
    <row r="184" s="2" customFormat="1">
      <c r="A184" s="39"/>
      <c r="B184" s="40"/>
      <c r="C184" s="205" t="s">
        <v>425</v>
      </c>
      <c r="D184" s="205" t="s">
        <v>168</v>
      </c>
      <c r="E184" s="206" t="s">
        <v>446</v>
      </c>
      <c r="F184" s="207" t="s">
        <v>447</v>
      </c>
      <c r="G184" s="208" t="s">
        <v>240</v>
      </c>
      <c r="H184" s="209">
        <v>1344.366</v>
      </c>
      <c r="I184" s="210"/>
      <c r="J184" s="211">
        <f>ROUND(I184*H184,2)</f>
        <v>0</v>
      </c>
      <c r="K184" s="207" t="s">
        <v>172</v>
      </c>
      <c r="L184" s="45"/>
      <c r="M184" s="212" t="s">
        <v>19</v>
      </c>
      <c r="N184" s="213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173</v>
      </c>
      <c r="AT184" s="216" t="s">
        <v>168</v>
      </c>
      <c r="AU184" s="216" t="s">
        <v>81</v>
      </c>
      <c r="AY184" s="18" t="s">
        <v>166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173</v>
      </c>
      <c r="BM184" s="216" t="s">
        <v>979</v>
      </c>
    </row>
    <row r="185" s="14" customFormat="1">
      <c r="A185" s="14"/>
      <c r="B185" s="229"/>
      <c r="C185" s="230"/>
      <c r="D185" s="220" t="s">
        <v>175</v>
      </c>
      <c r="E185" s="231" t="s">
        <v>19</v>
      </c>
      <c r="F185" s="232" t="s">
        <v>980</v>
      </c>
      <c r="G185" s="230"/>
      <c r="H185" s="233">
        <v>1344.366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175</v>
      </c>
      <c r="AU185" s="239" t="s">
        <v>81</v>
      </c>
      <c r="AV185" s="14" t="s">
        <v>81</v>
      </c>
      <c r="AW185" s="14" t="s">
        <v>33</v>
      </c>
      <c r="AX185" s="14" t="s">
        <v>79</v>
      </c>
      <c r="AY185" s="239" t="s">
        <v>166</v>
      </c>
    </row>
    <row r="186" s="2" customFormat="1" ht="44.25" customHeight="1">
      <c r="A186" s="39"/>
      <c r="B186" s="40"/>
      <c r="C186" s="205" t="s">
        <v>429</v>
      </c>
      <c r="D186" s="205" t="s">
        <v>168</v>
      </c>
      <c r="E186" s="206" t="s">
        <v>450</v>
      </c>
      <c r="F186" s="207" t="s">
        <v>239</v>
      </c>
      <c r="G186" s="208" t="s">
        <v>240</v>
      </c>
      <c r="H186" s="209">
        <v>149.374</v>
      </c>
      <c r="I186" s="210"/>
      <c r="J186" s="211">
        <f>ROUND(I186*H186,2)</f>
        <v>0</v>
      </c>
      <c r="K186" s="207" t="s">
        <v>172</v>
      </c>
      <c r="L186" s="45"/>
      <c r="M186" s="212" t="s">
        <v>19</v>
      </c>
      <c r="N186" s="213" t="s">
        <v>42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173</v>
      </c>
      <c r="AT186" s="216" t="s">
        <v>168</v>
      </c>
      <c r="AU186" s="216" t="s">
        <v>81</v>
      </c>
      <c r="AY186" s="18" t="s">
        <v>166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173</v>
      </c>
      <c r="BM186" s="216" t="s">
        <v>981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456</v>
      </c>
      <c r="F187" s="203" t="s">
        <v>457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SUM(P188:P189)</f>
        <v>0</v>
      </c>
      <c r="Q187" s="197"/>
      <c r="R187" s="198">
        <f>SUM(R188:R189)</f>
        <v>0</v>
      </c>
      <c r="S187" s="197"/>
      <c r="T187" s="199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166</v>
      </c>
      <c r="BK187" s="202">
        <f>SUM(BK188:BK189)</f>
        <v>0</v>
      </c>
    </row>
    <row r="188" s="2" customFormat="1" ht="44.25" customHeight="1">
      <c r="A188" s="39"/>
      <c r="B188" s="40"/>
      <c r="C188" s="205" t="s">
        <v>434</v>
      </c>
      <c r="D188" s="205" t="s">
        <v>168</v>
      </c>
      <c r="E188" s="206" t="s">
        <v>459</v>
      </c>
      <c r="F188" s="207" t="s">
        <v>460</v>
      </c>
      <c r="G188" s="208" t="s">
        <v>240</v>
      </c>
      <c r="H188" s="209">
        <v>216.11000000000001</v>
      </c>
      <c r="I188" s="210"/>
      <c r="J188" s="211">
        <f>ROUND(I188*H188,2)</f>
        <v>0</v>
      </c>
      <c r="K188" s="207" t="s">
        <v>172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173</v>
      </c>
      <c r="AT188" s="216" t="s">
        <v>168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982</v>
      </c>
    </row>
    <row r="189" s="2" customFormat="1">
      <c r="A189" s="39"/>
      <c r="B189" s="40"/>
      <c r="C189" s="205" t="s">
        <v>441</v>
      </c>
      <c r="D189" s="205" t="s">
        <v>168</v>
      </c>
      <c r="E189" s="206" t="s">
        <v>463</v>
      </c>
      <c r="F189" s="207" t="s">
        <v>464</v>
      </c>
      <c r="G189" s="208" t="s">
        <v>240</v>
      </c>
      <c r="H189" s="209">
        <v>11.106</v>
      </c>
      <c r="I189" s="210"/>
      <c r="J189" s="211">
        <f>ROUND(I189*H189,2)</f>
        <v>0</v>
      </c>
      <c r="K189" s="207" t="s">
        <v>172</v>
      </c>
      <c r="L189" s="45"/>
      <c r="M189" s="261" t="s">
        <v>19</v>
      </c>
      <c r="N189" s="262" t="s">
        <v>42</v>
      </c>
      <c r="O189" s="263"/>
      <c r="P189" s="264">
        <f>O189*H189</f>
        <v>0</v>
      </c>
      <c r="Q189" s="264">
        <v>0</v>
      </c>
      <c r="R189" s="264">
        <f>Q189*H189</f>
        <v>0</v>
      </c>
      <c r="S189" s="264">
        <v>0</v>
      </c>
      <c r="T189" s="26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168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983</v>
      </c>
    </row>
    <row r="190" s="2" customFormat="1" ht="6.96" customHeight="1">
      <c r="A190" s="39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QKLU1vO0t2WCxLLl0czp9HvYuiIYIcXM7e54nTVCDWNLzdKsRVB4XbdEiMr4q0g3TC1jJdcaaSEjcBH5QSoLSg==" hashValue="OaBtXRIvzGJ3o/yz4GEqppow0F+g5chUZGu4DZ4F0WrnpfEQCpnLmFh53hSCmnldoNCsxVtdxgLll6D9qdJbuQ==" algorithmName="SHA-512" password="CC35"/>
  <autoFilter ref="C86:K18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984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ROUND((SUM(BE88:BE183)),  2)</f>
        <v>0</v>
      </c>
      <c r="G33" s="39"/>
      <c r="H33" s="39"/>
      <c r="I33" s="149">
        <v>0.20999999999999999</v>
      </c>
      <c r="J33" s="148">
        <f>ROUND(((SUM(BE88:BE183))*I33),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ROUND((SUM(BF88:BF183)),  2)</f>
        <v>0</v>
      </c>
      <c r="G34" s="39"/>
      <c r="H34" s="39"/>
      <c r="I34" s="149">
        <v>0.14999999999999999</v>
      </c>
      <c r="J34" s="148">
        <f>ROUND(((SUM(BF88:BF183))*I34),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ROUND((SUM(BG88:BG183)),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ROUND((SUM(BH88:BH183)),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ROUND((SUM(BI88:BI183)),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Stoka 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J172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J181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07 - Stoka E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237.77134999999998</v>
      </c>
      <c r="S88" s="97"/>
      <c r="T88" s="187">
        <f>T89</f>
        <v>140.62719999999999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P90+P127+P129+P136+P141+P172+P175+P181</f>
        <v>0</v>
      </c>
      <c r="Q89" s="197"/>
      <c r="R89" s="198">
        <f>R90+R127+R129+R136+R141+R172+R175+R181</f>
        <v>237.77134999999998</v>
      </c>
      <c r="S89" s="197"/>
      <c r="T89" s="199">
        <f>T90+T127+T129+T136+T141+T172+T175+T181</f>
        <v>140.62719999999999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BK90+BK127+BK129+BK136+BK141+BK172+BK175+BK181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SUM(P91:P126)</f>
        <v>0</v>
      </c>
      <c r="Q90" s="197"/>
      <c r="R90" s="198">
        <f>SUM(R91:R126)</f>
        <v>0.78322599999999987</v>
      </c>
      <c r="S90" s="197"/>
      <c r="T90" s="199">
        <f>SUM(T91:T126)</f>
        <v>140.62719999999999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SUM(BK91:BK126)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467</v>
      </c>
      <c r="F91" s="207" t="s">
        <v>468</v>
      </c>
      <c r="G91" s="208" t="s">
        <v>171</v>
      </c>
      <c r="H91" s="209">
        <v>162.53999999999999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94.273199999999989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985</v>
      </c>
    </row>
    <row r="92" s="14" customFormat="1">
      <c r="A92" s="14"/>
      <c r="B92" s="229"/>
      <c r="C92" s="230"/>
      <c r="D92" s="220" t="s">
        <v>175</v>
      </c>
      <c r="E92" s="231" t="s">
        <v>19</v>
      </c>
      <c r="F92" s="232" t="s">
        <v>986</v>
      </c>
      <c r="G92" s="230"/>
      <c r="H92" s="233">
        <v>162.53999999999999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175</v>
      </c>
      <c r="AU92" s="239" t="s">
        <v>81</v>
      </c>
      <c r="AV92" s="14" t="s">
        <v>81</v>
      </c>
      <c r="AW92" s="14" t="s">
        <v>33</v>
      </c>
      <c r="AX92" s="14" t="s">
        <v>79</v>
      </c>
      <c r="AY92" s="239" t="s">
        <v>166</v>
      </c>
    </row>
    <row r="93" s="2" customFormat="1" ht="55.5" customHeight="1">
      <c r="A93" s="39"/>
      <c r="B93" s="40"/>
      <c r="C93" s="205" t="s">
        <v>81</v>
      </c>
      <c r="D93" s="205" t="s">
        <v>168</v>
      </c>
      <c r="E93" s="206" t="s">
        <v>473</v>
      </c>
      <c r="F93" s="207" t="s">
        <v>474</v>
      </c>
      <c r="G93" s="208" t="s">
        <v>171</v>
      </c>
      <c r="H93" s="209">
        <v>210.69999999999999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0.22</v>
      </c>
      <c r="T93" s="215">
        <f>S93*H93</f>
        <v>46.353999999999999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987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988</v>
      </c>
      <c r="G94" s="230"/>
      <c r="H94" s="233">
        <v>210.69999999999999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79</v>
      </c>
      <c r="AY94" s="239" t="s">
        <v>166</v>
      </c>
    </row>
    <row r="95" s="2" customFormat="1">
      <c r="A95" s="39"/>
      <c r="B95" s="40"/>
      <c r="C95" s="205" t="s">
        <v>183</v>
      </c>
      <c r="D95" s="205" t="s">
        <v>168</v>
      </c>
      <c r="E95" s="206" t="s">
        <v>184</v>
      </c>
      <c r="F95" s="207" t="s">
        <v>185</v>
      </c>
      <c r="G95" s="208" t="s">
        <v>186</v>
      </c>
      <c r="H95" s="209">
        <v>3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0.00064999999999999997</v>
      </c>
      <c r="R95" s="214">
        <f>Q95*H95</f>
        <v>0.0019499999999999999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989</v>
      </c>
    </row>
    <row r="96" s="2" customFormat="1">
      <c r="A96" s="39"/>
      <c r="B96" s="40"/>
      <c r="C96" s="205" t="s">
        <v>173</v>
      </c>
      <c r="D96" s="205" t="s">
        <v>168</v>
      </c>
      <c r="E96" s="206" t="s">
        <v>188</v>
      </c>
      <c r="F96" s="207" t="s">
        <v>189</v>
      </c>
      <c r="G96" s="208" t="s">
        <v>186</v>
      </c>
      <c r="H96" s="209">
        <v>3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990</v>
      </c>
    </row>
    <row r="97" s="2" customFormat="1">
      <c r="A97" s="39"/>
      <c r="B97" s="40"/>
      <c r="C97" s="205" t="s">
        <v>191</v>
      </c>
      <c r="D97" s="205" t="s">
        <v>168</v>
      </c>
      <c r="E97" s="206" t="s">
        <v>192</v>
      </c>
      <c r="F97" s="207" t="s">
        <v>193</v>
      </c>
      <c r="G97" s="208" t="s">
        <v>194</v>
      </c>
      <c r="H97" s="209">
        <v>242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0.00055000000000000003</v>
      </c>
      <c r="R97" s="214">
        <f>Q97*H97</f>
        <v>0.1331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991</v>
      </c>
    </row>
    <row r="98" s="2" customFormat="1">
      <c r="A98" s="39"/>
      <c r="B98" s="40"/>
      <c r="C98" s="205" t="s">
        <v>196</v>
      </c>
      <c r="D98" s="205" t="s">
        <v>168</v>
      </c>
      <c r="E98" s="206" t="s">
        <v>197</v>
      </c>
      <c r="F98" s="207" t="s">
        <v>198</v>
      </c>
      <c r="G98" s="208" t="s">
        <v>194</v>
      </c>
      <c r="H98" s="209">
        <v>242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992</v>
      </c>
    </row>
    <row r="99" s="2" customFormat="1">
      <c r="A99" s="39"/>
      <c r="B99" s="40"/>
      <c r="C99" s="205" t="s">
        <v>200</v>
      </c>
      <c r="D99" s="205" t="s">
        <v>168</v>
      </c>
      <c r="E99" s="206" t="s">
        <v>201</v>
      </c>
      <c r="F99" s="207" t="s">
        <v>202</v>
      </c>
      <c r="G99" s="208" t="s">
        <v>203</v>
      </c>
      <c r="H99" s="209">
        <v>2.1000000000000001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993</v>
      </c>
    </row>
    <row r="100" s="13" customFormat="1">
      <c r="A100" s="13"/>
      <c r="B100" s="218"/>
      <c r="C100" s="219"/>
      <c r="D100" s="220" t="s">
        <v>175</v>
      </c>
      <c r="E100" s="221" t="s">
        <v>19</v>
      </c>
      <c r="F100" s="222" t="s">
        <v>994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175</v>
      </c>
      <c r="AU100" s="228" t="s">
        <v>81</v>
      </c>
      <c r="AV100" s="13" t="s">
        <v>79</v>
      </c>
      <c r="AW100" s="13" t="s">
        <v>33</v>
      </c>
      <c r="AX100" s="13" t="s">
        <v>71</v>
      </c>
      <c r="AY100" s="228" t="s">
        <v>166</v>
      </c>
    </row>
    <row r="101" s="14" customFormat="1">
      <c r="A101" s="14"/>
      <c r="B101" s="229"/>
      <c r="C101" s="230"/>
      <c r="D101" s="220" t="s">
        <v>175</v>
      </c>
      <c r="E101" s="231" t="s">
        <v>19</v>
      </c>
      <c r="F101" s="232" t="s">
        <v>995</v>
      </c>
      <c r="G101" s="230"/>
      <c r="H101" s="233">
        <v>2.1000000000000001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175</v>
      </c>
      <c r="AU101" s="239" t="s">
        <v>81</v>
      </c>
      <c r="AV101" s="14" t="s">
        <v>81</v>
      </c>
      <c r="AW101" s="14" t="s">
        <v>33</v>
      </c>
      <c r="AX101" s="14" t="s">
        <v>79</v>
      </c>
      <c r="AY101" s="239" t="s">
        <v>166</v>
      </c>
    </row>
    <row r="102" s="2" customFormat="1">
      <c r="A102" s="39"/>
      <c r="B102" s="40"/>
      <c r="C102" s="205" t="s">
        <v>210</v>
      </c>
      <c r="D102" s="205" t="s">
        <v>168</v>
      </c>
      <c r="E102" s="206" t="s">
        <v>486</v>
      </c>
      <c r="F102" s="207" t="s">
        <v>487</v>
      </c>
      <c r="G102" s="208" t="s">
        <v>203</v>
      </c>
      <c r="H102" s="209">
        <v>307.27199999999999</v>
      </c>
      <c r="I102" s="210"/>
      <c r="J102" s="211">
        <f>ROUND(I102*H102,2)</f>
        <v>0</v>
      </c>
      <c r="K102" s="207" t="s">
        <v>172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173</v>
      </c>
      <c r="AT102" s="216" t="s">
        <v>168</v>
      </c>
      <c r="AU102" s="216" t="s">
        <v>81</v>
      </c>
      <c r="AY102" s="18" t="s">
        <v>166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173</v>
      </c>
      <c r="BM102" s="216" t="s">
        <v>996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205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997</v>
      </c>
      <c r="G104" s="230"/>
      <c r="H104" s="233">
        <v>52.271999999999998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3" customFormat="1">
      <c r="A105" s="13"/>
      <c r="B105" s="218"/>
      <c r="C105" s="219"/>
      <c r="D105" s="220" t="s">
        <v>175</v>
      </c>
      <c r="E105" s="221" t="s">
        <v>19</v>
      </c>
      <c r="F105" s="222" t="s">
        <v>994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175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166</v>
      </c>
    </row>
    <row r="106" s="14" customFormat="1">
      <c r="A106" s="14"/>
      <c r="B106" s="229"/>
      <c r="C106" s="230"/>
      <c r="D106" s="220" t="s">
        <v>175</v>
      </c>
      <c r="E106" s="231" t="s">
        <v>19</v>
      </c>
      <c r="F106" s="232" t="s">
        <v>998</v>
      </c>
      <c r="G106" s="230"/>
      <c r="H106" s="233">
        <v>255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33</v>
      </c>
      <c r="AX106" s="14" t="s">
        <v>71</v>
      </c>
      <c r="AY106" s="239" t="s">
        <v>166</v>
      </c>
    </row>
    <row r="107" s="15" customFormat="1">
      <c r="A107" s="15"/>
      <c r="B107" s="240"/>
      <c r="C107" s="241"/>
      <c r="D107" s="220" t="s">
        <v>175</v>
      </c>
      <c r="E107" s="242" t="s">
        <v>19</v>
      </c>
      <c r="F107" s="243" t="s">
        <v>209</v>
      </c>
      <c r="G107" s="241"/>
      <c r="H107" s="244">
        <v>307.27199999999999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175</v>
      </c>
      <c r="AU107" s="250" t="s">
        <v>81</v>
      </c>
      <c r="AV107" s="15" t="s">
        <v>173</v>
      </c>
      <c r="AW107" s="15" t="s">
        <v>33</v>
      </c>
      <c r="AX107" s="15" t="s">
        <v>79</v>
      </c>
      <c r="AY107" s="250" t="s">
        <v>166</v>
      </c>
    </row>
    <row r="108" s="2" customFormat="1">
      <c r="A108" s="39"/>
      <c r="B108" s="40"/>
      <c r="C108" s="205" t="s">
        <v>214</v>
      </c>
      <c r="D108" s="205" t="s">
        <v>168</v>
      </c>
      <c r="E108" s="206" t="s">
        <v>211</v>
      </c>
      <c r="F108" s="207" t="s">
        <v>212</v>
      </c>
      <c r="G108" s="208" t="s">
        <v>203</v>
      </c>
      <c r="H108" s="209">
        <v>4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999</v>
      </c>
    </row>
    <row r="109" s="2" customFormat="1">
      <c r="A109" s="39"/>
      <c r="B109" s="40"/>
      <c r="C109" s="205" t="s">
        <v>106</v>
      </c>
      <c r="D109" s="205" t="s">
        <v>168</v>
      </c>
      <c r="E109" s="206" t="s">
        <v>220</v>
      </c>
      <c r="F109" s="207" t="s">
        <v>221</v>
      </c>
      <c r="G109" s="208" t="s">
        <v>171</v>
      </c>
      <c r="H109" s="209">
        <v>762.55999999999995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0.00084999999999999995</v>
      </c>
      <c r="R109" s="214">
        <f>Q109*H109</f>
        <v>0.64817599999999986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1000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205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1001</v>
      </c>
      <c r="G111" s="230"/>
      <c r="H111" s="233">
        <v>116.16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71</v>
      </c>
      <c r="AY111" s="239" t="s">
        <v>166</v>
      </c>
    </row>
    <row r="112" s="13" customFormat="1">
      <c r="A112" s="13"/>
      <c r="B112" s="218"/>
      <c r="C112" s="219"/>
      <c r="D112" s="220" t="s">
        <v>175</v>
      </c>
      <c r="E112" s="221" t="s">
        <v>19</v>
      </c>
      <c r="F112" s="222" t="s">
        <v>207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175</v>
      </c>
      <c r="AU112" s="228" t="s">
        <v>81</v>
      </c>
      <c r="AV112" s="13" t="s">
        <v>79</v>
      </c>
      <c r="AW112" s="13" t="s">
        <v>33</v>
      </c>
      <c r="AX112" s="13" t="s">
        <v>71</v>
      </c>
      <c r="AY112" s="228" t="s">
        <v>166</v>
      </c>
    </row>
    <row r="113" s="14" customFormat="1">
      <c r="A113" s="14"/>
      <c r="B113" s="229"/>
      <c r="C113" s="230"/>
      <c r="D113" s="220" t="s">
        <v>175</v>
      </c>
      <c r="E113" s="231" t="s">
        <v>19</v>
      </c>
      <c r="F113" s="232" t="s">
        <v>1002</v>
      </c>
      <c r="G113" s="230"/>
      <c r="H113" s="233">
        <v>646.39999999999998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175</v>
      </c>
      <c r="AU113" s="239" t="s">
        <v>81</v>
      </c>
      <c r="AV113" s="14" t="s">
        <v>81</v>
      </c>
      <c r="AW113" s="14" t="s">
        <v>33</v>
      </c>
      <c r="AX113" s="14" t="s">
        <v>71</v>
      </c>
      <c r="AY113" s="239" t="s">
        <v>166</v>
      </c>
    </row>
    <row r="114" s="15" customFormat="1">
      <c r="A114" s="15"/>
      <c r="B114" s="240"/>
      <c r="C114" s="241"/>
      <c r="D114" s="220" t="s">
        <v>175</v>
      </c>
      <c r="E114" s="242" t="s">
        <v>19</v>
      </c>
      <c r="F114" s="243" t="s">
        <v>209</v>
      </c>
      <c r="G114" s="241"/>
      <c r="H114" s="244">
        <v>762.55999999999995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175</v>
      </c>
      <c r="AU114" s="250" t="s">
        <v>81</v>
      </c>
      <c r="AV114" s="15" t="s">
        <v>173</v>
      </c>
      <c r="AW114" s="15" t="s">
        <v>33</v>
      </c>
      <c r="AX114" s="15" t="s">
        <v>79</v>
      </c>
      <c r="AY114" s="250" t="s">
        <v>166</v>
      </c>
    </row>
    <row r="115" s="2" customFormat="1" ht="44.25" customHeight="1">
      <c r="A115" s="39"/>
      <c r="B115" s="40"/>
      <c r="C115" s="205" t="s">
        <v>109</v>
      </c>
      <c r="D115" s="205" t="s">
        <v>168</v>
      </c>
      <c r="E115" s="206" t="s">
        <v>227</v>
      </c>
      <c r="F115" s="207" t="s">
        <v>228</v>
      </c>
      <c r="G115" s="208" t="s">
        <v>171</v>
      </c>
      <c r="H115" s="209">
        <v>762.55999999999995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1003</v>
      </c>
    </row>
    <row r="116" s="2" customFormat="1">
      <c r="A116" s="39"/>
      <c r="B116" s="40"/>
      <c r="C116" s="205" t="s">
        <v>112</v>
      </c>
      <c r="D116" s="205" t="s">
        <v>168</v>
      </c>
      <c r="E116" s="206" t="s">
        <v>499</v>
      </c>
      <c r="F116" s="207" t="s">
        <v>500</v>
      </c>
      <c r="G116" s="208" t="s">
        <v>203</v>
      </c>
      <c r="H116" s="209">
        <v>43.350000000000001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1004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1005</v>
      </c>
      <c r="G117" s="230"/>
      <c r="H117" s="233">
        <v>43.350000000000001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79</v>
      </c>
      <c r="AY117" s="239" t="s">
        <v>166</v>
      </c>
    </row>
    <row r="118" s="2" customFormat="1" ht="44.25" customHeight="1">
      <c r="A118" s="39"/>
      <c r="B118" s="40"/>
      <c r="C118" s="205" t="s">
        <v>115</v>
      </c>
      <c r="D118" s="205" t="s">
        <v>168</v>
      </c>
      <c r="E118" s="206" t="s">
        <v>503</v>
      </c>
      <c r="F118" s="207" t="s">
        <v>504</v>
      </c>
      <c r="G118" s="208" t="s">
        <v>203</v>
      </c>
      <c r="H118" s="209">
        <v>43.350000000000001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1006</v>
      </c>
    </row>
    <row r="119" s="2" customFormat="1" ht="44.25" customHeight="1">
      <c r="A119" s="39"/>
      <c r="B119" s="40"/>
      <c r="C119" s="205" t="s">
        <v>118</v>
      </c>
      <c r="D119" s="205" t="s">
        <v>168</v>
      </c>
      <c r="E119" s="206" t="s">
        <v>238</v>
      </c>
      <c r="F119" s="207" t="s">
        <v>239</v>
      </c>
      <c r="G119" s="208" t="s">
        <v>240</v>
      </c>
      <c r="H119" s="209">
        <v>86.700000000000003</v>
      </c>
      <c r="I119" s="210"/>
      <c r="J119" s="211">
        <f>ROUND(I119*H119,2)</f>
        <v>0</v>
      </c>
      <c r="K119" s="207" t="s">
        <v>172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173</v>
      </c>
      <c r="AT119" s="216" t="s">
        <v>168</v>
      </c>
      <c r="AU119" s="216" t="s">
        <v>81</v>
      </c>
      <c r="AY119" s="18" t="s">
        <v>166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173</v>
      </c>
      <c r="BM119" s="216" t="s">
        <v>1007</v>
      </c>
    </row>
    <row r="120" s="2" customFormat="1">
      <c r="A120" s="39"/>
      <c r="B120" s="40"/>
      <c r="C120" s="205" t="s">
        <v>8</v>
      </c>
      <c r="D120" s="205" t="s">
        <v>168</v>
      </c>
      <c r="E120" s="206" t="s">
        <v>243</v>
      </c>
      <c r="F120" s="207" t="s">
        <v>244</v>
      </c>
      <c r="G120" s="208" t="s">
        <v>203</v>
      </c>
      <c r="H120" s="209">
        <v>43.350000000000001</v>
      </c>
      <c r="I120" s="210"/>
      <c r="J120" s="211">
        <f>ROUND(I120*H120,2)</f>
        <v>0</v>
      </c>
      <c r="K120" s="207" t="s">
        <v>172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173</v>
      </c>
      <c r="AT120" s="216" t="s">
        <v>168</v>
      </c>
      <c r="AU120" s="216" t="s">
        <v>81</v>
      </c>
      <c r="AY120" s="18" t="s">
        <v>166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173</v>
      </c>
      <c r="BM120" s="216" t="s">
        <v>1008</v>
      </c>
    </row>
    <row r="121" s="2" customFormat="1" ht="44.25" customHeight="1">
      <c r="A121" s="39"/>
      <c r="B121" s="40"/>
      <c r="C121" s="205" t="s">
        <v>123</v>
      </c>
      <c r="D121" s="205" t="s">
        <v>168</v>
      </c>
      <c r="E121" s="206" t="s">
        <v>246</v>
      </c>
      <c r="F121" s="207" t="s">
        <v>247</v>
      </c>
      <c r="G121" s="208" t="s">
        <v>203</v>
      </c>
      <c r="H121" s="209">
        <v>266.01999999999998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1009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1010</v>
      </c>
      <c r="G122" s="230"/>
      <c r="H122" s="233">
        <v>266.01999999999998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79</v>
      </c>
      <c r="AY122" s="239" t="s">
        <v>166</v>
      </c>
    </row>
    <row r="123" s="2" customFormat="1" ht="66.75" customHeight="1">
      <c r="A123" s="39"/>
      <c r="B123" s="40"/>
      <c r="C123" s="205" t="s">
        <v>126</v>
      </c>
      <c r="D123" s="205" t="s">
        <v>168</v>
      </c>
      <c r="E123" s="206" t="s">
        <v>250</v>
      </c>
      <c r="F123" s="207" t="s">
        <v>251</v>
      </c>
      <c r="G123" s="208" t="s">
        <v>203</v>
      </c>
      <c r="H123" s="209">
        <v>32.508000000000003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1011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1012</v>
      </c>
      <c r="G124" s="230"/>
      <c r="H124" s="233">
        <v>32.508000000000003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 ht="16.5" customHeight="1">
      <c r="A125" s="39"/>
      <c r="B125" s="40"/>
      <c r="C125" s="251" t="s">
        <v>129</v>
      </c>
      <c r="D125" s="251" t="s">
        <v>254</v>
      </c>
      <c r="E125" s="252" t="s">
        <v>255</v>
      </c>
      <c r="F125" s="253" t="s">
        <v>256</v>
      </c>
      <c r="G125" s="254" t="s">
        <v>240</v>
      </c>
      <c r="H125" s="255">
        <v>65.016000000000005</v>
      </c>
      <c r="I125" s="256"/>
      <c r="J125" s="257">
        <f>ROUND(I125*H125,2)</f>
        <v>0</v>
      </c>
      <c r="K125" s="253" t="s">
        <v>172</v>
      </c>
      <c r="L125" s="258"/>
      <c r="M125" s="259" t="s">
        <v>19</v>
      </c>
      <c r="N125" s="260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210</v>
      </c>
      <c r="AT125" s="216" t="s">
        <v>254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1013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1014</v>
      </c>
      <c r="G126" s="230"/>
      <c r="H126" s="233">
        <v>65.016000000000005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79</v>
      </c>
      <c r="AY126" s="239" t="s">
        <v>166</v>
      </c>
    </row>
    <row r="127" s="12" customFormat="1" ht="22.8" customHeight="1">
      <c r="A127" s="12"/>
      <c r="B127" s="189"/>
      <c r="C127" s="190"/>
      <c r="D127" s="191" t="s">
        <v>70</v>
      </c>
      <c r="E127" s="203" t="s">
        <v>183</v>
      </c>
      <c r="F127" s="203" t="s">
        <v>259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79</v>
      </c>
      <c r="AT127" s="201" t="s">
        <v>70</v>
      </c>
      <c r="AU127" s="201" t="s">
        <v>79</v>
      </c>
      <c r="AY127" s="200" t="s">
        <v>166</v>
      </c>
      <c r="BK127" s="202">
        <f>BK128</f>
        <v>0</v>
      </c>
    </row>
    <row r="128" s="2" customFormat="1">
      <c r="A128" s="39"/>
      <c r="B128" s="40"/>
      <c r="C128" s="205" t="s">
        <v>132</v>
      </c>
      <c r="D128" s="205" t="s">
        <v>168</v>
      </c>
      <c r="E128" s="206" t="s">
        <v>261</v>
      </c>
      <c r="F128" s="207" t="s">
        <v>262</v>
      </c>
      <c r="G128" s="208" t="s">
        <v>194</v>
      </c>
      <c r="H128" s="209">
        <v>120.40000000000001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1015</v>
      </c>
    </row>
    <row r="129" s="12" customFormat="1" ht="22.8" customHeight="1">
      <c r="A129" s="12"/>
      <c r="B129" s="189"/>
      <c r="C129" s="190"/>
      <c r="D129" s="191" t="s">
        <v>70</v>
      </c>
      <c r="E129" s="203" t="s">
        <v>173</v>
      </c>
      <c r="F129" s="203" t="s">
        <v>264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SUM(P130:P135)</f>
        <v>0</v>
      </c>
      <c r="Q129" s="197"/>
      <c r="R129" s="198">
        <f>SUM(R130:R135)</f>
        <v>0.27773999999999999</v>
      </c>
      <c r="S129" s="197"/>
      <c r="T129" s="19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79</v>
      </c>
      <c r="AT129" s="201" t="s">
        <v>70</v>
      </c>
      <c r="AU129" s="201" t="s">
        <v>79</v>
      </c>
      <c r="AY129" s="200" t="s">
        <v>166</v>
      </c>
      <c r="BK129" s="202">
        <f>SUM(BK130:BK135)</f>
        <v>0</v>
      </c>
    </row>
    <row r="130" s="2" customFormat="1" ht="33" customHeight="1">
      <c r="A130" s="39"/>
      <c r="B130" s="40"/>
      <c r="C130" s="205" t="s">
        <v>260</v>
      </c>
      <c r="D130" s="205" t="s">
        <v>168</v>
      </c>
      <c r="E130" s="206" t="s">
        <v>265</v>
      </c>
      <c r="F130" s="207" t="s">
        <v>266</v>
      </c>
      <c r="G130" s="208" t="s">
        <v>203</v>
      </c>
      <c r="H130" s="209">
        <v>10.836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1016</v>
      </c>
    </row>
    <row r="131" s="14" customFormat="1">
      <c r="A131" s="14"/>
      <c r="B131" s="229"/>
      <c r="C131" s="230"/>
      <c r="D131" s="220" t="s">
        <v>175</v>
      </c>
      <c r="E131" s="231" t="s">
        <v>19</v>
      </c>
      <c r="F131" s="232" t="s">
        <v>1017</v>
      </c>
      <c r="G131" s="230"/>
      <c r="H131" s="233">
        <v>10.836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175</v>
      </c>
      <c r="AU131" s="239" t="s">
        <v>81</v>
      </c>
      <c r="AV131" s="14" t="s">
        <v>81</v>
      </c>
      <c r="AW131" s="14" t="s">
        <v>33</v>
      </c>
      <c r="AX131" s="14" t="s">
        <v>79</v>
      </c>
      <c r="AY131" s="239" t="s">
        <v>166</v>
      </c>
    </row>
    <row r="132" s="2" customFormat="1">
      <c r="A132" s="39"/>
      <c r="B132" s="40"/>
      <c r="C132" s="205" t="s">
        <v>7</v>
      </c>
      <c r="D132" s="205" t="s">
        <v>168</v>
      </c>
      <c r="E132" s="206" t="s">
        <v>270</v>
      </c>
      <c r="F132" s="207" t="s">
        <v>271</v>
      </c>
      <c r="G132" s="208" t="s">
        <v>203</v>
      </c>
      <c r="H132" s="209">
        <v>0.5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1018</v>
      </c>
    </row>
    <row r="133" s="2" customFormat="1" ht="33" customHeight="1">
      <c r="A133" s="39"/>
      <c r="B133" s="40"/>
      <c r="C133" s="205" t="s">
        <v>269</v>
      </c>
      <c r="D133" s="205" t="s">
        <v>168</v>
      </c>
      <c r="E133" s="206" t="s">
        <v>274</v>
      </c>
      <c r="F133" s="207" t="s">
        <v>275</v>
      </c>
      <c r="G133" s="208" t="s">
        <v>203</v>
      </c>
      <c r="H133" s="209">
        <v>1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1019</v>
      </c>
    </row>
    <row r="134" s="2" customFormat="1">
      <c r="A134" s="39"/>
      <c r="B134" s="40"/>
      <c r="C134" s="205" t="s">
        <v>273</v>
      </c>
      <c r="D134" s="205" t="s">
        <v>168</v>
      </c>
      <c r="E134" s="206" t="s">
        <v>278</v>
      </c>
      <c r="F134" s="207" t="s">
        <v>279</v>
      </c>
      <c r="G134" s="208" t="s">
        <v>171</v>
      </c>
      <c r="H134" s="209">
        <v>2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0.0063899999999999998</v>
      </c>
      <c r="R134" s="214">
        <f>Q134*H134</f>
        <v>0.01278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1020</v>
      </c>
    </row>
    <row r="135" s="2" customFormat="1">
      <c r="A135" s="39"/>
      <c r="B135" s="40"/>
      <c r="C135" s="205" t="s">
        <v>277</v>
      </c>
      <c r="D135" s="205" t="s">
        <v>168</v>
      </c>
      <c r="E135" s="206" t="s">
        <v>282</v>
      </c>
      <c r="F135" s="207" t="s">
        <v>283</v>
      </c>
      <c r="G135" s="208" t="s">
        <v>186</v>
      </c>
      <c r="H135" s="209">
        <v>3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0.088319999999999996</v>
      </c>
      <c r="R135" s="214">
        <f>Q135*H135</f>
        <v>0.26495999999999997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1021</v>
      </c>
    </row>
    <row r="136" s="12" customFormat="1" ht="22.8" customHeight="1">
      <c r="A136" s="12"/>
      <c r="B136" s="189"/>
      <c r="C136" s="190"/>
      <c r="D136" s="191" t="s">
        <v>70</v>
      </c>
      <c r="E136" s="203" t="s">
        <v>191</v>
      </c>
      <c r="F136" s="203" t="s">
        <v>285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SUM(P137:P140)</f>
        <v>0</v>
      </c>
      <c r="Q136" s="197"/>
      <c r="R136" s="198">
        <f>SUM(R137:R140)</f>
        <v>224.94357199999999</v>
      </c>
      <c r="S136" s="197"/>
      <c r="T136" s="19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79</v>
      </c>
      <c r="AT136" s="201" t="s">
        <v>70</v>
      </c>
      <c r="AU136" s="201" t="s">
        <v>79</v>
      </c>
      <c r="AY136" s="200" t="s">
        <v>166</v>
      </c>
      <c r="BK136" s="202">
        <f>SUM(BK137:BK140)</f>
        <v>0</v>
      </c>
    </row>
    <row r="137" s="2" customFormat="1">
      <c r="A137" s="39"/>
      <c r="B137" s="40"/>
      <c r="C137" s="205" t="s">
        <v>281</v>
      </c>
      <c r="D137" s="205" t="s">
        <v>168</v>
      </c>
      <c r="E137" s="206" t="s">
        <v>287</v>
      </c>
      <c r="F137" s="207" t="s">
        <v>288</v>
      </c>
      <c r="G137" s="208" t="s">
        <v>171</v>
      </c>
      <c r="H137" s="209">
        <v>162.44999999999999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0.46000000000000002</v>
      </c>
      <c r="R137" s="214">
        <f>Q137*H137</f>
        <v>74.727000000000004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1022</v>
      </c>
    </row>
    <row r="138" s="2" customFormat="1" ht="44.25" customHeight="1">
      <c r="A138" s="39"/>
      <c r="B138" s="40"/>
      <c r="C138" s="205" t="s">
        <v>286</v>
      </c>
      <c r="D138" s="205" t="s">
        <v>168</v>
      </c>
      <c r="E138" s="206" t="s">
        <v>293</v>
      </c>
      <c r="F138" s="207" t="s">
        <v>294</v>
      </c>
      <c r="G138" s="208" t="s">
        <v>171</v>
      </c>
      <c r="H138" s="209">
        <v>162.44999999999999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0.38</v>
      </c>
      <c r="R138" s="214">
        <f>Q138*H138</f>
        <v>61.730999999999995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1023</v>
      </c>
    </row>
    <row r="139" s="2" customFormat="1" ht="44.25" customHeight="1">
      <c r="A139" s="39"/>
      <c r="B139" s="40"/>
      <c r="C139" s="205" t="s">
        <v>292</v>
      </c>
      <c r="D139" s="205" t="s">
        <v>168</v>
      </c>
      <c r="E139" s="206" t="s">
        <v>297</v>
      </c>
      <c r="F139" s="207" t="s">
        <v>298</v>
      </c>
      <c r="G139" s="208" t="s">
        <v>171</v>
      </c>
      <c r="H139" s="209">
        <v>210.69999999999999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0.26375999999999999</v>
      </c>
      <c r="R139" s="214">
        <f>Q139*H139</f>
        <v>55.574231999999995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1024</v>
      </c>
    </row>
    <row r="140" s="2" customFormat="1">
      <c r="A140" s="39"/>
      <c r="B140" s="40"/>
      <c r="C140" s="205" t="s">
        <v>296</v>
      </c>
      <c r="D140" s="205" t="s">
        <v>168</v>
      </c>
      <c r="E140" s="206" t="s">
        <v>301</v>
      </c>
      <c r="F140" s="207" t="s">
        <v>302</v>
      </c>
      <c r="G140" s="208" t="s">
        <v>171</v>
      </c>
      <c r="H140" s="209">
        <v>210.69999999999999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0.15620000000000001</v>
      </c>
      <c r="R140" s="214">
        <f>Q140*H140</f>
        <v>32.911340000000003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1025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210</v>
      </c>
      <c r="F141" s="203" t="s">
        <v>304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SUM(P142:P171)</f>
        <v>0</v>
      </c>
      <c r="Q141" s="197"/>
      <c r="R141" s="198">
        <f>SUM(R142:R171)</f>
        <v>11.766812</v>
      </c>
      <c r="S141" s="197"/>
      <c r="T141" s="199">
        <f>SUM(T142:T171)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SUM(BK142:BK171)</f>
        <v>0</v>
      </c>
    </row>
    <row r="142" s="2" customFormat="1" ht="33" customHeight="1">
      <c r="A142" s="39"/>
      <c r="B142" s="40"/>
      <c r="C142" s="205" t="s">
        <v>300</v>
      </c>
      <c r="D142" s="205" t="s">
        <v>168</v>
      </c>
      <c r="E142" s="206" t="s">
        <v>306</v>
      </c>
      <c r="F142" s="207" t="s">
        <v>307</v>
      </c>
      <c r="G142" s="208" t="s">
        <v>194</v>
      </c>
      <c r="H142" s="209">
        <v>17.600000000000001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1.0000000000000001E-05</v>
      </c>
      <c r="R142" s="214">
        <f>Q142*H142</f>
        <v>0.00017600000000000002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1026</v>
      </c>
    </row>
    <row r="143" s="2" customFormat="1">
      <c r="A143" s="39"/>
      <c r="B143" s="40"/>
      <c r="C143" s="251" t="s">
        <v>305</v>
      </c>
      <c r="D143" s="251" t="s">
        <v>254</v>
      </c>
      <c r="E143" s="252" t="s">
        <v>311</v>
      </c>
      <c r="F143" s="253" t="s">
        <v>312</v>
      </c>
      <c r="G143" s="254" t="s">
        <v>194</v>
      </c>
      <c r="H143" s="255">
        <v>18</v>
      </c>
      <c r="I143" s="256"/>
      <c r="J143" s="257">
        <f>ROUND(I143*H143,2)</f>
        <v>0</v>
      </c>
      <c r="K143" s="253" t="s">
        <v>172</v>
      </c>
      <c r="L143" s="258"/>
      <c r="M143" s="259" t="s">
        <v>19</v>
      </c>
      <c r="N143" s="260" t="s">
        <v>42</v>
      </c>
      <c r="O143" s="85"/>
      <c r="P143" s="214">
        <f>O143*H143</f>
        <v>0</v>
      </c>
      <c r="Q143" s="214">
        <v>0.0035999999999999999</v>
      </c>
      <c r="R143" s="214">
        <f>Q143*H143</f>
        <v>0.064799999999999996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210</v>
      </c>
      <c r="AT143" s="216" t="s">
        <v>254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1027</v>
      </c>
    </row>
    <row r="144" s="2" customFormat="1" ht="33" customHeight="1">
      <c r="A144" s="39"/>
      <c r="B144" s="40"/>
      <c r="C144" s="205" t="s">
        <v>310</v>
      </c>
      <c r="D144" s="205" t="s">
        <v>168</v>
      </c>
      <c r="E144" s="206" t="s">
        <v>531</v>
      </c>
      <c r="F144" s="207" t="s">
        <v>532</v>
      </c>
      <c r="G144" s="208" t="s">
        <v>194</v>
      </c>
      <c r="H144" s="209">
        <v>102.8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2.0000000000000002E-05</v>
      </c>
      <c r="R144" s="214">
        <f>Q144*H144</f>
        <v>0.0020560000000000001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1028</v>
      </c>
    </row>
    <row r="145" s="2" customFormat="1">
      <c r="A145" s="39"/>
      <c r="B145" s="40"/>
      <c r="C145" s="251" t="s">
        <v>315</v>
      </c>
      <c r="D145" s="251" t="s">
        <v>254</v>
      </c>
      <c r="E145" s="252" t="s">
        <v>527</v>
      </c>
      <c r="F145" s="253" t="s">
        <v>528</v>
      </c>
      <c r="G145" s="254" t="s">
        <v>194</v>
      </c>
      <c r="H145" s="255">
        <v>104.5</v>
      </c>
      <c r="I145" s="256"/>
      <c r="J145" s="257">
        <f>ROUND(I145*H145,2)</f>
        <v>0</v>
      </c>
      <c r="K145" s="253" t="s">
        <v>172</v>
      </c>
      <c r="L145" s="258"/>
      <c r="M145" s="259" t="s">
        <v>19</v>
      </c>
      <c r="N145" s="260" t="s">
        <v>42</v>
      </c>
      <c r="O145" s="85"/>
      <c r="P145" s="214">
        <f>O145*H145</f>
        <v>0</v>
      </c>
      <c r="Q145" s="214">
        <v>0.0080000000000000002</v>
      </c>
      <c r="R145" s="214">
        <f>Q145*H145</f>
        <v>0.83599999999999997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210</v>
      </c>
      <c r="AT145" s="216" t="s">
        <v>254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1029</v>
      </c>
    </row>
    <row r="146" s="2" customFormat="1">
      <c r="A146" s="39"/>
      <c r="B146" s="40"/>
      <c r="C146" s="205" t="s">
        <v>319</v>
      </c>
      <c r="D146" s="205" t="s">
        <v>168</v>
      </c>
      <c r="E146" s="206" t="s">
        <v>325</v>
      </c>
      <c r="F146" s="207" t="s">
        <v>326</v>
      </c>
      <c r="G146" s="208" t="s">
        <v>186</v>
      </c>
      <c r="H146" s="209">
        <v>3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1030</v>
      </c>
    </row>
    <row r="147" s="2" customFormat="1" ht="16.5" customHeight="1">
      <c r="A147" s="39"/>
      <c r="B147" s="40"/>
      <c r="C147" s="251" t="s">
        <v>324</v>
      </c>
      <c r="D147" s="251" t="s">
        <v>254</v>
      </c>
      <c r="E147" s="252" t="s">
        <v>329</v>
      </c>
      <c r="F147" s="253" t="s">
        <v>330</v>
      </c>
      <c r="G147" s="254" t="s">
        <v>186</v>
      </c>
      <c r="H147" s="255">
        <v>3</v>
      </c>
      <c r="I147" s="256"/>
      <c r="J147" s="257">
        <f>ROUND(I147*H147,2)</f>
        <v>0</v>
      </c>
      <c r="K147" s="253" t="s">
        <v>172</v>
      </c>
      <c r="L147" s="258"/>
      <c r="M147" s="259" t="s">
        <v>19</v>
      </c>
      <c r="N147" s="260" t="s">
        <v>42</v>
      </c>
      <c r="O147" s="85"/>
      <c r="P147" s="214">
        <f>O147*H147</f>
        <v>0</v>
      </c>
      <c r="Q147" s="214">
        <v>0.00029</v>
      </c>
      <c r="R147" s="214">
        <f>Q147*H147</f>
        <v>0.00087000000000000001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210</v>
      </c>
      <c r="AT147" s="216" t="s">
        <v>254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1031</v>
      </c>
    </row>
    <row r="148" s="2" customFormat="1">
      <c r="A148" s="39"/>
      <c r="B148" s="40"/>
      <c r="C148" s="205" t="s">
        <v>328</v>
      </c>
      <c r="D148" s="205" t="s">
        <v>168</v>
      </c>
      <c r="E148" s="206" t="s">
        <v>539</v>
      </c>
      <c r="F148" s="207" t="s">
        <v>540</v>
      </c>
      <c r="G148" s="208" t="s">
        <v>186</v>
      </c>
      <c r="H148" s="209">
        <v>4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1032</v>
      </c>
    </row>
    <row r="149" s="2" customFormat="1" ht="16.5" customHeight="1">
      <c r="A149" s="39"/>
      <c r="B149" s="40"/>
      <c r="C149" s="251" t="s">
        <v>332</v>
      </c>
      <c r="D149" s="251" t="s">
        <v>254</v>
      </c>
      <c r="E149" s="252" t="s">
        <v>542</v>
      </c>
      <c r="F149" s="253" t="s">
        <v>543</v>
      </c>
      <c r="G149" s="254" t="s">
        <v>186</v>
      </c>
      <c r="H149" s="255">
        <v>2</v>
      </c>
      <c r="I149" s="256"/>
      <c r="J149" s="257">
        <f>ROUND(I149*H149,2)</f>
        <v>0</v>
      </c>
      <c r="K149" s="253" t="s">
        <v>172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0.0050000000000000001</v>
      </c>
      <c r="R149" s="214">
        <f>Q149*H149</f>
        <v>0.01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1033</v>
      </c>
    </row>
    <row r="150" s="2" customFormat="1" ht="16.5" customHeight="1">
      <c r="A150" s="39"/>
      <c r="B150" s="40"/>
      <c r="C150" s="251" t="s">
        <v>336</v>
      </c>
      <c r="D150" s="251" t="s">
        <v>254</v>
      </c>
      <c r="E150" s="252" t="s">
        <v>341</v>
      </c>
      <c r="F150" s="253" t="s">
        <v>342</v>
      </c>
      <c r="G150" s="254" t="s">
        <v>186</v>
      </c>
      <c r="H150" s="255">
        <v>2</v>
      </c>
      <c r="I150" s="256"/>
      <c r="J150" s="257">
        <f>ROUND(I150*H150,2)</f>
        <v>0</v>
      </c>
      <c r="K150" s="253" t="s">
        <v>172</v>
      </c>
      <c r="L150" s="258"/>
      <c r="M150" s="259" t="s">
        <v>19</v>
      </c>
      <c r="N150" s="260" t="s">
        <v>42</v>
      </c>
      <c r="O150" s="85"/>
      <c r="P150" s="214">
        <f>O150*H150</f>
        <v>0</v>
      </c>
      <c r="Q150" s="214">
        <v>0.00080000000000000004</v>
      </c>
      <c r="R150" s="214">
        <f>Q150*H150</f>
        <v>0.0016000000000000001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210</v>
      </c>
      <c r="AT150" s="216" t="s">
        <v>254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1034</v>
      </c>
    </row>
    <row r="151" s="2" customFormat="1" ht="21.75" customHeight="1">
      <c r="A151" s="39"/>
      <c r="B151" s="40"/>
      <c r="C151" s="205" t="s">
        <v>340</v>
      </c>
      <c r="D151" s="205" t="s">
        <v>168</v>
      </c>
      <c r="E151" s="206" t="s">
        <v>345</v>
      </c>
      <c r="F151" s="207" t="s">
        <v>346</v>
      </c>
      <c r="G151" s="208" t="s">
        <v>194</v>
      </c>
      <c r="H151" s="209">
        <v>15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1035</v>
      </c>
    </row>
    <row r="152" s="2" customFormat="1">
      <c r="A152" s="39"/>
      <c r="B152" s="40"/>
      <c r="C152" s="205" t="s">
        <v>344</v>
      </c>
      <c r="D152" s="205" t="s">
        <v>168</v>
      </c>
      <c r="E152" s="206" t="s">
        <v>349</v>
      </c>
      <c r="F152" s="207" t="s">
        <v>350</v>
      </c>
      <c r="G152" s="208" t="s">
        <v>194</v>
      </c>
      <c r="H152" s="209">
        <v>102.8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1036</v>
      </c>
    </row>
    <row r="153" s="2" customFormat="1">
      <c r="A153" s="39"/>
      <c r="B153" s="40"/>
      <c r="C153" s="205" t="s">
        <v>348</v>
      </c>
      <c r="D153" s="205" t="s">
        <v>168</v>
      </c>
      <c r="E153" s="206" t="s">
        <v>353</v>
      </c>
      <c r="F153" s="207" t="s">
        <v>354</v>
      </c>
      <c r="G153" s="208" t="s">
        <v>186</v>
      </c>
      <c r="H153" s="209">
        <v>7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0.010189999999999999</v>
      </c>
      <c r="R153" s="214">
        <f>Q153*H153</f>
        <v>0.071329999999999991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1037</v>
      </c>
    </row>
    <row r="154" s="2" customFormat="1" ht="16.5" customHeight="1">
      <c r="A154" s="39"/>
      <c r="B154" s="40"/>
      <c r="C154" s="251" t="s">
        <v>352</v>
      </c>
      <c r="D154" s="251" t="s">
        <v>254</v>
      </c>
      <c r="E154" s="252" t="s">
        <v>357</v>
      </c>
      <c r="F154" s="253" t="s">
        <v>358</v>
      </c>
      <c r="G154" s="254" t="s">
        <v>186</v>
      </c>
      <c r="H154" s="255">
        <v>2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0.52600000000000002</v>
      </c>
      <c r="R154" s="214">
        <f>Q154*H154</f>
        <v>1.0520000000000001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1038</v>
      </c>
    </row>
    <row r="155" s="2" customFormat="1" ht="16.5" customHeight="1">
      <c r="A155" s="39"/>
      <c r="B155" s="40"/>
      <c r="C155" s="251" t="s">
        <v>356</v>
      </c>
      <c r="D155" s="251" t="s">
        <v>254</v>
      </c>
      <c r="E155" s="252" t="s">
        <v>361</v>
      </c>
      <c r="F155" s="253" t="s">
        <v>362</v>
      </c>
      <c r="G155" s="254" t="s">
        <v>186</v>
      </c>
      <c r="H155" s="255">
        <v>2</v>
      </c>
      <c r="I155" s="256"/>
      <c r="J155" s="257">
        <f>ROUND(I155*H155,2)</f>
        <v>0</v>
      </c>
      <c r="K155" s="253" t="s">
        <v>172</v>
      </c>
      <c r="L155" s="258"/>
      <c r="M155" s="259" t="s">
        <v>19</v>
      </c>
      <c r="N155" s="260" t="s">
        <v>42</v>
      </c>
      <c r="O155" s="85"/>
      <c r="P155" s="214">
        <f>O155*H155</f>
        <v>0</v>
      </c>
      <c r="Q155" s="214">
        <v>0.26200000000000001</v>
      </c>
      <c r="R155" s="214">
        <f>Q155*H155</f>
        <v>0.52400000000000002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210</v>
      </c>
      <c r="AT155" s="216" t="s">
        <v>254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1039</v>
      </c>
    </row>
    <row r="156" s="2" customFormat="1" ht="16.5" customHeight="1">
      <c r="A156" s="39"/>
      <c r="B156" s="40"/>
      <c r="C156" s="251" t="s">
        <v>360</v>
      </c>
      <c r="D156" s="251" t="s">
        <v>254</v>
      </c>
      <c r="E156" s="252" t="s">
        <v>553</v>
      </c>
      <c r="F156" s="253" t="s">
        <v>554</v>
      </c>
      <c r="G156" s="254" t="s">
        <v>186</v>
      </c>
      <c r="H156" s="255">
        <v>3</v>
      </c>
      <c r="I156" s="256"/>
      <c r="J156" s="257">
        <f>ROUND(I156*H156,2)</f>
        <v>0</v>
      </c>
      <c r="K156" s="253" t="s">
        <v>172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1.0540000000000001</v>
      </c>
      <c r="R156" s="214">
        <f>Q156*H156</f>
        <v>3.1619999999999999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1040</v>
      </c>
    </row>
    <row r="157" s="2" customFormat="1">
      <c r="A157" s="39"/>
      <c r="B157" s="40"/>
      <c r="C157" s="205" t="s">
        <v>364</v>
      </c>
      <c r="D157" s="205" t="s">
        <v>168</v>
      </c>
      <c r="E157" s="206" t="s">
        <v>365</v>
      </c>
      <c r="F157" s="207" t="s">
        <v>366</v>
      </c>
      <c r="G157" s="208" t="s">
        <v>186</v>
      </c>
      <c r="H157" s="209">
        <v>3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0.01248</v>
      </c>
      <c r="R157" s="214">
        <f>Q157*H157</f>
        <v>0.037440000000000001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1041</v>
      </c>
    </row>
    <row r="158" s="2" customFormat="1">
      <c r="A158" s="39"/>
      <c r="B158" s="40"/>
      <c r="C158" s="251" t="s">
        <v>368</v>
      </c>
      <c r="D158" s="251" t="s">
        <v>254</v>
      </c>
      <c r="E158" s="252" t="s">
        <v>369</v>
      </c>
      <c r="F158" s="253" t="s">
        <v>370</v>
      </c>
      <c r="G158" s="254" t="s">
        <v>186</v>
      </c>
      <c r="H158" s="255">
        <v>3</v>
      </c>
      <c r="I158" s="256"/>
      <c r="J158" s="257">
        <f>ROUND(I158*H158,2)</f>
        <v>0</v>
      </c>
      <c r="K158" s="253" t="s">
        <v>172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0.54800000000000004</v>
      </c>
      <c r="R158" s="214">
        <f>Q158*H158</f>
        <v>1.6440000000000001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1042</v>
      </c>
    </row>
    <row r="159" s="2" customFormat="1">
      <c r="A159" s="39"/>
      <c r="B159" s="40"/>
      <c r="C159" s="205" t="s">
        <v>372</v>
      </c>
      <c r="D159" s="205" t="s">
        <v>168</v>
      </c>
      <c r="E159" s="206" t="s">
        <v>373</v>
      </c>
      <c r="F159" s="207" t="s">
        <v>561</v>
      </c>
      <c r="G159" s="208" t="s">
        <v>186</v>
      </c>
      <c r="H159" s="209">
        <v>3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0.028539999999999999</v>
      </c>
      <c r="R159" s="214">
        <f>Q159*H159</f>
        <v>0.085620000000000002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1043</v>
      </c>
    </row>
    <row r="160" s="2" customFormat="1" ht="16.5" customHeight="1">
      <c r="A160" s="39"/>
      <c r="B160" s="40"/>
      <c r="C160" s="251" t="s">
        <v>376</v>
      </c>
      <c r="D160" s="251" t="s">
        <v>254</v>
      </c>
      <c r="E160" s="252" t="s">
        <v>568</v>
      </c>
      <c r="F160" s="253" t="s">
        <v>569</v>
      </c>
      <c r="G160" s="254" t="s">
        <v>186</v>
      </c>
      <c r="H160" s="255">
        <v>1</v>
      </c>
      <c r="I160" s="256"/>
      <c r="J160" s="257">
        <f>ROUND(I160*H160,2)</f>
        <v>0</v>
      </c>
      <c r="K160" s="253" t="s">
        <v>19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1.032</v>
      </c>
      <c r="R160" s="214">
        <f>Q160*H160</f>
        <v>1.032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1044</v>
      </c>
    </row>
    <row r="161" s="2" customFormat="1" ht="16.5" customHeight="1">
      <c r="A161" s="39"/>
      <c r="B161" s="40"/>
      <c r="C161" s="251" t="s">
        <v>380</v>
      </c>
      <c r="D161" s="251" t="s">
        <v>254</v>
      </c>
      <c r="E161" s="252" t="s">
        <v>574</v>
      </c>
      <c r="F161" s="253" t="s">
        <v>575</v>
      </c>
      <c r="G161" s="254" t="s">
        <v>186</v>
      </c>
      <c r="H161" s="255">
        <v>1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1.032</v>
      </c>
      <c r="R161" s="214">
        <f>Q161*H161</f>
        <v>1.032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1045</v>
      </c>
    </row>
    <row r="162" s="2" customFormat="1" ht="16.5" customHeight="1">
      <c r="A162" s="39"/>
      <c r="B162" s="40"/>
      <c r="C162" s="251" t="s">
        <v>384</v>
      </c>
      <c r="D162" s="251" t="s">
        <v>254</v>
      </c>
      <c r="E162" s="252" t="s">
        <v>580</v>
      </c>
      <c r="F162" s="253" t="s">
        <v>581</v>
      </c>
      <c r="G162" s="254" t="s">
        <v>186</v>
      </c>
      <c r="H162" s="255">
        <v>1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0.84999999999999998</v>
      </c>
      <c r="R162" s="214">
        <f>Q162*H162</f>
        <v>0.84999999999999998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1046</v>
      </c>
    </row>
    <row r="163" s="2" customFormat="1">
      <c r="A163" s="39"/>
      <c r="B163" s="40"/>
      <c r="C163" s="205" t="s">
        <v>388</v>
      </c>
      <c r="D163" s="205" t="s">
        <v>168</v>
      </c>
      <c r="E163" s="206" t="s">
        <v>389</v>
      </c>
      <c r="F163" s="207" t="s">
        <v>390</v>
      </c>
      <c r="G163" s="208" t="s">
        <v>186</v>
      </c>
      <c r="H163" s="209">
        <v>4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0.039269999999999999</v>
      </c>
      <c r="R163" s="214">
        <f>Q163*H163</f>
        <v>0.15708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1047</v>
      </c>
    </row>
    <row r="164" s="2" customFormat="1">
      <c r="A164" s="39"/>
      <c r="B164" s="40"/>
      <c r="C164" s="251" t="s">
        <v>392</v>
      </c>
      <c r="D164" s="251" t="s">
        <v>254</v>
      </c>
      <c r="E164" s="252" t="s">
        <v>397</v>
      </c>
      <c r="F164" s="253" t="s">
        <v>398</v>
      </c>
      <c r="G164" s="254" t="s">
        <v>186</v>
      </c>
      <c r="H164" s="255">
        <v>1</v>
      </c>
      <c r="I164" s="256"/>
      <c r="J164" s="257">
        <f>ROUND(I164*H164,2)</f>
        <v>0</v>
      </c>
      <c r="K164" s="253" t="s">
        <v>172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0.081000000000000003</v>
      </c>
      <c r="R164" s="214">
        <f>Q164*H164</f>
        <v>0.081000000000000003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1048</v>
      </c>
    </row>
    <row r="165" s="2" customFormat="1" ht="16.5" customHeight="1">
      <c r="A165" s="39"/>
      <c r="B165" s="40"/>
      <c r="C165" s="251" t="s">
        <v>396</v>
      </c>
      <c r="D165" s="251" t="s">
        <v>254</v>
      </c>
      <c r="E165" s="252" t="s">
        <v>401</v>
      </c>
      <c r="F165" s="253" t="s">
        <v>402</v>
      </c>
      <c r="G165" s="254" t="s">
        <v>403</v>
      </c>
      <c r="H165" s="255">
        <v>1</v>
      </c>
      <c r="I165" s="256"/>
      <c r="J165" s="257">
        <f>ROUND(I165*H165,2)</f>
        <v>0</v>
      </c>
      <c r="K165" s="253" t="s">
        <v>19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0.050999999999999997</v>
      </c>
      <c r="R165" s="214">
        <f>Q165*H165</f>
        <v>0.050999999999999997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1049</v>
      </c>
    </row>
    <row r="166" s="2" customFormat="1" ht="16.5" customHeight="1">
      <c r="A166" s="39"/>
      <c r="B166" s="40"/>
      <c r="C166" s="251" t="s">
        <v>400</v>
      </c>
      <c r="D166" s="251" t="s">
        <v>254</v>
      </c>
      <c r="E166" s="252" t="s">
        <v>406</v>
      </c>
      <c r="F166" s="253" t="s">
        <v>407</v>
      </c>
      <c r="G166" s="254" t="s">
        <v>403</v>
      </c>
      <c r="H166" s="255">
        <v>2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42</v>
      </c>
      <c r="O166" s="85"/>
      <c r="P166" s="214">
        <f>O166*H166</f>
        <v>0</v>
      </c>
      <c r="Q166" s="214">
        <v>0.040000000000000001</v>
      </c>
      <c r="R166" s="214">
        <f>Q166*H166</f>
        <v>0.080000000000000002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254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1050</v>
      </c>
    </row>
    <row r="167" s="2" customFormat="1" ht="16.5" customHeight="1">
      <c r="A167" s="39"/>
      <c r="B167" s="40"/>
      <c r="C167" s="251" t="s">
        <v>405</v>
      </c>
      <c r="D167" s="251" t="s">
        <v>254</v>
      </c>
      <c r="E167" s="252" t="s">
        <v>414</v>
      </c>
      <c r="F167" s="253" t="s">
        <v>415</v>
      </c>
      <c r="G167" s="254" t="s">
        <v>403</v>
      </c>
      <c r="H167" s="255">
        <v>10</v>
      </c>
      <c r="I167" s="256"/>
      <c r="J167" s="257">
        <f>ROUND(I167*H167,2)</f>
        <v>0</v>
      </c>
      <c r="K167" s="253" t="s">
        <v>19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1051</v>
      </c>
    </row>
    <row r="168" s="2" customFormat="1">
      <c r="A168" s="39"/>
      <c r="B168" s="40"/>
      <c r="C168" s="205" t="s">
        <v>409</v>
      </c>
      <c r="D168" s="205" t="s">
        <v>168</v>
      </c>
      <c r="E168" s="206" t="s">
        <v>418</v>
      </c>
      <c r="F168" s="207" t="s">
        <v>419</v>
      </c>
      <c r="G168" s="208" t="s">
        <v>186</v>
      </c>
      <c r="H168" s="209">
        <v>3</v>
      </c>
      <c r="I168" s="210"/>
      <c r="J168" s="211">
        <f>ROUND(I168*H168,2)</f>
        <v>0</v>
      </c>
      <c r="K168" s="207" t="s">
        <v>172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0.058029999999999998</v>
      </c>
      <c r="R168" s="214">
        <f>Q168*H168</f>
        <v>0.17409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173</v>
      </c>
      <c r="AT168" s="216" t="s">
        <v>168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1052</v>
      </c>
    </row>
    <row r="169" s="2" customFormat="1">
      <c r="A169" s="39"/>
      <c r="B169" s="40"/>
      <c r="C169" s="205" t="s">
        <v>413</v>
      </c>
      <c r="D169" s="205" t="s">
        <v>168</v>
      </c>
      <c r="E169" s="206" t="s">
        <v>422</v>
      </c>
      <c r="F169" s="207" t="s">
        <v>423</v>
      </c>
      <c r="G169" s="208" t="s">
        <v>186</v>
      </c>
      <c r="H169" s="209">
        <v>3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0.21734000000000001</v>
      </c>
      <c r="R169" s="214">
        <f>Q169*H169</f>
        <v>0.65202000000000004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1053</v>
      </c>
    </row>
    <row r="170" s="2" customFormat="1">
      <c r="A170" s="39"/>
      <c r="B170" s="40"/>
      <c r="C170" s="251" t="s">
        <v>417</v>
      </c>
      <c r="D170" s="251" t="s">
        <v>254</v>
      </c>
      <c r="E170" s="252" t="s">
        <v>426</v>
      </c>
      <c r="F170" s="253" t="s">
        <v>427</v>
      </c>
      <c r="G170" s="254" t="s">
        <v>186</v>
      </c>
      <c r="H170" s="255">
        <v>3</v>
      </c>
      <c r="I170" s="256"/>
      <c r="J170" s="257">
        <f>ROUND(I170*H170,2)</f>
        <v>0</v>
      </c>
      <c r="K170" s="253" t="s">
        <v>172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0.050000000000000003</v>
      </c>
      <c r="R170" s="214">
        <f>Q170*H170</f>
        <v>0.15000000000000002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1054</v>
      </c>
    </row>
    <row r="171" s="2" customFormat="1" ht="21.75" customHeight="1">
      <c r="A171" s="39"/>
      <c r="B171" s="40"/>
      <c r="C171" s="205" t="s">
        <v>421</v>
      </c>
      <c r="D171" s="205" t="s">
        <v>168</v>
      </c>
      <c r="E171" s="206" t="s">
        <v>430</v>
      </c>
      <c r="F171" s="207" t="s">
        <v>431</v>
      </c>
      <c r="G171" s="208" t="s">
        <v>194</v>
      </c>
      <c r="H171" s="209">
        <v>121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0.00012999999999999999</v>
      </c>
      <c r="R171" s="214">
        <f>Q171*H171</f>
        <v>0.015729999999999997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1055</v>
      </c>
    </row>
    <row r="172" s="12" customFormat="1" ht="22.8" customHeight="1">
      <c r="A172" s="12"/>
      <c r="B172" s="189"/>
      <c r="C172" s="190"/>
      <c r="D172" s="191" t="s">
        <v>70</v>
      </c>
      <c r="E172" s="203" t="s">
        <v>214</v>
      </c>
      <c r="F172" s="203" t="s">
        <v>433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SUM(P173:P174)</f>
        <v>0</v>
      </c>
      <c r="Q172" s="197"/>
      <c r="R172" s="198">
        <f>SUM(R173:R174)</f>
        <v>0</v>
      </c>
      <c r="S172" s="197"/>
      <c r="T172" s="19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79</v>
      </c>
      <c r="AT172" s="201" t="s">
        <v>70</v>
      </c>
      <c r="AU172" s="201" t="s">
        <v>79</v>
      </c>
      <c r="AY172" s="200" t="s">
        <v>166</v>
      </c>
      <c r="BK172" s="202">
        <f>SUM(BK173:BK174)</f>
        <v>0</v>
      </c>
    </row>
    <row r="173" s="2" customFormat="1">
      <c r="A173" s="39"/>
      <c r="B173" s="40"/>
      <c r="C173" s="205" t="s">
        <v>425</v>
      </c>
      <c r="D173" s="205" t="s">
        <v>168</v>
      </c>
      <c r="E173" s="206" t="s">
        <v>435</v>
      </c>
      <c r="F173" s="207" t="s">
        <v>436</v>
      </c>
      <c r="G173" s="208" t="s">
        <v>194</v>
      </c>
      <c r="H173" s="209">
        <v>240.80000000000001</v>
      </c>
      <c r="I173" s="210"/>
      <c r="J173" s="211">
        <f>ROUND(I173*H173,2)</f>
        <v>0</v>
      </c>
      <c r="K173" s="207" t="s">
        <v>172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1056</v>
      </c>
    </row>
    <row r="174" s="14" customFormat="1">
      <c r="A174" s="14"/>
      <c r="B174" s="229"/>
      <c r="C174" s="230"/>
      <c r="D174" s="220" t="s">
        <v>175</v>
      </c>
      <c r="E174" s="231" t="s">
        <v>19</v>
      </c>
      <c r="F174" s="232" t="s">
        <v>1057</v>
      </c>
      <c r="G174" s="230"/>
      <c r="H174" s="233">
        <v>240.80000000000001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175</v>
      </c>
      <c r="AU174" s="239" t="s">
        <v>81</v>
      </c>
      <c r="AV174" s="14" t="s">
        <v>81</v>
      </c>
      <c r="AW174" s="14" t="s">
        <v>33</v>
      </c>
      <c r="AX174" s="14" t="s">
        <v>79</v>
      </c>
      <c r="AY174" s="239" t="s">
        <v>166</v>
      </c>
    </row>
    <row r="175" s="12" customFormat="1" ht="22.8" customHeight="1">
      <c r="A175" s="12"/>
      <c r="B175" s="189"/>
      <c r="C175" s="190"/>
      <c r="D175" s="191" t="s">
        <v>70</v>
      </c>
      <c r="E175" s="203" t="s">
        <v>439</v>
      </c>
      <c r="F175" s="203" t="s">
        <v>440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SUM(P176:P180)</f>
        <v>0</v>
      </c>
      <c r="Q175" s="197"/>
      <c r="R175" s="198">
        <f>SUM(R176:R180)</f>
        <v>0</v>
      </c>
      <c r="S175" s="197"/>
      <c r="T175" s="199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79</v>
      </c>
      <c r="AT175" s="201" t="s">
        <v>70</v>
      </c>
      <c r="AU175" s="201" t="s">
        <v>79</v>
      </c>
      <c r="AY175" s="200" t="s">
        <v>166</v>
      </c>
      <c r="BK175" s="202">
        <f>SUM(BK176:BK180)</f>
        <v>0</v>
      </c>
    </row>
    <row r="176" s="2" customFormat="1">
      <c r="A176" s="39"/>
      <c r="B176" s="40"/>
      <c r="C176" s="205" t="s">
        <v>429</v>
      </c>
      <c r="D176" s="205" t="s">
        <v>168</v>
      </c>
      <c r="E176" s="206" t="s">
        <v>442</v>
      </c>
      <c r="F176" s="207" t="s">
        <v>443</v>
      </c>
      <c r="G176" s="208" t="s">
        <v>240</v>
      </c>
      <c r="H176" s="209">
        <v>140.63</v>
      </c>
      <c r="I176" s="210"/>
      <c r="J176" s="211">
        <f>ROUND(I176*H176,2)</f>
        <v>0</v>
      </c>
      <c r="K176" s="207" t="s">
        <v>172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173</v>
      </c>
      <c r="AT176" s="216" t="s">
        <v>168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1058</v>
      </c>
    </row>
    <row r="177" s="2" customFormat="1">
      <c r="A177" s="39"/>
      <c r="B177" s="40"/>
      <c r="C177" s="205" t="s">
        <v>434</v>
      </c>
      <c r="D177" s="205" t="s">
        <v>168</v>
      </c>
      <c r="E177" s="206" t="s">
        <v>446</v>
      </c>
      <c r="F177" s="207" t="s">
        <v>447</v>
      </c>
      <c r="G177" s="208" t="s">
        <v>240</v>
      </c>
      <c r="H177" s="209">
        <v>1265.6700000000001</v>
      </c>
      <c r="I177" s="210"/>
      <c r="J177" s="211">
        <f>ROUND(I177*H177,2)</f>
        <v>0</v>
      </c>
      <c r="K177" s="207" t="s">
        <v>172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173</v>
      </c>
      <c r="AT177" s="216" t="s">
        <v>168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1059</v>
      </c>
    </row>
    <row r="178" s="14" customFormat="1">
      <c r="A178" s="14"/>
      <c r="B178" s="229"/>
      <c r="C178" s="230"/>
      <c r="D178" s="220" t="s">
        <v>175</v>
      </c>
      <c r="E178" s="231" t="s">
        <v>19</v>
      </c>
      <c r="F178" s="232" t="s">
        <v>1060</v>
      </c>
      <c r="G178" s="230"/>
      <c r="H178" s="233">
        <v>1265.6700000000001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175</v>
      </c>
      <c r="AU178" s="239" t="s">
        <v>81</v>
      </c>
      <c r="AV178" s="14" t="s">
        <v>81</v>
      </c>
      <c r="AW178" s="14" t="s">
        <v>33</v>
      </c>
      <c r="AX178" s="14" t="s">
        <v>79</v>
      </c>
      <c r="AY178" s="239" t="s">
        <v>166</v>
      </c>
    </row>
    <row r="179" s="2" customFormat="1" ht="44.25" customHeight="1">
      <c r="A179" s="39"/>
      <c r="B179" s="40"/>
      <c r="C179" s="205" t="s">
        <v>441</v>
      </c>
      <c r="D179" s="205" t="s">
        <v>168</v>
      </c>
      <c r="E179" s="206" t="s">
        <v>450</v>
      </c>
      <c r="F179" s="207" t="s">
        <v>239</v>
      </c>
      <c r="G179" s="208" t="s">
        <v>240</v>
      </c>
      <c r="H179" s="209">
        <v>94.269999999999996</v>
      </c>
      <c r="I179" s="210"/>
      <c r="J179" s="211">
        <f>ROUND(I179*H179,2)</f>
        <v>0</v>
      </c>
      <c r="K179" s="207" t="s">
        <v>172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173</v>
      </c>
      <c r="AT179" s="216" t="s">
        <v>168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1061</v>
      </c>
    </row>
    <row r="180" s="2" customFormat="1" ht="44.25" customHeight="1">
      <c r="A180" s="39"/>
      <c r="B180" s="40"/>
      <c r="C180" s="205" t="s">
        <v>445</v>
      </c>
      <c r="D180" s="205" t="s">
        <v>168</v>
      </c>
      <c r="E180" s="206" t="s">
        <v>453</v>
      </c>
      <c r="F180" s="207" t="s">
        <v>454</v>
      </c>
      <c r="G180" s="208" t="s">
        <v>240</v>
      </c>
      <c r="H180" s="209">
        <v>46.350000000000001</v>
      </c>
      <c r="I180" s="210"/>
      <c r="J180" s="211">
        <f>ROUND(I180*H180,2)</f>
        <v>0</v>
      </c>
      <c r="K180" s="207" t="s">
        <v>172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173</v>
      </c>
      <c r="AT180" s="216" t="s">
        <v>168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1062</v>
      </c>
    </row>
    <row r="181" s="12" customFormat="1" ht="22.8" customHeight="1">
      <c r="A181" s="12"/>
      <c r="B181" s="189"/>
      <c r="C181" s="190"/>
      <c r="D181" s="191" t="s">
        <v>70</v>
      </c>
      <c r="E181" s="203" t="s">
        <v>456</v>
      </c>
      <c r="F181" s="203" t="s">
        <v>457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SUM(P182:P183)</f>
        <v>0</v>
      </c>
      <c r="Q181" s="197"/>
      <c r="R181" s="198">
        <f>SUM(R182:R183)</f>
        <v>0</v>
      </c>
      <c r="S181" s="197"/>
      <c r="T181" s="199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79</v>
      </c>
      <c r="AT181" s="201" t="s">
        <v>70</v>
      </c>
      <c r="AU181" s="201" t="s">
        <v>79</v>
      </c>
      <c r="AY181" s="200" t="s">
        <v>166</v>
      </c>
      <c r="BK181" s="202">
        <f>SUM(BK182:BK183)</f>
        <v>0</v>
      </c>
    </row>
    <row r="182" s="2" customFormat="1" ht="44.25" customHeight="1">
      <c r="A182" s="39"/>
      <c r="B182" s="40"/>
      <c r="C182" s="205" t="s">
        <v>449</v>
      </c>
      <c r="D182" s="205" t="s">
        <v>168</v>
      </c>
      <c r="E182" s="206" t="s">
        <v>459</v>
      </c>
      <c r="F182" s="207" t="s">
        <v>460</v>
      </c>
      <c r="G182" s="208" t="s">
        <v>240</v>
      </c>
      <c r="H182" s="209">
        <v>224.94</v>
      </c>
      <c r="I182" s="210"/>
      <c r="J182" s="211">
        <f>ROUND(I182*H182,2)</f>
        <v>0</v>
      </c>
      <c r="K182" s="207" t="s">
        <v>172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173</v>
      </c>
      <c r="AT182" s="216" t="s">
        <v>168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1063</v>
      </c>
    </row>
    <row r="183" s="2" customFormat="1">
      <c r="A183" s="39"/>
      <c r="B183" s="40"/>
      <c r="C183" s="205" t="s">
        <v>452</v>
      </c>
      <c r="D183" s="205" t="s">
        <v>168</v>
      </c>
      <c r="E183" s="206" t="s">
        <v>463</v>
      </c>
      <c r="F183" s="207" t="s">
        <v>464</v>
      </c>
      <c r="G183" s="208" t="s">
        <v>240</v>
      </c>
      <c r="H183" s="209">
        <v>11.77</v>
      </c>
      <c r="I183" s="210"/>
      <c r="J183" s="211">
        <f>ROUND(I183*H183,2)</f>
        <v>0</v>
      </c>
      <c r="K183" s="207" t="s">
        <v>172</v>
      </c>
      <c r="L183" s="45"/>
      <c r="M183" s="261" t="s">
        <v>19</v>
      </c>
      <c r="N183" s="262" t="s">
        <v>42</v>
      </c>
      <c r="O183" s="263"/>
      <c r="P183" s="264">
        <f>O183*H183</f>
        <v>0</v>
      </c>
      <c r="Q183" s="264">
        <v>0</v>
      </c>
      <c r="R183" s="264">
        <f>Q183*H183</f>
        <v>0</v>
      </c>
      <c r="S183" s="264">
        <v>0</v>
      </c>
      <c r="T183" s="26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1064</v>
      </c>
    </row>
    <row r="184" s="2" customFormat="1" ht="6.96" customHeight="1">
      <c r="A184" s="39"/>
      <c r="B184" s="60"/>
      <c r="C184" s="61"/>
      <c r="D184" s="61"/>
      <c r="E184" s="61"/>
      <c r="F184" s="61"/>
      <c r="G184" s="61"/>
      <c r="H184" s="61"/>
      <c r="I184" s="61"/>
      <c r="J184" s="61"/>
      <c r="K184" s="61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OuuY7R9DCCO0ZTz/ORdOA4ofYiU8Sqmp4EEX/hDnNwZw9DHFv95ParJQp/T7bMgxbxoh0B7CRlN/hNIKl2NIpg==" hashValue="uo04k1xCSH9lzQlWcCl9IHA52Hqffm5c0nTs5T/vX8du2PhvA0G8GFU9RKc+nMzQbqOQMOAZHnB/aq0takdr8Q==" algorithmName="SHA-512" password="CC35"/>
  <autoFilter ref="C87:K18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ROUND((SUM(BE85:BE175)),  2)</f>
        <v>0</v>
      </c>
      <c r="G33" s="39"/>
      <c r="H33" s="39"/>
      <c r="I33" s="149">
        <v>0.20999999999999999</v>
      </c>
      <c r="J33" s="148">
        <f>ROUND(((SUM(BE85:BE175))*I33),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ROUND((SUM(BF85:BF175)),  2)</f>
        <v>0</v>
      </c>
      <c r="G34" s="39"/>
      <c r="H34" s="39"/>
      <c r="I34" s="149">
        <v>0.14999999999999999</v>
      </c>
      <c r="J34" s="148">
        <f>ROUND(((SUM(BF85:BF175))*I34),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ROUND((SUM(BG85:BG175)),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ROUND((SUM(BH85:BH175)),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ROUND((SUM(BI85:BI175)),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Stoka E1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147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150</v>
      </c>
      <c r="E65" s="175"/>
      <c r="F65" s="175"/>
      <c r="G65" s="175"/>
      <c r="H65" s="175"/>
      <c r="I65" s="175"/>
      <c r="J65" s="176">
        <f>J174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151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SO.01 Kanalizace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08 - Stoka E1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Rotava</v>
      </c>
      <c r="G79" s="41"/>
      <c r="H79" s="41"/>
      <c r="I79" s="33" t="s">
        <v>23</v>
      </c>
      <c r="J79" s="73" t="str">
        <f>IF(J12="","",J12)</f>
        <v>8. 1. 2021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Rotava Sídliště 721 Rotava</v>
      </c>
      <c r="G81" s="41"/>
      <c r="H81" s="41"/>
      <c r="I81" s="33" t="s">
        <v>31</v>
      </c>
      <c r="J81" s="37" t="str">
        <f>E21</f>
        <v>Bolvári Štefan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Bolvári Štefan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152</v>
      </c>
      <c r="D84" s="181" t="s">
        <v>56</v>
      </c>
      <c r="E84" s="181" t="s">
        <v>52</v>
      </c>
      <c r="F84" s="181" t="s">
        <v>53</v>
      </c>
      <c r="G84" s="181" t="s">
        <v>153</v>
      </c>
      <c r="H84" s="181" t="s">
        <v>154</v>
      </c>
      <c r="I84" s="181" t="s">
        <v>155</v>
      </c>
      <c r="J84" s="181" t="s">
        <v>140</v>
      </c>
      <c r="K84" s="182" t="s">
        <v>156</v>
      </c>
      <c r="L84" s="183"/>
      <c r="M84" s="93" t="s">
        <v>19</v>
      </c>
      <c r="N84" s="94" t="s">
        <v>41</v>
      </c>
      <c r="O84" s="94" t="s">
        <v>157</v>
      </c>
      <c r="P84" s="94" t="s">
        <v>158</v>
      </c>
      <c r="Q84" s="94" t="s">
        <v>159</v>
      </c>
      <c r="R84" s="94" t="s">
        <v>160</v>
      </c>
      <c r="S84" s="94" t="s">
        <v>161</v>
      </c>
      <c r="T84" s="95" t="s">
        <v>162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163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12.051933999999999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141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164</v>
      </c>
      <c r="F86" s="192" t="s">
        <v>165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P87+P130+P132+P139+P174</f>
        <v>0</v>
      </c>
      <c r="Q86" s="197"/>
      <c r="R86" s="198">
        <f>R87+R130+R132+R139+R174</f>
        <v>12.051933999999999</v>
      </c>
      <c r="S86" s="197"/>
      <c r="T86" s="199">
        <f>T87+T130+T132+T139+T174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71</v>
      </c>
      <c r="AY86" s="200" t="s">
        <v>166</v>
      </c>
      <c r="BK86" s="202">
        <f>BK87+BK130+BK132+BK139+BK174</f>
        <v>0</v>
      </c>
    </row>
    <row r="87" s="12" customFormat="1" ht="22.8" customHeight="1">
      <c r="A87" s="12"/>
      <c r="B87" s="189"/>
      <c r="C87" s="190"/>
      <c r="D87" s="191" t="s">
        <v>70</v>
      </c>
      <c r="E87" s="203" t="s">
        <v>79</v>
      </c>
      <c r="F87" s="203" t="s">
        <v>167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SUM(P88:P129)</f>
        <v>0</v>
      </c>
      <c r="Q87" s="197"/>
      <c r="R87" s="198">
        <f>SUM(R88:R129)</f>
        <v>0.97745400000000004</v>
      </c>
      <c r="S87" s="197"/>
      <c r="T87" s="199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79</v>
      </c>
      <c r="AY87" s="200" t="s">
        <v>166</v>
      </c>
      <c r="BK87" s="202">
        <f>SUM(BK88:BK129)</f>
        <v>0</v>
      </c>
    </row>
    <row r="88" s="2" customFormat="1">
      <c r="A88" s="39"/>
      <c r="B88" s="40"/>
      <c r="C88" s="205" t="s">
        <v>79</v>
      </c>
      <c r="D88" s="205" t="s">
        <v>168</v>
      </c>
      <c r="E88" s="206" t="s">
        <v>184</v>
      </c>
      <c r="F88" s="207" t="s">
        <v>185</v>
      </c>
      <c r="G88" s="208" t="s">
        <v>186</v>
      </c>
      <c r="H88" s="209">
        <v>1</v>
      </c>
      <c r="I88" s="210"/>
      <c r="J88" s="211">
        <f>ROUND(I88*H88,2)</f>
        <v>0</v>
      </c>
      <c r="K88" s="207" t="s">
        <v>172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0.00064999999999999997</v>
      </c>
      <c r="R88" s="214">
        <f>Q88*H88</f>
        <v>0.00064999999999999997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173</v>
      </c>
      <c r="AT88" s="216" t="s">
        <v>168</v>
      </c>
      <c r="AU88" s="216" t="s">
        <v>81</v>
      </c>
      <c r="AY88" s="18" t="s">
        <v>166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173</v>
      </c>
      <c r="BM88" s="216" t="s">
        <v>1066</v>
      </c>
    </row>
    <row r="89" s="2" customFormat="1">
      <c r="A89" s="39"/>
      <c r="B89" s="40"/>
      <c r="C89" s="205" t="s">
        <v>81</v>
      </c>
      <c r="D89" s="205" t="s">
        <v>168</v>
      </c>
      <c r="E89" s="206" t="s">
        <v>188</v>
      </c>
      <c r="F89" s="207" t="s">
        <v>189</v>
      </c>
      <c r="G89" s="208" t="s">
        <v>186</v>
      </c>
      <c r="H89" s="209">
        <v>1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1067</v>
      </c>
    </row>
    <row r="90" s="2" customFormat="1">
      <c r="A90" s="39"/>
      <c r="B90" s="40"/>
      <c r="C90" s="205" t="s">
        <v>183</v>
      </c>
      <c r="D90" s="205" t="s">
        <v>168</v>
      </c>
      <c r="E90" s="206" t="s">
        <v>192</v>
      </c>
      <c r="F90" s="207" t="s">
        <v>193</v>
      </c>
      <c r="G90" s="208" t="s">
        <v>194</v>
      </c>
      <c r="H90" s="209">
        <v>300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0.00055000000000000003</v>
      </c>
      <c r="R90" s="214">
        <f>Q90*H90</f>
        <v>0.16500000000000001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1068</v>
      </c>
    </row>
    <row r="91" s="2" customFormat="1">
      <c r="A91" s="39"/>
      <c r="B91" s="40"/>
      <c r="C91" s="205" t="s">
        <v>173</v>
      </c>
      <c r="D91" s="205" t="s">
        <v>168</v>
      </c>
      <c r="E91" s="206" t="s">
        <v>197</v>
      </c>
      <c r="F91" s="207" t="s">
        <v>198</v>
      </c>
      <c r="G91" s="208" t="s">
        <v>194</v>
      </c>
      <c r="H91" s="209">
        <v>300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1069</v>
      </c>
    </row>
    <row r="92" s="2" customFormat="1">
      <c r="A92" s="39"/>
      <c r="B92" s="40"/>
      <c r="C92" s="205" t="s">
        <v>191</v>
      </c>
      <c r="D92" s="205" t="s">
        <v>168</v>
      </c>
      <c r="E92" s="206" t="s">
        <v>709</v>
      </c>
      <c r="F92" s="207" t="s">
        <v>710</v>
      </c>
      <c r="G92" s="208" t="s">
        <v>171</v>
      </c>
      <c r="H92" s="209">
        <v>358.60000000000002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1070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1071</v>
      </c>
      <c r="G93" s="230"/>
      <c r="H93" s="233">
        <v>358.60000000000002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79</v>
      </c>
      <c r="AY93" s="239" t="s">
        <v>166</v>
      </c>
    </row>
    <row r="94" s="2" customFormat="1">
      <c r="A94" s="39"/>
      <c r="B94" s="40"/>
      <c r="C94" s="205" t="s">
        <v>196</v>
      </c>
      <c r="D94" s="205" t="s">
        <v>168</v>
      </c>
      <c r="E94" s="206" t="s">
        <v>201</v>
      </c>
      <c r="F94" s="207" t="s">
        <v>202</v>
      </c>
      <c r="G94" s="208" t="s">
        <v>203</v>
      </c>
      <c r="H94" s="209">
        <v>53.747999999999998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1072</v>
      </c>
    </row>
    <row r="95" s="14" customFormat="1">
      <c r="A95" s="14"/>
      <c r="B95" s="229"/>
      <c r="C95" s="230"/>
      <c r="D95" s="220" t="s">
        <v>175</v>
      </c>
      <c r="E95" s="231" t="s">
        <v>19</v>
      </c>
      <c r="F95" s="232" t="s">
        <v>1073</v>
      </c>
      <c r="G95" s="230"/>
      <c r="H95" s="233">
        <v>11.948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175</v>
      </c>
      <c r="AU95" s="239" t="s">
        <v>81</v>
      </c>
      <c r="AV95" s="14" t="s">
        <v>81</v>
      </c>
      <c r="AW95" s="14" t="s">
        <v>33</v>
      </c>
      <c r="AX95" s="14" t="s">
        <v>71</v>
      </c>
      <c r="AY95" s="239" t="s">
        <v>166</v>
      </c>
    </row>
    <row r="96" s="13" customFormat="1">
      <c r="A96" s="13"/>
      <c r="B96" s="218"/>
      <c r="C96" s="219"/>
      <c r="D96" s="220" t="s">
        <v>175</v>
      </c>
      <c r="E96" s="221" t="s">
        <v>19</v>
      </c>
      <c r="F96" s="222" t="s">
        <v>1074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175</v>
      </c>
      <c r="AU96" s="228" t="s">
        <v>81</v>
      </c>
      <c r="AV96" s="13" t="s">
        <v>79</v>
      </c>
      <c r="AW96" s="13" t="s">
        <v>33</v>
      </c>
      <c r="AX96" s="13" t="s">
        <v>71</v>
      </c>
      <c r="AY96" s="228" t="s">
        <v>166</v>
      </c>
    </row>
    <row r="97" s="14" customFormat="1">
      <c r="A97" s="14"/>
      <c r="B97" s="229"/>
      <c r="C97" s="230"/>
      <c r="D97" s="220" t="s">
        <v>175</v>
      </c>
      <c r="E97" s="231" t="s">
        <v>19</v>
      </c>
      <c r="F97" s="232" t="s">
        <v>1075</v>
      </c>
      <c r="G97" s="230"/>
      <c r="H97" s="233">
        <v>41.799999999999997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175</v>
      </c>
      <c r="AU97" s="239" t="s">
        <v>81</v>
      </c>
      <c r="AV97" s="14" t="s">
        <v>81</v>
      </c>
      <c r="AW97" s="14" t="s">
        <v>33</v>
      </c>
      <c r="AX97" s="14" t="s">
        <v>71</v>
      </c>
      <c r="AY97" s="239" t="s">
        <v>166</v>
      </c>
    </row>
    <row r="98" s="15" customFormat="1">
      <c r="A98" s="15"/>
      <c r="B98" s="240"/>
      <c r="C98" s="241"/>
      <c r="D98" s="220" t="s">
        <v>175</v>
      </c>
      <c r="E98" s="242" t="s">
        <v>19</v>
      </c>
      <c r="F98" s="243" t="s">
        <v>209</v>
      </c>
      <c r="G98" s="241"/>
      <c r="H98" s="244">
        <v>53.747999999999998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0" t="s">
        <v>175</v>
      </c>
      <c r="AU98" s="250" t="s">
        <v>81</v>
      </c>
      <c r="AV98" s="15" t="s">
        <v>173</v>
      </c>
      <c r="AW98" s="15" t="s">
        <v>33</v>
      </c>
      <c r="AX98" s="15" t="s">
        <v>79</v>
      </c>
      <c r="AY98" s="250" t="s">
        <v>166</v>
      </c>
    </row>
    <row r="99" s="2" customFormat="1">
      <c r="A99" s="39"/>
      <c r="B99" s="40"/>
      <c r="C99" s="205" t="s">
        <v>200</v>
      </c>
      <c r="D99" s="205" t="s">
        <v>168</v>
      </c>
      <c r="E99" s="206" t="s">
        <v>1076</v>
      </c>
      <c r="F99" s="207" t="s">
        <v>1077</v>
      </c>
      <c r="G99" s="208" t="s">
        <v>203</v>
      </c>
      <c r="H99" s="209">
        <v>386.29399999999998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1078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1079</v>
      </c>
      <c r="G100" s="230"/>
      <c r="H100" s="233">
        <v>66.293999999999997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71</v>
      </c>
      <c r="AY100" s="239" t="s">
        <v>166</v>
      </c>
    </row>
    <row r="101" s="13" customFormat="1">
      <c r="A101" s="13"/>
      <c r="B101" s="218"/>
      <c r="C101" s="219"/>
      <c r="D101" s="220" t="s">
        <v>175</v>
      </c>
      <c r="E101" s="221" t="s">
        <v>19</v>
      </c>
      <c r="F101" s="222" t="s">
        <v>207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175</v>
      </c>
      <c r="AU101" s="228" t="s">
        <v>81</v>
      </c>
      <c r="AV101" s="13" t="s">
        <v>79</v>
      </c>
      <c r="AW101" s="13" t="s">
        <v>33</v>
      </c>
      <c r="AX101" s="13" t="s">
        <v>71</v>
      </c>
      <c r="AY101" s="228" t="s">
        <v>166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1080</v>
      </c>
      <c r="G102" s="230"/>
      <c r="H102" s="233">
        <v>320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5" customFormat="1">
      <c r="A103" s="15"/>
      <c r="B103" s="240"/>
      <c r="C103" s="241"/>
      <c r="D103" s="220" t="s">
        <v>175</v>
      </c>
      <c r="E103" s="242" t="s">
        <v>19</v>
      </c>
      <c r="F103" s="243" t="s">
        <v>209</v>
      </c>
      <c r="G103" s="241"/>
      <c r="H103" s="244">
        <v>386.29399999999998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175</v>
      </c>
      <c r="AU103" s="250" t="s">
        <v>81</v>
      </c>
      <c r="AV103" s="15" t="s">
        <v>173</v>
      </c>
      <c r="AW103" s="15" t="s">
        <v>33</v>
      </c>
      <c r="AX103" s="15" t="s">
        <v>79</v>
      </c>
      <c r="AY103" s="250" t="s">
        <v>166</v>
      </c>
    </row>
    <row r="104" s="2" customFormat="1">
      <c r="A104" s="39"/>
      <c r="B104" s="40"/>
      <c r="C104" s="205" t="s">
        <v>210</v>
      </c>
      <c r="D104" s="205" t="s">
        <v>168</v>
      </c>
      <c r="E104" s="206" t="s">
        <v>215</v>
      </c>
      <c r="F104" s="207" t="s">
        <v>216</v>
      </c>
      <c r="G104" s="208" t="s">
        <v>171</v>
      </c>
      <c r="H104" s="209">
        <v>87.799999999999997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0.00084000000000000003</v>
      </c>
      <c r="R104" s="214">
        <f>Q104*H104</f>
        <v>0.073751999999999998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1081</v>
      </c>
    </row>
    <row r="105" s="13" customFormat="1">
      <c r="A105" s="13"/>
      <c r="B105" s="218"/>
      <c r="C105" s="219"/>
      <c r="D105" s="220" t="s">
        <v>175</v>
      </c>
      <c r="E105" s="221" t="s">
        <v>19</v>
      </c>
      <c r="F105" s="222" t="s">
        <v>1082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175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166</v>
      </c>
    </row>
    <row r="106" s="14" customFormat="1">
      <c r="A106" s="14"/>
      <c r="B106" s="229"/>
      <c r="C106" s="230"/>
      <c r="D106" s="220" t="s">
        <v>175</v>
      </c>
      <c r="E106" s="231" t="s">
        <v>19</v>
      </c>
      <c r="F106" s="232" t="s">
        <v>1083</v>
      </c>
      <c r="G106" s="230"/>
      <c r="H106" s="233">
        <v>87.799999999999997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33</v>
      </c>
      <c r="AX106" s="14" t="s">
        <v>79</v>
      </c>
      <c r="AY106" s="239" t="s">
        <v>166</v>
      </c>
    </row>
    <row r="107" s="2" customFormat="1">
      <c r="A107" s="39"/>
      <c r="B107" s="40"/>
      <c r="C107" s="205" t="s">
        <v>214</v>
      </c>
      <c r="D107" s="205" t="s">
        <v>168</v>
      </c>
      <c r="E107" s="206" t="s">
        <v>220</v>
      </c>
      <c r="F107" s="207" t="s">
        <v>221</v>
      </c>
      <c r="G107" s="208" t="s">
        <v>171</v>
      </c>
      <c r="H107" s="209">
        <v>855.63999999999999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0.00084999999999999995</v>
      </c>
      <c r="R107" s="214">
        <f>Q107*H107</f>
        <v>0.727294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1084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205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1085</v>
      </c>
      <c r="G109" s="230"/>
      <c r="H109" s="233">
        <v>181.53999999999999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71</v>
      </c>
      <c r="AY109" s="239" t="s">
        <v>166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207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1086</v>
      </c>
      <c r="G111" s="230"/>
      <c r="H111" s="233">
        <v>674.10000000000002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71</v>
      </c>
      <c r="AY111" s="239" t="s">
        <v>166</v>
      </c>
    </row>
    <row r="112" s="15" customFormat="1">
      <c r="A112" s="15"/>
      <c r="B112" s="240"/>
      <c r="C112" s="241"/>
      <c r="D112" s="220" t="s">
        <v>175</v>
      </c>
      <c r="E112" s="242" t="s">
        <v>19</v>
      </c>
      <c r="F112" s="243" t="s">
        <v>209</v>
      </c>
      <c r="G112" s="241"/>
      <c r="H112" s="244">
        <v>855.63999999999999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175</v>
      </c>
      <c r="AU112" s="250" t="s">
        <v>81</v>
      </c>
      <c r="AV112" s="15" t="s">
        <v>173</v>
      </c>
      <c r="AW112" s="15" t="s">
        <v>33</v>
      </c>
      <c r="AX112" s="15" t="s">
        <v>79</v>
      </c>
      <c r="AY112" s="250" t="s">
        <v>166</v>
      </c>
    </row>
    <row r="113" s="2" customFormat="1" ht="44.25" customHeight="1">
      <c r="A113" s="39"/>
      <c r="B113" s="40"/>
      <c r="C113" s="205" t="s">
        <v>106</v>
      </c>
      <c r="D113" s="205" t="s">
        <v>168</v>
      </c>
      <c r="E113" s="206" t="s">
        <v>224</v>
      </c>
      <c r="F113" s="207" t="s">
        <v>225</v>
      </c>
      <c r="G113" s="208" t="s">
        <v>171</v>
      </c>
      <c r="H113" s="209">
        <v>87.799999999999997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1087</v>
      </c>
    </row>
    <row r="114" s="2" customFormat="1" ht="44.25" customHeight="1">
      <c r="A114" s="39"/>
      <c r="B114" s="40"/>
      <c r="C114" s="205" t="s">
        <v>109</v>
      </c>
      <c r="D114" s="205" t="s">
        <v>168</v>
      </c>
      <c r="E114" s="206" t="s">
        <v>227</v>
      </c>
      <c r="F114" s="207" t="s">
        <v>228</v>
      </c>
      <c r="G114" s="208" t="s">
        <v>171</v>
      </c>
      <c r="H114" s="209">
        <v>855.63999999999999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1088</v>
      </c>
    </row>
    <row r="115" s="2" customFormat="1">
      <c r="A115" s="39"/>
      <c r="B115" s="40"/>
      <c r="C115" s="205" t="s">
        <v>112</v>
      </c>
      <c r="D115" s="205" t="s">
        <v>168</v>
      </c>
      <c r="E115" s="206" t="s">
        <v>499</v>
      </c>
      <c r="F115" s="207" t="s">
        <v>500</v>
      </c>
      <c r="G115" s="208" t="s">
        <v>203</v>
      </c>
      <c r="H115" s="209">
        <v>64.549999999999997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1089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1090</v>
      </c>
      <c r="G116" s="230"/>
      <c r="H116" s="233">
        <v>64.549999999999997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79</v>
      </c>
      <c r="AY116" s="239" t="s">
        <v>166</v>
      </c>
    </row>
    <row r="117" s="2" customFormat="1" ht="44.25" customHeight="1">
      <c r="A117" s="39"/>
      <c r="B117" s="40"/>
      <c r="C117" s="205" t="s">
        <v>115</v>
      </c>
      <c r="D117" s="205" t="s">
        <v>168</v>
      </c>
      <c r="E117" s="206" t="s">
        <v>503</v>
      </c>
      <c r="F117" s="207" t="s">
        <v>504</v>
      </c>
      <c r="G117" s="208" t="s">
        <v>203</v>
      </c>
      <c r="H117" s="209">
        <v>64.549999999999997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1091</v>
      </c>
    </row>
    <row r="118" s="2" customFormat="1" ht="44.25" customHeight="1">
      <c r="A118" s="39"/>
      <c r="B118" s="40"/>
      <c r="C118" s="205" t="s">
        <v>118</v>
      </c>
      <c r="D118" s="205" t="s">
        <v>168</v>
      </c>
      <c r="E118" s="206" t="s">
        <v>238</v>
      </c>
      <c r="F118" s="207" t="s">
        <v>239</v>
      </c>
      <c r="G118" s="208" t="s">
        <v>240</v>
      </c>
      <c r="H118" s="209">
        <v>129.09999999999999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1092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1093</v>
      </c>
      <c r="G119" s="230"/>
      <c r="H119" s="233">
        <v>129.09999999999999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79</v>
      </c>
      <c r="AY119" s="239" t="s">
        <v>166</v>
      </c>
    </row>
    <row r="120" s="2" customFormat="1">
      <c r="A120" s="39"/>
      <c r="B120" s="40"/>
      <c r="C120" s="205" t="s">
        <v>8</v>
      </c>
      <c r="D120" s="205" t="s">
        <v>168</v>
      </c>
      <c r="E120" s="206" t="s">
        <v>243</v>
      </c>
      <c r="F120" s="207" t="s">
        <v>244</v>
      </c>
      <c r="G120" s="208" t="s">
        <v>203</v>
      </c>
      <c r="H120" s="209">
        <v>64.549999999999997</v>
      </c>
      <c r="I120" s="210"/>
      <c r="J120" s="211">
        <f>ROUND(I120*H120,2)</f>
        <v>0</v>
      </c>
      <c r="K120" s="207" t="s">
        <v>172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173</v>
      </c>
      <c r="AT120" s="216" t="s">
        <v>168</v>
      </c>
      <c r="AU120" s="216" t="s">
        <v>81</v>
      </c>
      <c r="AY120" s="18" t="s">
        <v>166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173</v>
      </c>
      <c r="BM120" s="216" t="s">
        <v>1094</v>
      </c>
    </row>
    <row r="121" s="2" customFormat="1" ht="44.25" customHeight="1">
      <c r="A121" s="39"/>
      <c r="B121" s="40"/>
      <c r="C121" s="205" t="s">
        <v>123</v>
      </c>
      <c r="D121" s="205" t="s">
        <v>168</v>
      </c>
      <c r="E121" s="206" t="s">
        <v>246</v>
      </c>
      <c r="F121" s="207" t="s">
        <v>247</v>
      </c>
      <c r="G121" s="208" t="s">
        <v>203</v>
      </c>
      <c r="H121" s="209">
        <v>375.49000000000001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1095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1096</v>
      </c>
      <c r="G122" s="230"/>
      <c r="H122" s="233">
        <v>375.49000000000001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79</v>
      </c>
      <c r="AY122" s="239" t="s">
        <v>166</v>
      </c>
    </row>
    <row r="123" s="2" customFormat="1" ht="66.75" customHeight="1">
      <c r="A123" s="39"/>
      <c r="B123" s="40"/>
      <c r="C123" s="205" t="s">
        <v>126</v>
      </c>
      <c r="D123" s="205" t="s">
        <v>168</v>
      </c>
      <c r="E123" s="206" t="s">
        <v>250</v>
      </c>
      <c r="F123" s="207" t="s">
        <v>251</v>
      </c>
      <c r="G123" s="208" t="s">
        <v>203</v>
      </c>
      <c r="H123" s="209">
        <v>48.411000000000001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1097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1098</v>
      </c>
      <c r="G124" s="230"/>
      <c r="H124" s="233">
        <v>48.411000000000001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 ht="16.5" customHeight="1">
      <c r="A125" s="39"/>
      <c r="B125" s="40"/>
      <c r="C125" s="251" t="s">
        <v>129</v>
      </c>
      <c r="D125" s="251" t="s">
        <v>254</v>
      </c>
      <c r="E125" s="252" t="s">
        <v>255</v>
      </c>
      <c r="F125" s="253" t="s">
        <v>256</v>
      </c>
      <c r="G125" s="254" t="s">
        <v>240</v>
      </c>
      <c r="H125" s="255">
        <v>129.09999999999999</v>
      </c>
      <c r="I125" s="256"/>
      <c r="J125" s="257">
        <f>ROUND(I125*H125,2)</f>
        <v>0</v>
      </c>
      <c r="K125" s="253" t="s">
        <v>172</v>
      </c>
      <c r="L125" s="258"/>
      <c r="M125" s="259" t="s">
        <v>19</v>
      </c>
      <c r="N125" s="260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210</v>
      </c>
      <c r="AT125" s="216" t="s">
        <v>254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1099</v>
      </c>
    </row>
    <row r="126" s="2" customFormat="1" ht="16.5" customHeight="1">
      <c r="A126" s="39"/>
      <c r="B126" s="40"/>
      <c r="C126" s="205" t="s">
        <v>132</v>
      </c>
      <c r="D126" s="205" t="s">
        <v>168</v>
      </c>
      <c r="E126" s="206" t="s">
        <v>742</v>
      </c>
      <c r="F126" s="207" t="s">
        <v>743</v>
      </c>
      <c r="G126" s="208" t="s">
        <v>171</v>
      </c>
      <c r="H126" s="209">
        <v>358.60000000000002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1100</v>
      </c>
    </row>
    <row r="127" s="2" customFormat="1" ht="16.5" customHeight="1">
      <c r="A127" s="39"/>
      <c r="B127" s="40"/>
      <c r="C127" s="251" t="s">
        <v>260</v>
      </c>
      <c r="D127" s="251" t="s">
        <v>254</v>
      </c>
      <c r="E127" s="252" t="s">
        <v>745</v>
      </c>
      <c r="F127" s="253" t="s">
        <v>746</v>
      </c>
      <c r="G127" s="254" t="s">
        <v>747</v>
      </c>
      <c r="H127" s="255">
        <v>10.757999999999999</v>
      </c>
      <c r="I127" s="256"/>
      <c r="J127" s="257">
        <f>ROUND(I127*H127,2)</f>
        <v>0</v>
      </c>
      <c r="K127" s="253" t="s">
        <v>172</v>
      </c>
      <c r="L127" s="258"/>
      <c r="M127" s="259" t="s">
        <v>19</v>
      </c>
      <c r="N127" s="260" t="s">
        <v>42</v>
      </c>
      <c r="O127" s="85"/>
      <c r="P127" s="214">
        <f>O127*H127</f>
        <v>0</v>
      </c>
      <c r="Q127" s="214">
        <v>0.001</v>
      </c>
      <c r="R127" s="214">
        <f>Q127*H127</f>
        <v>0.010758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210</v>
      </c>
      <c r="AT127" s="216" t="s">
        <v>254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1101</v>
      </c>
    </row>
    <row r="128" s="14" customFormat="1">
      <c r="A128" s="14"/>
      <c r="B128" s="229"/>
      <c r="C128" s="230"/>
      <c r="D128" s="220" t="s">
        <v>175</v>
      </c>
      <c r="E128" s="231" t="s">
        <v>19</v>
      </c>
      <c r="F128" s="232" t="s">
        <v>1102</v>
      </c>
      <c r="G128" s="230"/>
      <c r="H128" s="233">
        <v>10.757999999999999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175</v>
      </c>
      <c r="AU128" s="239" t="s">
        <v>81</v>
      </c>
      <c r="AV128" s="14" t="s">
        <v>81</v>
      </c>
      <c r="AW128" s="14" t="s">
        <v>33</v>
      </c>
      <c r="AX128" s="14" t="s">
        <v>79</v>
      </c>
      <c r="AY128" s="239" t="s">
        <v>166</v>
      </c>
    </row>
    <row r="129" s="2" customFormat="1">
      <c r="A129" s="39"/>
      <c r="B129" s="40"/>
      <c r="C129" s="205" t="s">
        <v>7</v>
      </c>
      <c r="D129" s="205" t="s">
        <v>168</v>
      </c>
      <c r="E129" s="206" t="s">
        <v>749</v>
      </c>
      <c r="F129" s="207" t="s">
        <v>750</v>
      </c>
      <c r="G129" s="208" t="s">
        <v>171</v>
      </c>
      <c r="H129" s="209">
        <v>358.60000000000002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1103</v>
      </c>
    </row>
    <row r="130" s="12" customFormat="1" ht="22.8" customHeight="1">
      <c r="A130" s="12"/>
      <c r="B130" s="189"/>
      <c r="C130" s="190"/>
      <c r="D130" s="191" t="s">
        <v>70</v>
      </c>
      <c r="E130" s="203" t="s">
        <v>183</v>
      </c>
      <c r="F130" s="203" t="s">
        <v>259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P131</f>
        <v>0</v>
      </c>
      <c r="Q130" s="197"/>
      <c r="R130" s="198">
        <f>R131</f>
        <v>0</v>
      </c>
      <c r="S130" s="197"/>
      <c r="T130" s="19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79</v>
      </c>
      <c r="AT130" s="201" t="s">
        <v>70</v>
      </c>
      <c r="AU130" s="201" t="s">
        <v>79</v>
      </c>
      <c r="AY130" s="200" t="s">
        <v>166</v>
      </c>
      <c r="BK130" s="202">
        <f>BK131</f>
        <v>0</v>
      </c>
    </row>
    <row r="131" s="2" customFormat="1">
      <c r="A131" s="39"/>
      <c r="B131" s="40"/>
      <c r="C131" s="205" t="s">
        <v>269</v>
      </c>
      <c r="D131" s="205" t="s">
        <v>168</v>
      </c>
      <c r="E131" s="206" t="s">
        <v>261</v>
      </c>
      <c r="F131" s="207" t="s">
        <v>262</v>
      </c>
      <c r="G131" s="208" t="s">
        <v>194</v>
      </c>
      <c r="H131" s="209">
        <v>179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1104</v>
      </c>
    </row>
    <row r="132" s="12" customFormat="1" ht="22.8" customHeight="1">
      <c r="A132" s="12"/>
      <c r="B132" s="189"/>
      <c r="C132" s="190"/>
      <c r="D132" s="191" t="s">
        <v>70</v>
      </c>
      <c r="E132" s="203" t="s">
        <v>173</v>
      </c>
      <c r="F132" s="203" t="s">
        <v>264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SUM(P133:P138)</f>
        <v>0</v>
      </c>
      <c r="Q132" s="197"/>
      <c r="R132" s="198">
        <f>SUM(R133:R138)</f>
        <v>0.27454499999999998</v>
      </c>
      <c r="S132" s="197"/>
      <c r="T132" s="199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79</v>
      </c>
      <c r="AT132" s="201" t="s">
        <v>70</v>
      </c>
      <c r="AU132" s="201" t="s">
        <v>79</v>
      </c>
      <c r="AY132" s="200" t="s">
        <v>166</v>
      </c>
      <c r="BK132" s="202">
        <f>SUM(BK133:BK138)</f>
        <v>0</v>
      </c>
    </row>
    <row r="133" s="2" customFormat="1" ht="33" customHeight="1">
      <c r="A133" s="39"/>
      <c r="B133" s="40"/>
      <c r="C133" s="205" t="s">
        <v>273</v>
      </c>
      <c r="D133" s="205" t="s">
        <v>168</v>
      </c>
      <c r="E133" s="206" t="s">
        <v>265</v>
      </c>
      <c r="F133" s="207" t="s">
        <v>753</v>
      </c>
      <c r="G133" s="208" t="s">
        <v>203</v>
      </c>
      <c r="H133" s="209">
        <v>16.137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1105</v>
      </c>
    </row>
    <row r="134" s="14" customFormat="1">
      <c r="A134" s="14"/>
      <c r="B134" s="229"/>
      <c r="C134" s="230"/>
      <c r="D134" s="220" t="s">
        <v>175</v>
      </c>
      <c r="E134" s="231" t="s">
        <v>19</v>
      </c>
      <c r="F134" s="232" t="s">
        <v>1106</v>
      </c>
      <c r="G134" s="230"/>
      <c r="H134" s="233">
        <v>16.137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175</v>
      </c>
      <c r="AU134" s="239" t="s">
        <v>81</v>
      </c>
      <c r="AV134" s="14" t="s">
        <v>81</v>
      </c>
      <c r="AW134" s="14" t="s">
        <v>33</v>
      </c>
      <c r="AX134" s="14" t="s">
        <v>79</v>
      </c>
      <c r="AY134" s="239" t="s">
        <v>166</v>
      </c>
    </row>
    <row r="135" s="2" customFormat="1">
      <c r="A135" s="39"/>
      <c r="B135" s="40"/>
      <c r="C135" s="205" t="s">
        <v>277</v>
      </c>
      <c r="D135" s="205" t="s">
        <v>168</v>
      </c>
      <c r="E135" s="206" t="s">
        <v>270</v>
      </c>
      <c r="F135" s="207" t="s">
        <v>271</v>
      </c>
      <c r="G135" s="208" t="s">
        <v>203</v>
      </c>
      <c r="H135" s="209">
        <v>0.5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1107</v>
      </c>
    </row>
    <row r="136" s="2" customFormat="1" ht="33" customHeight="1">
      <c r="A136" s="39"/>
      <c r="B136" s="40"/>
      <c r="C136" s="205" t="s">
        <v>281</v>
      </c>
      <c r="D136" s="205" t="s">
        <v>168</v>
      </c>
      <c r="E136" s="206" t="s">
        <v>274</v>
      </c>
      <c r="F136" s="207" t="s">
        <v>275</v>
      </c>
      <c r="G136" s="208" t="s">
        <v>203</v>
      </c>
      <c r="H136" s="209">
        <v>0.5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1108</v>
      </c>
    </row>
    <row r="137" s="2" customFormat="1">
      <c r="A137" s="39"/>
      <c r="B137" s="40"/>
      <c r="C137" s="205" t="s">
        <v>286</v>
      </c>
      <c r="D137" s="205" t="s">
        <v>168</v>
      </c>
      <c r="E137" s="206" t="s">
        <v>278</v>
      </c>
      <c r="F137" s="207" t="s">
        <v>279</v>
      </c>
      <c r="G137" s="208" t="s">
        <v>171</v>
      </c>
      <c r="H137" s="209">
        <v>1.5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0.0063899999999999998</v>
      </c>
      <c r="R137" s="214">
        <f>Q137*H137</f>
        <v>0.0095849999999999998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1109</v>
      </c>
    </row>
    <row r="138" s="2" customFormat="1">
      <c r="A138" s="39"/>
      <c r="B138" s="40"/>
      <c r="C138" s="205" t="s">
        <v>292</v>
      </c>
      <c r="D138" s="205" t="s">
        <v>168</v>
      </c>
      <c r="E138" s="206" t="s">
        <v>282</v>
      </c>
      <c r="F138" s="207" t="s">
        <v>283</v>
      </c>
      <c r="G138" s="208" t="s">
        <v>186</v>
      </c>
      <c r="H138" s="209">
        <v>3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0.088319999999999996</v>
      </c>
      <c r="R138" s="214">
        <f>Q138*H138</f>
        <v>0.26495999999999997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1110</v>
      </c>
    </row>
    <row r="139" s="12" customFormat="1" ht="22.8" customHeight="1">
      <c r="A139" s="12"/>
      <c r="B139" s="189"/>
      <c r="C139" s="190"/>
      <c r="D139" s="191" t="s">
        <v>70</v>
      </c>
      <c r="E139" s="203" t="s">
        <v>210</v>
      </c>
      <c r="F139" s="203" t="s">
        <v>304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SUM(P140:P173)</f>
        <v>0</v>
      </c>
      <c r="Q139" s="197"/>
      <c r="R139" s="198">
        <f>SUM(R140:R173)</f>
        <v>10.799935</v>
      </c>
      <c r="S139" s="197"/>
      <c r="T139" s="199">
        <f>SUM(T140:T173)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79</v>
      </c>
      <c r="AT139" s="201" t="s">
        <v>70</v>
      </c>
      <c r="AU139" s="201" t="s">
        <v>79</v>
      </c>
      <c r="AY139" s="200" t="s">
        <v>166</v>
      </c>
      <c r="BK139" s="202">
        <f>SUM(BK140:BK173)</f>
        <v>0</v>
      </c>
    </row>
    <row r="140" s="2" customFormat="1" ht="33" customHeight="1">
      <c r="A140" s="39"/>
      <c r="B140" s="40"/>
      <c r="C140" s="205" t="s">
        <v>296</v>
      </c>
      <c r="D140" s="205" t="s">
        <v>168</v>
      </c>
      <c r="E140" s="206" t="s">
        <v>306</v>
      </c>
      <c r="F140" s="207" t="s">
        <v>307</v>
      </c>
      <c r="G140" s="208" t="s">
        <v>194</v>
      </c>
      <c r="H140" s="209">
        <v>31.300000000000001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1.0000000000000001E-05</v>
      </c>
      <c r="R140" s="214">
        <f>Q140*H140</f>
        <v>0.00031300000000000002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1111</v>
      </c>
    </row>
    <row r="141" s="2" customFormat="1">
      <c r="A141" s="39"/>
      <c r="B141" s="40"/>
      <c r="C141" s="251" t="s">
        <v>300</v>
      </c>
      <c r="D141" s="251" t="s">
        <v>254</v>
      </c>
      <c r="E141" s="252" t="s">
        <v>311</v>
      </c>
      <c r="F141" s="253" t="s">
        <v>312</v>
      </c>
      <c r="G141" s="254" t="s">
        <v>194</v>
      </c>
      <c r="H141" s="255">
        <v>31.77</v>
      </c>
      <c r="I141" s="256"/>
      <c r="J141" s="257">
        <f>ROUND(I141*H141,2)</f>
        <v>0</v>
      </c>
      <c r="K141" s="253" t="s">
        <v>172</v>
      </c>
      <c r="L141" s="258"/>
      <c r="M141" s="259" t="s">
        <v>19</v>
      </c>
      <c r="N141" s="260" t="s">
        <v>42</v>
      </c>
      <c r="O141" s="85"/>
      <c r="P141" s="214">
        <f>O141*H141</f>
        <v>0</v>
      </c>
      <c r="Q141" s="214">
        <v>0.0035999999999999999</v>
      </c>
      <c r="R141" s="214">
        <f>Q141*H141</f>
        <v>0.114372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210</v>
      </c>
      <c r="AT141" s="216" t="s">
        <v>254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1112</v>
      </c>
    </row>
    <row r="142" s="14" customFormat="1">
      <c r="A142" s="14"/>
      <c r="B142" s="229"/>
      <c r="C142" s="230"/>
      <c r="D142" s="220" t="s">
        <v>175</v>
      </c>
      <c r="E142" s="231" t="s">
        <v>19</v>
      </c>
      <c r="F142" s="232" t="s">
        <v>1113</v>
      </c>
      <c r="G142" s="230"/>
      <c r="H142" s="233">
        <v>31.77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175</v>
      </c>
      <c r="AU142" s="239" t="s">
        <v>81</v>
      </c>
      <c r="AV142" s="14" t="s">
        <v>81</v>
      </c>
      <c r="AW142" s="14" t="s">
        <v>33</v>
      </c>
      <c r="AX142" s="14" t="s">
        <v>79</v>
      </c>
      <c r="AY142" s="239" t="s">
        <v>166</v>
      </c>
    </row>
    <row r="143" s="2" customFormat="1" ht="33" customHeight="1">
      <c r="A143" s="39"/>
      <c r="B143" s="40"/>
      <c r="C143" s="205" t="s">
        <v>305</v>
      </c>
      <c r="D143" s="205" t="s">
        <v>168</v>
      </c>
      <c r="E143" s="206" t="s">
        <v>531</v>
      </c>
      <c r="F143" s="207" t="s">
        <v>532</v>
      </c>
      <c r="G143" s="208" t="s">
        <v>194</v>
      </c>
      <c r="H143" s="209">
        <v>148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2.0000000000000002E-05</v>
      </c>
      <c r="R143" s="214">
        <f>Q143*H143</f>
        <v>0.0029600000000000004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1114</v>
      </c>
    </row>
    <row r="144" s="2" customFormat="1">
      <c r="A144" s="39"/>
      <c r="B144" s="40"/>
      <c r="C144" s="251" t="s">
        <v>310</v>
      </c>
      <c r="D144" s="251" t="s">
        <v>254</v>
      </c>
      <c r="E144" s="252" t="s">
        <v>527</v>
      </c>
      <c r="F144" s="253" t="s">
        <v>528</v>
      </c>
      <c r="G144" s="254" t="s">
        <v>194</v>
      </c>
      <c r="H144" s="255">
        <v>150.22</v>
      </c>
      <c r="I144" s="256"/>
      <c r="J144" s="257">
        <f>ROUND(I144*H144,2)</f>
        <v>0</v>
      </c>
      <c r="K144" s="253" t="s">
        <v>172</v>
      </c>
      <c r="L144" s="258"/>
      <c r="M144" s="259" t="s">
        <v>19</v>
      </c>
      <c r="N144" s="260" t="s">
        <v>42</v>
      </c>
      <c r="O144" s="85"/>
      <c r="P144" s="214">
        <f>O144*H144</f>
        <v>0</v>
      </c>
      <c r="Q144" s="214">
        <v>0.0080000000000000002</v>
      </c>
      <c r="R144" s="214">
        <f>Q144*H144</f>
        <v>1.2017599999999999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210</v>
      </c>
      <c r="AT144" s="216" t="s">
        <v>254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1115</v>
      </c>
    </row>
    <row r="145" s="14" customFormat="1">
      <c r="A145" s="14"/>
      <c r="B145" s="229"/>
      <c r="C145" s="230"/>
      <c r="D145" s="220" t="s">
        <v>175</v>
      </c>
      <c r="E145" s="231" t="s">
        <v>19</v>
      </c>
      <c r="F145" s="232" t="s">
        <v>1116</v>
      </c>
      <c r="G145" s="230"/>
      <c r="H145" s="233">
        <v>150.22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175</v>
      </c>
      <c r="AU145" s="239" t="s">
        <v>81</v>
      </c>
      <c r="AV145" s="14" t="s">
        <v>81</v>
      </c>
      <c r="AW145" s="14" t="s">
        <v>33</v>
      </c>
      <c r="AX145" s="14" t="s">
        <v>79</v>
      </c>
      <c r="AY145" s="239" t="s">
        <v>166</v>
      </c>
    </row>
    <row r="146" s="2" customFormat="1">
      <c r="A146" s="39"/>
      <c r="B146" s="40"/>
      <c r="C146" s="205" t="s">
        <v>315</v>
      </c>
      <c r="D146" s="205" t="s">
        <v>168</v>
      </c>
      <c r="E146" s="206" t="s">
        <v>325</v>
      </c>
      <c r="F146" s="207" t="s">
        <v>326</v>
      </c>
      <c r="G146" s="208" t="s">
        <v>186</v>
      </c>
      <c r="H146" s="209">
        <v>5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1117</v>
      </c>
    </row>
    <row r="147" s="2" customFormat="1" ht="16.5" customHeight="1">
      <c r="A147" s="39"/>
      <c r="B147" s="40"/>
      <c r="C147" s="251" t="s">
        <v>319</v>
      </c>
      <c r="D147" s="251" t="s">
        <v>254</v>
      </c>
      <c r="E147" s="252" t="s">
        <v>329</v>
      </c>
      <c r="F147" s="253" t="s">
        <v>330</v>
      </c>
      <c r="G147" s="254" t="s">
        <v>186</v>
      </c>
      <c r="H147" s="255">
        <v>5</v>
      </c>
      <c r="I147" s="256"/>
      <c r="J147" s="257">
        <f>ROUND(I147*H147,2)</f>
        <v>0</v>
      </c>
      <c r="K147" s="253" t="s">
        <v>172</v>
      </c>
      <c r="L147" s="258"/>
      <c r="M147" s="259" t="s">
        <v>19</v>
      </c>
      <c r="N147" s="260" t="s">
        <v>42</v>
      </c>
      <c r="O147" s="85"/>
      <c r="P147" s="214">
        <f>O147*H147</f>
        <v>0</v>
      </c>
      <c r="Q147" s="214">
        <v>0.00029</v>
      </c>
      <c r="R147" s="214">
        <f>Q147*H147</f>
        <v>0.0014499999999999999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210</v>
      </c>
      <c r="AT147" s="216" t="s">
        <v>254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1118</v>
      </c>
    </row>
    <row r="148" s="2" customFormat="1">
      <c r="A148" s="39"/>
      <c r="B148" s="40"/>
      <c r="C148" s="205" t="s">
        <v>324</v>
      </c>
      <c r="D148" s="205" t="s">
        <v>168</v>
      </c>
      <c r="E148" s="206" t="s">
        <v>539</v>
      </c>
      <c r="F148" s="207" t="s">
        <v>540</v>
      </c>
      <c r="G148" s="208" t="s">
        <v>186</v>
      </c>
      <c r="H148" s="209">
        <v>8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1119</v>
      </c>
    </row>
    <row r="149" s="2" customFormat="1" ht="16.5" customHeight="1">
      <c r="A149" s="39"/>
      <c r="B149" s="40"/>
      <c r="C149" s="251" t="s">
        <v>328</v>
      </c>
      <c r="D149" s="251" t="s">
        <v>254</v>
      </c>
      <c r="E149" s="252" t="s">
        <v>341</v>
      </c>
      <c r="F149" s="253" t="s">
        <v>342</v>
      </c>
      <c r="G149" s="254" t="s">
        <v>186</v>
      </c>
      <c r="H149" s="255">
        <v>4</v>
      </c>
      <c r="I149" s="256"/>
      <c r="J149" s="257">
        <f>ROUND(I149*H149,2)</f>
        <v>0</v>
      </c>
      <c r="K149" s="253" t="s">
        <v>172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0.00080000000000000004</v>
      </c>
      <c r="R149" s="214">
        <f>Q149*H149</f>
        <v>0.0032000000000000002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1120</v>
      </c>
    </row>
    <row r="150" s="2" customFormat="1" ht="16.5" customHeight="1">
      <c r="A150" s="39"/>
      <c r="B150" s="40"/>
      <c r="C150" s="251" t="s">
        <v>332</v>
      </c>
      <c r="D150" s="251" t="s">
        <v>254</v>
      </c>
      <c r="E150" s="252" t="s">
        <v>542</v>
      </c>
      <c r="F150" s="253" t="s">
        <v>543</v>
      </c>
      <c r="G150" s="254" t="s">
        <v>186</v>
      </c>
      <c r="H150" s="255">
        <v>4</v>
      </c>
      <c r="I150" s="256"/>
      <c r="J150" s="257">
        <f>ROUND(I150*H150,2)</f>
        <v>0</v>
      </c>
      <c r="K150" s="253" t="s">
        <v>172</v>
      </c>
      <c r="L150" s="258"/>
      <c r="M150" s="259" t="s">
        <v>19</v>
      </c>
      <c r="N150" s="260" t="s">
        <v>42</v>
      </c>
      <c r="O150" s="85"/>
      <c r="P150" s="214">
        <f>O150*H150</f>
        <v>0</v>
      </c>
      <c r="Q150" s="214">
        <v>0.0050000000000000001</v>
      </c>
      <c r="R150" s="214">
        <f>Q150*H150</f>
        <v>0.02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210</v>
      </c>
      <c r="AT150" s="216" t="s">
        <v>254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1121</v>
      </c>
    </row>
    <row r="151" s="2" customFormat="1" ht="21.75" customHeight="1">
      <c r="A151" s="39"/>
      <c r="B151" s="40"/>
      <c r="C151" s="205" t="s">
        <v>336</v>
      </c>
      <c r="D151" s="205" t="s">
        <v>168</v>
      </c>
      <c r="E151" s="206" t="s">
        <v>345</v>
      </c>
      <c r="F151" s="207" t="s">
        <v>346</v>
      </c>
      <c r="G151" s="208" t="s">
        <v>194</v>
      </c>
      <c r="H151" s="209">
        <v>31.300000000000001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1122</v>
      </c>
    </row>
    <row r="152" s="2" customFormat="1">
      <c r="A152" s="39"/>
      <c r="B152" s="40"/>
      <c r="C152" s="205" t="s">
        <v>340</v>
      </c>
      <c r="D152" s="205" t="s">
        <v>168</v>
      </c>
      <c r="E152" s="206" t="s">
        <v>349</v>
      </c>
      <c r="F152" s="207" t="s">
        <v>350</v>
      </c>
      <c r="G152" s="208" t="s">
        <v>194</v>
      </c>
      <c r="H152" s="209">
        <v>148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1123</v>
      </c>
    </row>
    <row r="153" s="2" customFormat="1">
      <c r="A153" s="39"/>
      <c r="B153" s="40"/>
      <c r="C153" s="205" t="s">
        <v>344</v>
      </c>
      <c r="D153" s="205" t="s">
        <v>168</v>
      </c>
      <c r="E153" s="206" t="s">
        <v>353</v>
      </c>
      <c r="F153" s="207" t="s">
        <v>354</v>
      </c>
      <c r="G153" s="208" t="s">
        <v>186</v>
      </c>
      <c r="H153" s="209">
        <v>4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0.010189999999999999</v>
      </c>
      <c r="R153" s="214">
        <f>Q153*H153</f>
        <v>0.040759999999999998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1124</v>
      </c>
    </row>
    <row r="154" s="2" customFormat="1" ht="16.5" customHeight="1">
      <c r="A154" s="39"/>
      <c r="B154" s="40"/>
      <c r="C154" s="251" t="s">
        <v>348</v>
      </c>
      <c r="D154" s="251" t="s">
        <v>254</v>
      </c>
      <c r="E154" s="252" t="s">
        <v>357</v>
      </c>
      <c r="F154" s="253" t="s">
        <v>358</v>
      </c>
      <c r="G154" s="254" t="s">
        <v>186</v>
      </c>
      <c r="H154" s="255">
        <v>1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0.52600000000000002</v>
      </c>
      <c r="R154" s="214">
        <f>Q154*H154</f>
        <v>0.52600000000000002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1125</v>
      </c>
    </row>
    <row r="155" s="2" customFormat="1" ht="16.5" customHeight="1">
      <c r="A155" s="39"/>
      <c r="B155" s="40"/>
      <c r="C155" s="251" t="s">
        <v>352</v>
      </c>
      <c r="D155" s="251" t="s">
        <v>254</v>
      </c>
      <c r="E155" s="252" t="s">
        <v>553</v>
      </c>
      <c r="F155" s="253" t="s">
        <v>554</v>
      </c>
      <c r="G155" s="254" t="s">
        <v>186</v>
      </c>
      <c r="H155" s="255">
        <v>2</v>
      </c>
      <c r="I155" s="256"/>
      <c r="J155" s="257">
        <f>ROUND(I155*H155,2)</f>
        <v>0</v>
      </c>
      <c r="K155" s="253" t="s">
        <v>172</v>
      </c>
      <c r="L155" s="258"/>
      <c r="M155" s="259" t="s">
        <v>19</v>
      </c>
      <c r="N155" s="260" t="s">
        <v>42</v>
      </c>
      <c r="O155" s="85"/>
      <c r="P155" s="214">
        <f>O155*H155</f>
        <v>0</v>
      </c>
      <c r="Q155" s="214">
        <v>1.0540000000000001</v>
      </c>
      <c r="R155" s="214">
        <f>Q155*H155</f>
        <v>2.1080000000000001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210</v>
      </c>
      <c r="AT155" s="216" t="s">
        <v>254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1126</v>
      </c>
    </row>
    <row r="156" s="2" customFormat="1" ht="16.5" customHeight="1">
      <c r="A156" s="39"/>
      <c r="B156" s="40"/>
      <c r="C156" s="251" t="s">
        <v>356</v>
      </c>
      <c r="D156" s="251" t="s">
        <v>254</v>
      </c>
      <c r="E156" s="252" t="s">
        <v>361</v>
      </c>
      <c r="F156" s="253" t="s">
        <v>362</v>
      </c>
      <c r="G156" s="254" t="s">
        <v>186</v>
      </c>
      <c r="H156" s="255">
        <v>1</v>
      </c>
      <c r="I156" s="256"/>
      <c r="J156" s="257">
        <f>ROUND(I156*H156,2)</f>
        <v>0</v>
      </c>
      <c r="K156" s="253" t="s">
        <v>172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0.26200000000000001</v>
      </c>
      <c r="R156" s="214">
        <f>Q156*H156</f>
        <v>0.26200000000000001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1127</v>
      </c>
    </row>
    <row r="157" s="2" customFormat="1">
      <c r="A157" s="39"/>
      <c r="B157" s="40"/>
      <c r="C157" s="205" t="s">
        <v>360</v>
      </c>
      <c r="D157" s="205" t="s">
        <v>168</v>
      </c>
      <c r="E157" s="206" t="s">
        <v>365</v>
      </c>
      <c r="F157" s="207" t="s">
        <v>366</v>
      </c>
      <c r="G157" s="208" t="s">
        <v>186</v>
      </c>
      <c r="H157" s="209">
        <v>3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0.01248</v>
      </c>
      <c r="R157" s="214">
        <f>Q157*H157</f>
        <v>0.037440000000000001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1128</v>
      </c>
    </row>
    <row r="158" s="2" customFormat="1">
      <c r="A158" s="39"/>
      <c r="B158" s="40"/>
      <c r="C158" s="251" t="s">
        <v>364</v>
      </c>
      <c r="D158" s="251" t="s">
        <v>254</v>
      </c>
      <c r="E158" s="252" t="s">
        <v>369</v>
      </c>
      <c r="F158" s="253" t="s">
        <v>370</v>
      </c>
      <c r="G158" s="254" t="s">
        <v>186</v>
      </c>
      <c r="H158" s="255">
        <v>2</v>
      </c>
      <c r="I158" s="256"/>
      <c r="J158" s="257">
        <f>ROUND(I158*H158,2)</f>
        <v>0</v>
      </c>
      <c r="K158" s="253" t="s">
        <v>172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0.54800000000000004</v>
      </c>
      <c r="R158" s="214">
        <f>Q158*H158</f>
        <v>1.0960000000000001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1129</v>
      </c>
    </row>
    <row r="159" s="2" customFormat="1">
      <c r="A159" s="39"/>
      <c r="B159" s="40"/>
      <c r="C159" s="251" t="s">
        <v>368</v>
      </c>
      <c r="D159" s="251" t="s">
        <v>254</v>
      </c>
      <c r="E159" s="252" t="s">
        <v>779</v>
      </c>
      <c r="F159" s="253" t="s">
        <v>780</v>
      </c>
      <c r="G159" s="254" t="s">
        <v>186</v>
      </c>
      <c r="H159" s="255">
        <v>1</v>
      </c>
      <c r="I159" s="256"/>
      <c r="J159" s="257">
        <f>ROUND(I159*H159,2)</f>
        <v>0</v>
      </c>
      <c r="K159" s="253" t="s">
        <v>172</v>
      </c>
      <c r="L159" s="258"/>
      <c r="M159" s="259" t="s">
        <v>19</v>
      </c>
      <c r="N159" s="260" t="s">
        <v>42</v>
      </c>
      <c r="O159" s="85"/>
      <c r="P159" s="214">
        <f>O159*H159</f>
        <v>0</v>
      </c>
      <c r="Q159" s="214">
        <v>0.44900000000000001</v>
      </c>
      <c r="R159" s="214">
        <f>Q159*H159</f>
        <v>0.44900000000000001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210</v>
      </c>
      <c r="AT159" s="216" t="s">
        <v>254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1130</v>
      </c>
    </row>
    <row r="160" s="2" customFormat="1">
      <c r="A160" s="39"/>
      <c r="B160" s="40"/>
      <c r="C160" s="205" t="s">
        <v>372</v>
      </c>
      <c r="D160" s="205" t="s">
        <v>168</v>
      </c>
      <c r="E160" s="206" t="s">
        <v>373</v>
      </c>
      <c r="F160" s="207" t="s">
        <v>374</v>
      </c>
      <c r="G160" s="208" t="s">
        <v>186</v>
      </c>
      <c r="H160" s="209">
        <v>3</v>
      </c>
      <c r="I160" s="210"/>
      <c r="J160" s="211">
        <f>ROUND(I160*H160,2)</f>
        <v>0</v>
      </c>
      <c r="K160" s="207" t="s">
        <v>172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0.028539999999999999</v>
      </c>
      <c r="R160" s="214">
        <f>Q160*H160</f>
        <v>0.085620000000000002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168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1131</v>
      </c>
    </row>
    <row r="161" s="2" customFormat="1" ht="16.5" customHeight="1">
      <c r="A161" s="39"/>
      <c r="B161" s="40"/>
      <c r="C161" s="251" t="s">
        <v>376</v>
      </c>
      <c r="D161" s="251" t="s">
        <v>254</v>
      </c>
      <c r="E161" s="252" t="s">
        <v>571</v>
      </c>
      <c r="F161" s="253" t="s">
        <v>572</v>
      </c>
      <c r="G161" s="254" t="s">
        <v>186</v>
      </c>
      <c r="H161" s="255">
        <v>1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1.032</v>
      </c>
      <c r="R161" s="214">
        <f>Q161*H161</f>
        <v>1.032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1132</v>
      </c>
    </row>
    <row r="162" s="2" customFormat="1" ht="16.5" customHeight="1">
      <c r="A162" s="39"/>
      <c r="B162" s="40"/>
      <c r="C162" s="251" t="s">
        <v>380</v>
      </c>
      <c r="D162" s="251" t="s">
        <v>254</v>
      </c>
      <c r="E162" s="252" t="s">
        <v>568</v>
      </c>
      <c r="F162" s="253" t="s">
        <v>569</v>
      </c>
      <c r="G162" s="254" t="s">
        <v>186</v>
      </c>
      <c r="H162" s="255">
        <v>1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1.032</v>
      </c>
      <c r="R162" s="214">
        <f>Q162*H162</f>
        <v>1.032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1133</v>
      </c>
    </row>
    <row r="163" s="2" customFormat="1" ht="16.5" customHeight="1">
      <c r="A163" s="39"/>
      <c r="B163" s="40"/>
      <c r="C163" s="251" t="s">
        <v>384</v>
      </c>
      <c r="D163" s="251" t="s">
        <v>254</v>
      </c>
      <c r="E163" s="252" t="s">
        <v>785</v>
      </c>
      <c r="F163" s="253" t="s">
        <v>786</v>
      </c>
      <c r="G163" s="254" t="s">
        <v>186</v>
      </c>
      <c r="H163" s="255">
        <v>1</v>
      </c>
      <c r="I163" s="256"/>
      <c r="J163" s="257">
        <f>ROUND(I163*H163,2)</f>
        <v>0</v>
      </c>
      <c r="K163" s="253" t="s">
        <v>19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1.032</v>
      </c>
      <c r="R163" s="214">
        <f>Q163*H163</f>
        <v>1.032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1134</v>
      </c>
    </row>
    <row r="164" s="2" customFormat="1">
      <c r="A164" s="39"/>
      <c r="B164" s="40"/>
      <c r="C164" s="205" t="s">
        <v>388</v>
      </c>
      <c r="D164" s="205" t="s">
        <v>168</v>
      </c>
      <c r="E164" s="206" t="s">
        <v>389</v>
      </c>
      <c r="F164" s="207" t="s">
        <v>390</v>
      </c>
      <c r="G164" s="208" t="s">
        <v>186</v>
      </c>
      <c r="H164" s="209">
        <v>6</v>
      </c>
      <c r="I164" s="210"/>
      <c r="J164" s="211">
        <f>ROUND(I164*H164,2)</f>
        <v>0</v>
      </c>
      <c r="K164" s="207" t="s">
        <v>172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0.039269999999999999</v>
      </c>
      <c r="R164" s="214">
        <f>Q164*H164</f>
        <v>0.23562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173</v>
      </c>
      <c r="AT164" s="216" t="s">
        <v>168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1135</v>
      </c>
    </row>
    <row r="165" s="2" customFormat="1">
      <c r="A165" s="39"/>
      <c r="B165" s="40"/>
      <c r="C165" s="251" t="s">
        <v>392</v>
      </c>
      <c r="D165" s="251" t="s">
        <v>254</v>
      </c>
      <c r="E165" s="252" t="s">
        <v>397</v>
      </c>
      <c r="F165" s="253" t="s">
        <v>398</v>
      </c>
      <c r="G165" s="254" t="s">
        <v>186</v>
      </c>
      <c r="H165" s="255">
        <v>3</v>
      </c>
      <c r="I165" s="256"/>
      <c r="J165" s="257">
        <f>ROUND(I165*H165,2)</f>
        <v>0</v>
      </c>
      <c r="K165" s="253" t="s">
        <v>172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0.081000000000000003</v>
      </c>
      <c r="R165" s="214">
        <f>Q165*H165</f>
        <v>0.24299999999999999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1136</v>
      </c>
    </row>
    <row r="166" s="2" customFormat="1" ht="16.5" customHeight="1">
      <c r="A166" s="39"/>
      <c r="B166" s="40"/>
      <c r="C166" s="251" t="s">
        <v>396</v>
      </c>
      <c r="D166" s="251" t="s">
        <v>254</v>
      </c>
      <c r="E166" s="252" t="s">
        <v>401</v>
      </c>
      <c r="F166" s="253" t="s">
        <v>402</v>
      </c>
      <c r="G166" s="254" t="s">
        <v>403</v>
      </c>
      <c r="H166" s="255">
        <v>1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42</v>
      </c>
      <c r="O166" s="85"/>
      <c r="P166" s="214">
        <f>O166*H166</f>
        <v>0</v>
      </c>
      <c r="Q166" s="214">
        <v>0.050999999999999997</v>
      </c>
      <c r="R166" s="214">
        <f>Q166*H166</f>
        <v>0.050999999999999997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254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1137</v>
      </c>
    </row>
    <row r="167" s="2" customFormat="1" ht="16.5" customHeight="1">
      <c r="A167" s="39"/>
      <c r="B167" s="40"/>
      <c r="C167" s="251" t="s">
        <v>400</v>
      </c>
      <c r="D167" s="251" t="s">
        <v>254</v>
      </c>
      <c r="E167" s="252" t="s">
        <v>406</v>
      </c>
      <c r="F167" s="253" t="s">
        <v>407</v>
      </c>
      <c r="G167" s="254" t="s">
        <v>403</v>
      </c>
      <c r="H167" s="255">
        <v>1</v>
      </c>
      <c r="I167" s="256"/>
      <c r="J167" s="257">
        <f>ROUND(I167*H167,2)</f>
        <v>0</v>
      </c>
      <c r="K167" s="253" t="s">
        <v>19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0.040000000000000001</v>
      </c>
      <c r="R167" s="214">
        <f>Q167*H167</f>
        <v>0.040000000000000001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1138</v>
      </c>
    </row>
    <row r="168" s="2" customFormat="1">
      <c r="A168" s="39"/>
      <c r="B168" s="40"/>
      <c r="C168" s="251" t="s">
        <v>405</v>
      </c>
      <c r="D168" s="251" t="s">
        <v>254</v>
      </c>
      <c r="E168" s="252" t="s">
        <v>393</v>
      </c>
      <c r="F168" s="253" t="s">
        <v>394</v>
      </c>
      <c r="G168" s="254" t="s">
        <v>186</v>
      </c>
      <c r="H168" s="255">
        <v>1</v>
      </c>
      <c r="I168" s="256"/>
      <c r="J168" s="257">
        <f>ROUND(I168*H168,2)</f>
        <v>0</v>
      </c>
      <c r="K168" s="253" t="s">
        <v>172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0.070000000000000007</v>
      </c>
      <c r="R168" s="214">
        <f>Q168*H168</f>
        <v>0.070000000000000007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1139</v>
      </c>
    </row>
    <row r="169" s="2" customFormat="1" ht="16.5" customHeight="1">
      <c r="A169" s="39"/>
      <c r="B169" s="40"/>
      <c r="C169" s="251" t="s">
        <v>409</v>
      </c>
      <c r="D169" s="251" t="s">
        <v>254</v>
      </c>
      <c r="E169" s="252" t="s">
        <v>414</v>
      </c>
      <c r="F169" s="253" t="s">
        <v>415</v>
      </c>
      <c r="G169" s="254" t="s">
        <v>403</v>
      </c>
      <c r="H169" s="255">
        <v>6</v>
      </c>
      <c r="I169" s="256"/>
      <c r="J169" s="257">
        <f>ROUND(I169*H169,2)</f>
        <v>0</v>
      </c>
      <c r="K169" s="253" t="s">
        <v>19</v>
      </c>
      <c r="L169" s="258"/>
      <c r="M169" s="259" t="s">
        <v>19</v>
      </c>
      <c r="N169" s="260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210</v>
      </c>
      <c r="AT169" s="216" t="s">
        <v>254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1140</v>
      </c>
    </row>
    <row r="170" s="2" customFormat="1">
      <c r="A170" s="39"/>
      <c r="B170" s="40"/>
      <c r="C170" s="205" t="s">
        <v>413</v>
      </c>
      <c r="D170" s="205" t="s">
        <v>168</v>
      </c>
      <c r="E170" s="206" t="s">
        <v>418</v>
      </c>
      <c r="F170" s="207" t="s">
        <v>419</v>
      </c>
      <c r="G170" s="208" t="s">
        <v>186</v>
      </c>
      <c r="H170" s="209">
        <v>5</v>
      </c>
      <c r="I170" s="210"/>
      <c r="J170" s="211">
        <f>ROUND(I170*H170,2)</f>
        <v>0</v>
      </c>
      <c r="K170" s="207" t="s">
        <v>172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0.058029999999999998</v>
      </c>
      <c r="R170" s="214">
        <f>Q170*H170</f>
        <v>0.29015000000000002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173</v>
      </c>
      <c r="AT170" s="216" t="s">
        <v>168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1141</v>
      </c>
    </row>
    <row r="171" s="2" customFormat="1">
      <c r="A171" s="39"/>
      <c r="B171" s="40"/>
      <c r="C171" s="205" t="s">
        <v>417</v>
      </c>
      <c r="D171" s="205" t="s">
        <v>168</v>
      </c>
      <c r="E171" s="206" t="s">
        <v>422</v>
      </c>
      <c r="F171" s="207" t="s">
        <v>423</v>
      </c>
      <c r="G171" s="208" t="s">
        <v>186</v>
      </c>
      <c r="H171" s="209">
        <v>3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0.21734000000000001</v>
      </c>
      <c r="R171" s="214">
        <f>Q171*H171</f>
        <v>0.65202000000000004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1142</v>
      </c>
    </row>
    <row r="172" s="2" customFormat="1">
      <c r="A172" s="39"/>
      <c r="B172" s="40"/>
      <c r="C172" s="251" t="s">
        <v>421</v>
      </c>
      <c r="D172" s="251" t="s">
        <v>254</v>
      </c>
      <c r="E172" s="252" t="s">
        <v>426</v>
      </c>
      <c r="F172" s="253" t="s">
        <v>427</v>
      </c>
      <c r="G172" s="254" t="s">
        <v>186</v>
      </c>
      <c r="H172" s="255">
        <v>3</v>
      </c>
      <c r="I172" s="256"/>
      <c r="J172" s="257">
        <f>ROUND(I172*H172,2)</f>
        <v>0</v>
      </c>
      <c r="K172" s="253" t="s">
        <v>172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0.050000000000000003</v>
      </c>
      <c r="R172" s="214">
        <f>Q172*H172</f>
        <v>0.15000000000000002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1143</v>
      </c>
    </row>
    <row r="173" s="2" customFormat="1" ht="21.75" customHeight="1">
      <c r="A173" s="39"/>
      <c r="B173" s="40"/>
      <c r="C173" s="205" t="s">
        <v>425</v>
      </c>
      <c r="D173" s="205" t="s">
        <v>168</v>
      </c>
      <c r="E173" s="206" t="s">
        <v>430</v>
      </c>
      <c r="F173" s="207" t="s">
        <v>431</v>
      </c>
      <c r="G173" s="208" t="s">
        <v>194</v>
      </c>
      <c r="H173" s="209">
        <v>179</v>
      </c>
      <c r="I173" s="210"/>
      <c r="J173" s="211">
        <f>ROUND(I173*H173,2)</f>
        <v>0</v>
      </c>
      <c r="K173" s="207" t="s">
        <v>172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0.00012999999999999999</v>
      </c>
      <c r="R173" s="214">
        <f>Q173*H173</f>
        <v>0.023269999999999999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1144</v>
      </c>
    </row>
    <row r="174" s="12" customFormat="1" ht="22.8" customHeight="1">
      <c r="A174" s="12"/>
      <c r="B174" s="189"/>
      <c r="C174" s="190"/>
      <c r="D174" s="191" t="s">
        <v>70</v>
      </c>
      <c r="E174" s="203" t="s">
        <v>456</v>
      </c>
      <c r="F174" s="203" t="s">
        <v>457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P175</f>
        <v>0</v>
      </c>
      <c r="Q174" s="197"/>
      <c r="R174" s="198">
        <f>R175</f>
        <v>0</v>
      </c>
      <c r="S174" s="197"/>
      <c r="T174" s="19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79</v>
      </c>
      <c r="AT174" s="201" t="s">
        <v>70</v>
      </c>
      <c r="AU174" s="201" t="s">
        <v>79</v>
      </c>
      <c r="AY174" s="200" t="s">
        <v>166</v>
      </c>
      <c r="BK174" s="202">
        <f>BK175</f>
        <v>0</v>
      </c>
    </row>
    <row r="175" s="2" customFormat="1">
      <c r="A175" s="39"/>
      <c r="B175" s="40"/>
      <c r="C175" s="205" t="s">
        <v>429</v>
      </c>
      <c r="D175" s="205" t="s">
        <v>168</v>
      </c>
      <c r="E175" s="206" t="s">
        <v>463</v>
      </c>
      <c r="F175" s="207" t="s">
        <v>464</v>
      </c>
      <c r="G175" s="208" t="s">
        <v>240</v>
      </c>
      <c r="H175" s="209">
        <v>12.052</v>
      </c>
      <c r="I175" s="210"/>
      <c r="J175" s="211">
        <f>ROUND(I175*H175,2)</f>
        <v>0</v>
      </c>
      <c r="K175" s="207" t="s">
        <v>172</v>
      </c>
      <c r="L175" s="45"/>
      <c r="M175" s="261" t="s">
        <v>19</v>
      </c>
      <c r="N175" s="262" t="s">
        <v>42</v>
      </c>
      <c r="O175" s="263"/>
      <c r="P175" s="264">
        <f>O175*H175</f>
        <v>0</v>
      </c>
      <c r="Q175" s="264">
        <v>0</v>
      </c>
      <c r="R175" s="264">
        <f>Q175*H175</f>
        <v>0</v>
      </c>
      <c r="S175" s="264">
        <v>0</v>
      </c>
      <c r="T175" s="26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173</v>
      </c>
      <c r="AT175" s="216" t="s">
        <v>168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1145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RdqYTGX9wHMppSJ60A+iemBqB5WgtFJA1Uk2E5Km+5lpq+GK5vkXNa8o9n7DdMp3hehVEAgVI3oqU8yC43c4tA==" hashValue="AFaBfZZMBMByljtGI80fW+KXzfSFwlB+6c45QBnery5SECpVic+0fl4HPpMNWkw3EMmt1cSAteCdV60j7EFrbg==" algorithmName="SHA-512" password="CC35"/>
  <autoFilter ref="C84:K17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ROUND((SUM(BE87:BE177)),  2)</f>
        <v>0</v>
      </c>
      <c r="G33" s="39"/>
      <c r="H33" s="39"/>
      <c r="I33" s="149">
        <v>0.20999999999999999</v>
      </c>
      <c r="J33" s="148">
        <f>ROUND(((SUM(BE87:BE177))*I33),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ROUND((SUM(BF87:BF177)),  2)</f>
        <v>0</v>
      </c>
      <c r="G34" s="39"/>
      <c r="H34" s="39"/>
      <c r="I34" s="149">
        <v>0.14999999999999999</v>
      </c>
      <c r="J34" s="148">
        <f>ROUND(((SUM(BF87:BF177))*I34),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Stoka F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J140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149</v>
      </c>
      <c r="E66" s="175"/>
      <c r="F66" s="175"/>
      <c r="G66" s="175"/>
      <c r="H66" s="175"/>
      <c r="I66" s="175"/>
      <c r="J66" s="176">
        <f>J170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150</v>
      </c>
      <c r="E67" s="175"/>
      <c r="F67" s="175"/>
      <c r="G67" s="175"/>
      <c r="H67" s="175"/>
      <c r="I67" s="175"/>
      <c r="J67" s="176">
        <f>J175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SO.01 Kanalizace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09 - Stoka F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Rotava</v>
      </c>
      <c r="G81" s="41"/>
      <c r="H81" s="41"/>
      <c r="I81" s="33" t="s">
        <v>23</v>
      </c>
      <c r="J81" s="73" t="str">
        <f>IF(J12="","",J12)</f>
        <v>8. 1. 2021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Rotava Sídliště 721 Rotava</v>
      </c>
      <c r="G83" s="41"/>
      <c r="H83" s="41"/>
      <c r="I83" s="33" t="s">
        <v>31</v>
      </c>
      <c r="J83" s="37" t="str">
        <f>E21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152</v>
      </c>
      <c r="D86" s="181" t="s">
        <v>56</v>
      </c>
      <c r="E86" s="181" t="s">
        <v>52</v>
      </c>
      <c r="F86" s="181" t="s">
        <v>53</v>
      </c>
      <c r="G86" s="181" t="s">
        <v>153</v>
      </c>
      <c r="H86" s="181" t="s">
        <v>154</v>
      </c>
      <c r="I86" s="181" t="s">
        <v>155</v>
      </c>
      <c r="J86" s="181" t="s">
        <v>140</v>
      </c>
      <c r="K86" s="182" t="s">
        <v>156</v>
      </c>
      <c r="L86" s="183"/>
      <c r="M86" s="93" t="s">
        <v>19</v>
      </c>
      <c r="N86" s="94" t="s">
        <v>41</v>
      </c>
      <c r="O86" s="94" t="s">
        <v>157</v>
      </c>
      <c r="P86" s="94" t="s">
        <v>158</v>
      </c>
      <c r="Q86" s="94" t="s">
        <v>159</v>
      </c>
      <c r="R86" s="94" t="s">
        <v>160</v>
      </c>
      <c r="S86" s="94" t="s">
        <v>161</v>
      </c>
      <c r="T86" s="95" t="s">
        <v>162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163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344.38477459999996</v>
      </c>
      <c r="S87" s="97"/>
      <c r="T87" s="187">
        <f>T88</f>
        <v>217.57249999999999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141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164</v>
      </c>
      <c r="F88" s="192" t="s">
        <v>165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P89+P128+P130+P137+P140+P170+P175</f>
        <v>0</v>
      </c>
      <c r="Q88" s="197"/>
      <c r="R88" s="198">
        <f>R89+R128+R130+R137+R140+R170+R175</f>
        <v>344.38477459999996</v>
      </c>
      <c r="S88" s="197"/>
      <c r="T88" s="199">
        <f>T89+T128+T130+T137+T140+T170+T175</f>
        <v>217.57249999999999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166</v>
      </c>
      <c r="BK88" s="202">
        <f>BK89+BK128+BK130+BK137+BK140+BK170+BK175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167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SUM(P90:P127)</f>
        <v>0</v>
      </c>
      <c r="Q89" s="197"/>
      <c r="R89" s="198">
        <f>SUM(R90:R127)</f>
        <v>1.6833726000000002</v>
      </c>
      <c r="S89" s="197"/>
      <c r="T89" s="199">
        <f>SUM(T90:T127)</f>
        <v>217.57249999999999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166</v>
      </c>
      <c r="BK89" s="202">
        <f>SUM(BK90:BK127)</f>
        <v>0</v>
      </c>
    </row>
    <row r="90" s="2" customFormat="1" ht="66.75" customHeight="1">
      <c r="A90" s="39"/>
      <c r="B90" s="40"/>
      <c r="C90" s="205" t="s">
        <v>79</v>
      </c>
      <c r="D90" s="205" t="s">
        <v>168</v>
      </c>
      <c r="E90" s="206" t="s">
        <v>467</v>
      </c>
      <c r="F90" s="207" t="s">
        <v>468</v>
      </c>
      <c r="G90" s="208" t="s">
        <v>171</v>
      </c>
      <c r="H90" s="209">
        <v>375.125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0.57999999999999996</v>
      </c>
      <c r="T90" s="215">
        <f>S90*H90</f>
        <v>217.57249999999999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1147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1148</v>
      </c>
      <c r="G91" s="230"/>
      <c r="H91" s="233">
        <v>375.125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>
      <c r="A92" s="39"/>
      <c r="B92" s="40"/>
      <c r="C92" s="205" t="s">
        <v>81</v>
      </c>
      <c r="D92" s="205" t="s">
        <v>168</v>
      </c>
      <c r="E92" s="206" t="s">
        <v>184</v>
      </c>
      <c r="F92" s="207" t="s">
        <v>185</v>
      </c>
      <c r="G92" s="208" t="s">
        <v>186</v>
      </c>
      <c r="H92" s="209">
        <v>6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0.00064999999999999997</v>
      </c>
      <c r="R92" s="214">
        <f>Q92*H92</f>
        <v>0.0038999999999999998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1149</v>
      </c>
    </row>
    <row r="93" s="2" customFormat="1">
      <c r="A93" s="39"/>
      <c r="B93" s="40"/>
      <c r="C93" s="205" t="s">
        <v>183</v>
      </c>
      <c r="D93" s="205" t="s">
        <v>168</v>
      </c>
      <c r="E93" s="206" t="s">
        <v>188</v>
      </c>
      <c r="F93" s="207" t="s">
        <v>189</v>
      </c>
      <c r="G93" s="208" t="s">
        <v>186</v>
      </c>
      <c r="H93" s="209">
        <v>6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1150</v>
      </c>
    </row>
    <row r="94" s="2" customFormat="1">
      <c r="A94" s="39"/>
      <c r="B94" s="40"/>
      <c r="C94" s="205" t="s">
        <v>173</v>
      </c>
      <c r="D94" s="205" t="s">
        <v>168</v>
      </c>
      <c r="E94" s="206" t="s">
        <v>192</v>
      </c>
      <c r="F94" s="207" t="s">
        <v>193</v>
      </c>
      <c r="G94" s="208" t="s">
        <v>194</v>
      </c>
      <c r="H94" s="209">
        <v>560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0.00055000000000000003</v>
      </c>
      <c r="R94" s="214">
        <f>Q94*H94</f>
        <v>0.308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1151</v>
      </c>
    </row>
    <row r="95" s="2" customFormat="1">
      <c r="A95" s="39"/>
      <c r="B95" s="40"/>
      <c r="C95" s="205" t="s">
        <v>191</v>
      </c>
      <c r="D95" s="205" t="s">
        <v>168</v>
      </c>
      <c r="E95" s="206" t="s">
        <v>197</v>
      </c>
      <c r="F95" s="207" t="s">
        <v>198</v>
      </c>
      <c r="G95" s="208" t="s">
        <v>194</v>
      </c>
      <c r="H95" s="209">
        <v>560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1152</v>
      </c>
    </row>
    <row r="96" s="2" customFormat="1">
      <c r="A96" s="39"/>
      <c r="B96" s="40"/>
      <c r="C96" s="205" t="s">
        <v>196</v>
      </c>
      <c r="D96" s="205" t="s">
        <v>168</v>
      </c>
      <c r="E96" s="206" t="s">
        <v>201</v>
      </c>
      <c r="F96" s="207" t="s">
        <v>202</v>
      </c>
      <c r="G96" s="208" t="s">
        <v>203</v>
      </c>
      <c r="H96" s="209">
        <v>216.36000000000001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1153</v>
      </c>
    </row>
    <row r="97" s="13" customFormat="1">
      <c r="A97" s="13"/>
      <c r="B97" s="218"/>
      <c r="C97" s="219"/>
      <c r="D97" s="220" t="s">
        <v>175</v>
      </c>
      <c r="E97" s="221" t="s">
        <v>19</v>
      </c>
      <c r="F97" s="222" t="s">
        <v>205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175</v>
      </c>
      <c r="AU97" s="228" t="s">
        <v>81</v>
      </c>
      <c r="AV97" s="13" t="s">
        <v>79</v>
      </c>
      <c r="AW97" s="13" t="s">
        <v>33</v>
      </c>
      <c r="AX97" s="13" t="s">
        <v>71</v>
      </c>
      <c r="AY97" s="228" t="s">
        <v>166</v>
      </c>
    </row>
    <row r="98" s="14" customFormat="1">
      <c r="A98" s="14"/>
      <c r="B98" s="229"/>
      <c r="C98" s="230"/>
      <c r="D98" s="220" t="s">
        <v>175</v>
      </c>
      <c r="E98" s="231" t="s">
        <v>19</v>
      </c>
      <c r="F98" s="232" t="s">
        <v>1154</v>
      </c>
      <c r="G98" s="230"/>
      <c r="H98" s="233">
        <v>29.16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175</v>
      </c>
      <c r="AU98" s="239" t="s">
        <v>81</v>
      </c>
      <c r="AV98" s="14" t="s">
        <v>81</v>
      </c>
      <c r="AW98" s="14" t="s">
        <v>33</v>
      </c>
      <c r="AX98" s="14" t="s">
        <v>71</v>
      </c>
      <c r="AY98" s="239" t="s">
        <v>166</v>
      </c>
    </row>
    <row r="99" s="13" customFormat="1">
      <c r="A99" s="13"/>
      <c r="B99" s="218"/>
      <c r="C99" s="219"/>
      <c r="D99" s="220" t="s">
        <v>175</v>
      </c>
      <c r="E99" s="221" t="s">
        <v>19</v>
      </c>
      <c r="F99" s="222" t="s">
        <v>1155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175</v>
      </c>
      <c r="AU99" s="228" t="s">
        <v>81</v>
      </c>
      <c r="AV99" s="13" t="s">
        <v>79</v>
      </c>
      <c r="AW99" s="13" t="s">
        <v>33</v>
      </c>
      <c r="AX99" s="13" t="s">
        <v>71</v>
      </c>
      <c r="AY99" s="228" t="s">
        <v>166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1156</v>
      </c>
      <c r="G100" s="230"/>
      <c r="H100" s="233">
        <v>187.19999999999999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71</v>
      </c>
      <c r="AY100" s="239" t="s">
        <v>166</v>
      </c>
    </row>
    <row r="101" s="15" customFormat="1">
      <c r="A101" s="15"/>
      <c r="B101" s="240"/>
      <c r="C101" s="241"/>
      <c r="D101" s="220" t="s">
        <v>175</v>
      </c>
      <c r="E101" s="242" t="s">
        <v>19</v>
      </c>
      <c r="F101" s="243" t="s">
        <v>209</v>
      </c>
      <c r="G101" s="241"/>
      <c r="H101" s="244">
        <v>216.35999999999999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175</v>
      </c>
      <c r="AU101" s="250" t="s">
        <v>81</v>
      </c>
      <c r="AV101" s="15" t="s">
        <v>173</v>
      </c>
      <c r="AW101" s="15" t="s">
        <v>33</v>
      </c>
      <c r="AX101" s="15" t="s">
        <v>79</v>
      </c>
      <c r="AY101" s="250" t="s">
        <v>166</v>
      </c>
    </row>
    <row r="102" s="2" customFormat="1">
      <c r="A102" s="39"/>
      <c r="B102" s="40"/>
      <c r="C102" s="205" t="s">
        <v>200</v>
      </c>
      <c r="D102" s="205" t="s">
        <v>168</v>
      </c>
      <c r="E102" s="206" t="s">
        <v>822</v>
      </c>
      <c r="F102" s="207" t="s">
        <v>823</v>
      </c>
      <c r="G102" s="208" t="s">
        <v>203</v>
      </c>
      <c r="H102" s="209">
        <v>393.78100000000001</v>
      </c>
      <c r="I102" s="210"/>
      <c r="J102" s="211">
        <f>ROUND(I102*H102,2)</f>
        <v>0</v>
      </c>
      <c r="K102" s="207" t="s">
        <v>172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173</v>
      </c>
      <c r="AT102" s="216" t="s">
        <v>168</v>
      </c>
      <c r="AU102" s="216" t="s">
        <v>81</v>
      </c>
      <c r="AY102" s="18" t="s">
        <v>166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173</v>
      </c>
      <c r="BM102" s="216" t="s">
        <v>1157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205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1158</v>
      </c>
      <c r="G104" s="230"/>
      <c r="H104" s="233">
        <v>11.781000000000001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3" customFormat="1">
      <c r="A105" s="13"/>
      <c r="B105" s="218"/>
      <c r="C105" s="219"/>
      <c r="D105" s="220" t="s">
        <v>175</v>
      </c>
      <c r="E105" s="221" t="s">
        <v>19</v>
      </c>
      <c r="F105" s="222" t="s">
        <v>1159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175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166</v>
      </c>
    </row>
    <row r="106" s="14" customFormat="1">
      <c r="A106" s="14"/>
      <c r="B106" s="229"/>
      <c r="C106" s="230"/>
      <c r="D106" s="220" t="s">
        <v>175</v>
      </c>
      <c r="E106" s="231" t="s">
        <v>19</v>
      </c>
      <c r="F106" s="232" t="s">
        <v>1160</v>
      </c>
      <c r="G106" s="230"/>
      <c r="H106" s="233">
        <v>382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33</v>
      </c>
      <c r="AX106" s="14" t="s">
        <v>71</v>
      </c>
      <c r="AY106" s="239" t="s">
        <v>166</v>
      </c>
    </row>
    <row r="107" s="15" customFormat="1">
      <c r="A107" s="15"/>
      <c r="B107" s="240"/>
      <c r="C107" s="241"/>
      <c r="D107" s="220" t="s">
        <v>175</v>
      </c>
      <c r="E107" s="242" t="s">
        <v>19</v>
      </c>
      <c r="F107" s="243" t="s">
        <v>209</v>
      </c>
      <c r="G107" s="241"/>
      <c r="H107" s="244">
        <v>393.78100000000001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175</v>
      </c>
      <c r="AU107" s="250" t="s">
        <v>81</v>
      </c>
      <c r="AV107" s="15" t="s">
        <v>173</v>
      </c>
      <c r="AW107" s="15" t="s">
        <v>33</v>
      </c>
      <c r="AX107" s="15" t="s">
        <v>79</v>
      </c>
      <c r="AY107" s="250" t="s">
        <v>166</v>
      </c>
    </row>
    <row r="108" s="2" customFormat="1">
      <c r="A108" s="39"/>
      <c r="B108" s="40"/>
      <c r="C108" s="205" t="s">
        <v>210</v>
      </c>
      <c r="D108" s="205" t="s">
        <v>168</v>
      </c>
      <c r="E108" s="206" t="s">
        <v>211</v>
      </c>
      <c r="F108" s="207" t="s">
        <v>212</v>
      </c>
      <c r="G108" s="208" t="s">
        <v>203</v>
      </c>
      <c r="H108" s="209">
        <v>5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1161</v>
      </c>
    </row>
    <row r="109" s="2" customFormat="1">
      <c r="A109" s="39"/>
      <c r="B109" s="40"/>
      <c r="C109" s="205" t="s">
        <v>214</v>
      </c>
      <c r="D109" s="205" t="s">
        <v>168</v>
      </c>
      <c r="E109" s="206" t="s">
        <v>215</v>
      </c>
      <c r="F109" s="207" t="s">
        <v>216</v>
      </c>
      <c r="G109" s="208" t="s">
        <v>171</v>
      </c>
      <c r="H109" s="209">
        <v>312.69999999999999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0.00084000000000000003</v>
      </c>
      <c r="R109" s="214">
        <f>Q109*H109</f>
        <v>0.26266800000000001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1162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1163</v>
      </c>
      <c r="G110" s="230"/>
      <c r="H110" s="233">
        <v>312.69999999999999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79</v>
      </c>
      <c r="AY110" s="239" t="s">
        <v>166</v>
      </c>
    </row>
    <row r="111" s="2" customFormat="1">
      <c r="A111" s="39"/>
      <c r="B111" s="40"/>
      <c r="C111" s="205" t="s">
        <v>106</v>
      </c>
      <c r="D111" s="205" t="s">
        <v>168</v>
      </c>
      <c r="E111" s="206" t="s">
        <v>220</v>
      </c>
      <c r="F111" s="207" t="s">
        <v>221</v>
      </c>
      <c r="G111" s="208" t="s">
        <v>171</v>
      </c>
      <c r="H111" s="209">
        <v>878.53999999999996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0.00084999999999999995</v>
      </c>
      <c r="R111" s="214">
        <f>Q111*H111</f>
        <v>0.74675899999999995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1164</v>
      </c>
    </row>
    <row r="112" s="14" customFormat="1">
      <c r="A112" s="14"/>
      <c r="B112" s="229"/>
      <c r="C112" s="230"/>
      <c r="D112" s="220" t="s">
        <v>175</v>
      </c>
      <c r="E112" s="231" t="s">
        <v>19</v>
      </c>
      <c r="F112" s="232" t="s">
        <v>1165</v>
      </c>
      <c r="G112" s="230"/>
      <c r="H112" s="233">
        <v>878.53999999999996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175</v>
      </c>
      <c r="AU112" s="239" t="s">
        <v>81</v>
      </c>
      <c r="AV112" s="14" t="s">
        <v>81</v>
      </c>
      <c r="AW112" s="14" t="s">
        <v>33</v>
      </c>
      <c r="AX112" s="14" t="s">
        <v>79</v>
      </c>
      <c r="AY112" s="239" t="s">
        <v>166</v>
      </c>
    </row>
    <row r="113" s="2" customFormat="1">
      <c r="A113" s="39"/>
      <c r="B113" s="40"/>
      <c r="C113" s="205" t="s">
        <v>109</v>
      </c>
      <c r="D113" s="205" t="s">
        <v>168</v>
      </c>
      <c r="E113" s="206" t="s">
        <v>917</v>
      </c>
      <c r="F113" s="207" t="s">
        <v>918</v>
      </c>
      <c r="G113" s="208" t="s">
        <v>171</v>
      </c>
      <c r="H113" s="209">
        <v>304.24000000000001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0.0011900000000000001</v>
      </c>
      <c r="R113" s="214">
        <f>Q113*H113</f>
        <v>0.36204560000000002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1166</v>
      </c>
    </row>
    <row r="114" s="14" customFormat="1">
      <c r="A114" s="14"/>
      <c r="B114" s="229"/>
      <c r="C114" s="230"/>
      <c r="D114" s="220" t="s">
        <v>175</v>
      </c>
      <c r="E114" s="231" t="s">
        <v>19</v>
      </c>
      <c r="F114" s="232" t="s">
        <v>1167</v>
      </c>
      <c r="G114" s="230"/>
      <c r="H114" s="233">
        <v>304.24000000000001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175</v>
      </c>
      <c r="AU114" s="239" t="s">
        <v>81</v>
      </c>
      <c r="AV114" s="14" t="s">
        <v>81</v>
      </c>
      <c r="AW114" s="14" t="s">
        <v>33</v>
      </c>
      <c r="AX114" s="14" t="s">
        <v>79</v>
      </c>
      <c r="AY114" s="239" t="s">
        <v>166</v>
      </c>
    </row>
    <row r="115" s="2" customFormat="1" ht="44.25" customHeight="1">
      <c r="A115" s="39"/>
      <c r="B115" s="40"/>
      <c r="C115" s="205" t="s">
        <v>112</v>
      </c>
      <c r="D115" s="205" t="s">
        <v>168</v>
      </c>
      <c r="E115" s="206" t="s">
        <v>224</v>
      </c>
      <c r="F115" s="207" t="s">
        <v>225</v>
      </c>
      <c r="G115" s="208" t="s">
        <v>171</v>
      </c>
      <c r="H115" s="209">
        <v>312.69999999999999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1168</v>
      </c>
    </row>
    <row r="116" s="2" customFormat="1" ht="44.25" customHeight="1">
      <c r="A116" s="39"/>
      <c r="B116" s="40"/>
      <c r="C116" s="205" t="s">
        <v>115</v>
      </c>
      <c r="D116" s="205" t="s">
        <v>168</v>
      </c>
      <c r="E116" s="206" t="s">
        <v>227</v>
      </c>
      <c r="F116" s="207" t="s">
        <v>228</v>
      </c>
      <c r="G116" s="208" t="s">
        <v>171</v>
      </c>
      <c r="H116" s="209">
        <v>878.53999999999996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1169</v>
      </c>
    </row>
    <row r="117" s="2" customFormat="1" ht="44.25" customHeight="1">
      <c r="A117" s="39"/>
      <c r="B117" s="40"/>
      <c r="C117" s="205" t="s">
        <v>118</v>
      </c>
      <c r="D117" s="205" t="s">
        <v>168</v>
      </c>
      <c r="E117" s="206" t="s">
        <v>923</v>
      </c>
      <c r="F117" s="207" t="s">
        <v>924</v>
      </c>
      <c r="G117" s="208" t="s">
        <v>171</v>
      </c>
      <c r="H117" s="209">
        <v>304.24000000000001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1170</v>
      </c>
    </row>
    <row r="118" s="2" customFormat="1">
      <c r="A118" s="39"/>
      <c r="B118" s="40"/>
      <c r="C118" s="205" t="s">
        <v>8</v>
      </c>
      <c r="D118" s="205" t="s">
        <v>168</v>
      </c>
      <c r="E118" s="206" t="s">
        <v>499</v>
      </c>
      <c r="F118" s="207" t="s">
        <v>500</v>
      </c>
      <c r="G118" s="208" t="s">
        <v>203</v>
      </c>
      <c r="H118" s="209">
        <v>100.04000000000001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1171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1172</v>
      </c>
      <c r="G119" s="230"/>
      <c r="H119" s="233">
        <v>100.04000000000001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79</v>
      </c>
      <c r="AY119" s="239" t="s">
        <v>166</v>
      </c>
    </row>
    <row r="120" s="2" customFormat="1" ht="44.25" customHeight="1">
      <c r="A120" s="39"/>
      <c r="B120" s="40"/>
      <c r="C120" s="205" t="s">
        <v>123</v>
      </c>
      <c r="D120" s="205" t="s">
        <v>168</v>
      </c>
      <c r="E120" s="206" t="s">
        <v>503</v>
      </c>
      <c r="F120" s="207" t="s">
        <v>504</v>
      </c>
      <c r="G120" s="208" t="s">
        <v>203</v>
      </c>
      <c r="H120" s="209">
        <v>100.04000000000001</v>
      </c>
      <c r="I120" s="210"/>
      <c r="J120" s="211">
        <f>ROUND(I120*H120,2)</f>
        <v>0</v>
      </c>
      <c r="K120" s="207" t="s">
        <v>172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173</v>
      </c>
      <c r="AT120" s="216" t="s">
        <v>168</v>
      </c>
      <c r="AU120" s="216" t="s">
        <v>81</v>
      </c>
      <c r="AY120" s="18" t="s">
        <v>166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173</v>
      </c>
      <c r="BM120" s="216" t="s">
        <v>1173</v>
      </c>
    </row>
    <row r="121" s="2" customFormat="1" ht="44.25" customHeight="1">
      <c r="A121" s="39"/>
      <c r="B121" s="40"/>
      <c r="C121" s="205" t="s">
        <v>126</v>
      </c>
      <c r="D121" s="205" t="s">
        <v>168</v>
      </c>
      <c r="E121" s="206" t="s">
        <v>1174</v>
      </c>
      <c r="F121" s="207" t="s">
        <v>1175</v>
      </c>
      <c r="G121" s="208" t="s">
        <v>240</v>
      </c>
      <c r="H121" s="209">
        <v>200.08000000000001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1176</v>
      </c>
    </row>
    <row r="122" s="2" customFormat="1">
      <c r="A122" s="39"/>
      <c r="B122" s="40"/>
      <c r="C122" s="205" t="s">
        <v>129</v>
      </c>
      <c r="D122" s="205" t="s">
        <v>168</v>
      </c>
      <c r="E122" s="206" t="s">
        <v>243</v>
      </c>
      <c r="F122" s="207" t="s">
        <v>244</v>
      </c>
      <c r="G122" s="208" t="s">
        <v>203</v>
      </c>
      <c r="H122" s="209">
        <v>100.04000000000001</v>
      </c>
      <c r="I122" s="210"/>
      <c r="J122" s="211">
        <f>ROUND(I122*H122,2)</f>
        <v>0</v>
      </c>
      <c r="K122" s="207" t="s">
        <v>172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173</v>
      </c>
      <c r="AT122" s="216" t="s">
        <v>168</v>
      </c>
      <c r="AU122" s="216" t="s">
        <v>81</v>
      </c>
      <c r="AY122" s="18" t="s">
        <v>166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173</v>
      </c>
      <c r="BM122" s="216" t="s">
        <v>1177</v>
      </c>
    </row>
    <row r="123" s="2" customFormat="1" ht="44.25" customHeight="1">
      <c r="A123" s="39"/>
      <c r="B123" s="40"/>
      <c r="C123" s="205" t="s">
        <v>132</v>
      </c>
      <c r="D123" s="205" t="s">
        <v>168</v>
      </c>
      <c r="E123" s="206" t="s">
        <v>246</v>
      </c>
      <c r="F123" s="207" t="s">
        <v>247</v>
      </c>
      <c r="G123" s="208" t="s">
        <v>203</v>
      </c>
      <c r="H123" s="209">
        <v>510.10000000000002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1178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1179</v>
      </c>
      <c r="G124" s="230"/>
      <c r="H124" s="233">
        <v>510.10000000000002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 ht="66.75" customHeight="1">
      <c r="A125" s="39"/>
      <c r="B125" s="40"/>
      <c r="C125" s="205" t="s">
        <v>260</v>
      </c>
      <c r="D125" s="205" t="s">
        <v>168</v>
      </c>
      <c r="E125" s="206" t="s">
        <v>250</v>
      </c>
      <c r="F125" s="207" t="s">
        <v>251</v>
      </c>
      <c r="G125" s="208" t="s">
        <v>203</v>
      </c>
      <c r="H125" s="209">
        <v>75.025000000000006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1180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1181</v>
      </c>
      <c r="G126" s="230"/>
      <c r="H126" s="233">
        <v>75.025000000000006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79</v>
      </c>
      <c r="AY126" s="239" t="s">
        <v>166</v>
      </c>
    </row>
    <row r="127" s="2" customFormat="1" ht="16.5" customHeight="1">
      <c r="A127" s="39"/>
      <c r="B127" s="40"/>
      <c r="C127" s="251" t="s">
        <v>7</v>
      </c>
      <c r="D127" s="251" t="s">
        <v>254</v>
      </c>
      <c r="E127" s="252" t="s">
        <v>255</v>
      </c>
      <c r="F127" s="253" t="s">
        <v>256</v>
      </c>
      <c r="G127" s="254" t="s">
        <v>240</v>
      </c>
      <c r="H127" s="255">
        <v>150.05000000000001</v>
      </c>
      <c r="I127" s="256"/>
      <c r="J127" s="257">
        <f>ROUND(I127*H127,2)</f>
        <v>0</v>
      </c>
      <c r="K127" s="253" t="s">
        <v>172</v>
      </c>
      <c r="L127" s="258"/>
      <c r="M127" s="259" t="s">
        <v>19</v>
      </c>
      <c r="N127" s="260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210</v>
      </c>
      <c r="AT127" s="216" t="s">
        <v>254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1182</v>
      </c>
    </row>
    <row r="128" s="12" customFormat="1" ht="22.8" customHeight="1">
      <c r="A128" s="12"/>
      <c r="B128" s="189"/>
      <c r="C128" s="190"/>
      <c r="D128" s="191" t="s">
        <v>70</v>
      </c>
      <c r="E128" s="203" t="s">
        <v>183</v>
      </c>
      <c r="F128" s="203" t="s">
        <v>259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79</v>
      </c>
      <c r="AT128" s="201" t="s">
        <v>70</v>
      </c>
      <c r="AU128" s="201" t="s">
        <v>79</v>
      </c>
      <c r="AY128" s="200" t="s">
        <v>166</v>
      </c>
      <c r="BK128" s="202">
        <f>BK129</f>
        <v>0</v>
      </c>
    </row>
    <row r="129" s="2" customFormat="1">
      <c r="A129" s="39"/>
      <c r="B129" s="40"/>
      <c r="C129" s="205" t="s">
        <v>269</v>
      </c>
      <c r="D129" s="205" t="s">
        <v>168</v>
      </c>
      <c r="E129" s="206" t="s">
        <v>261</v>
      </c>
      <c r="F129" s="207" t="s">
        <v>262</v>
      </c>
      <c r="G129" s="208" t="s">
        <v>194</v>
      </c>
      <c r="H129" s="209">
        <v>277.87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1183</v>
      </c>
    </row>
    <row r="130" s="12" customFormat="1" ht="22.8" customHeight="1">
      <c r="A130" s="12"/>
      <c r="B130" s="189"/>
      <c r="C130" s="190"/>
      <c r="D130" s="191" t="s">
        <v>70</v>
      </c>
      <c r="E130" s="203" t="s">
        <v>173</v>
      </c>
      <c r="F130" s="203" t="s">
        <v>264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0.72572999999999999</v>
      </c>
      <c r="S130" s="197"/>
      <c r="T130" s="199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79</v>
      </c>
      <c r="AT130" s="201" t="s">
        <v>70</v>
      </c>
      <c r="AU130" s="201" t="s">
        <v>79</v>
      </c>
      <c r="AY130" s="200" t="s">
        <v>166</v>
      </c>
      <c r="BK130" s="202">
        <f>SUM(BK131:BK136)</f>
        <v>0</v>
      </c>
    </row>
    <row r="131" s="2" customFormat="1" ht="33" customHeight="1">
      <c r="A131" s="39"/>
      <c r="B131" s="40"/>
      <c r="C131" s="205" t="s">
        <v>273</v>
      </c>
      <c r="D131" s="205" t="s">
        <v>168</v>
      </c>
      <c r="E131" s="206" t="s">
        <v>265</v>
      </c>
      <c r="F131" s="207" t="s">
        <v>266</v>
      </c>
      <c r="G131" s="208" t="s">
        <v>203</v>
      </c>
      <c r="H131" s="209">
        <v>25.007999999999999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1184</v>
      </c>
    </row>
    <row r="132" s="14" customFormat="1">
      <c r="A132" s="14"/>
      <c r="B132" s="229"/>
      <c r="C132" s="230"/>
      <c r="D132" s="220" t="s">
        <v>175</v>
      </c>
      <c r="E132" s="231" t="s">
        <v>19</v>
      </c>
      <c r="F132" s="232" t="s">
        <v>1185</v>
      </c>
      <c r="G132" s="230"/>
      <c r="H132" s="233">
        <v>25.007999999999999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175</v>
      </c>
      <c r="AU132" s="239" t="s">
        <v>81</v>
      </c>
      <c r="AV132" s="14" t="s">
        <v>81</v>
      </c>
      <c r="AW132" s="14" t="s">
        <v>33</v>
      </c>
      <c r="AX132" s="14" t="s">
        <v>79</v>
      </c>
      <c r="AY132" s="239" t="s">
        <v>166</v>
      </c>
    </row>
    <row r="133" s="2" customFormat="1">
      <c r="A133" s="39"/>
      <c r="B133" s="40"/>
      <c r="C133" s="205" t="s">
        <v>277</v>
      </c>
      <c r="D133" s="205" t="s">
        <v>168</v>
      </c>
      <c r="E133" s="206" t="s">
        <v>270</v>
      </c>
      <c r="F133" s="207" t="s">
        <v>271</v>
      </c>
      <c r="G133" s="208" t="s">
        <v>203</v>
      </c>
      <c r="H133" s="209">
        <v>1.5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1186</v>
      </c>
    </row>
    <row r="134" s="2" customFormat="1" ht="33" customHeight="1">
      <c r="A134" s="39"/>
      <c r="B134" s="40"/>
      <c r="C134" s="205" t="s">
        <v>281</v>
      </c>
      <c r="D134" s="205" t="s">
        <v>168</v>
      </c>
      <c r="E134" s="206" t="s">
        <v>274</v>
      </c>
      <c r="F134" s="207" t="s">
        <v>275</v>
      </c>
      <c r="G134" s="208" t="s">
        <v>203</v>
      </c>
      <c r="H134" s="209">
        <v>1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1187</v>
      </c>
    </row>
    <row r="135" s="2" customFormat="1">
      <c r="A135" s="39"/>
      <c r="B135" s="40"/>
      <c r="C135" s="205" t="s">
        <v>286</v>
      </c>
      <c r="D135" s="205" t="s">
        <v>168</v>
      </c>
      <c r="E135" s="206" t="s">
        <v>278</v>
      </c>
      <c r="F135" s="207" t="s">
        <v>279</v>
      </c>
      <c r="G135" s="208" t="s">
        <v>171</v>
      </c>
      <c r="H135" s="209">
        <v>3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0.0063899999999999998</v>
      </c>
      <c r="R135" s="214">
        <f>Q135*H135</f>
        <v>0.01917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1188</v>
      </c>
    </row>
    <row r="136" s="2" customFormat="1">
      <c r="A136" s="39"/>
      <c r="B136" s="40"/>
      <c r="C136" s="205" t="s">
        <v>292</v>
      </c>
      <c r="D136" s="205" t="s">
        <v>168</v>
      </c>
      <c r="E136" s="206" t="s">
        <v>282</v>
      </c>
      <c r="F136" s="207" t="s">
        <v>283</v>
      </c>
      <c r="G136" s="208" t="s">
        <v>186</v>
      </c>
      <c r="H136" s="209">
        <v>8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0.088319999999999996</v>
      </c>
      <c r="R136" s="214">
        <f>Q136*H136</f>
        <v>0.70655999999999997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1189</v>
      </c>
    </row>
    <row r="137" s="12" customFormat="1" ht="22.8" customHeight="1">
      <c r="A137" s="12"/>
      <c r="B137" s="189"/>
      <c r="C137" s="190"/>
      <c r="D137" s="191" t="s">
        <v>70</v>
      </c>
      <c r="E137" s="203" t="s">
        <v>191</v>
      </c>
      <c r="F137" s="203" t="s">
        <v>285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SUM(P138:P139)</f>
        <v>0</v>
      </c>
      <c r="Q137" s="197"/>
      <c r="R137" s="198">
        <f>SUM(R138:R139)</f>
        <v>315.10919999999999</v>
      </c>
      <c r="S137" s="197"/>
      <c r="T137" s="19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79</v>
      </c>
      <c r="AT137" s="201" t="s">
        <v>70</v>
      </c>
      <c r="AU137" s="201" t="s">
        <v>79</v>
      </c>
      <c r="AY137" s="200" t="s">
        <v>166</v>
      </c>
      <c r="BK137" s="202">
        <f>SUM(BK138:BK139)</f>
        <v>0</v>
      </c>
    </row>
    <row r="138" s="2" customFormat="1">
      <c r="A138" s="39"/>
      <c r="B138" s="40"/>
      <c r="C138" s="205" t="s">
        <v>296</v>
      </c>
      <c r="D138" s="205" t="s">
        <v>168</v>
      </c>
      <c r="E138" s="206" t="s">
        <v>287</v>
      </c>
      <c r="F138" s="207" t="s">
        <v>288</v>
      </c>
      <c r="G138" s="208" t="s">
        <v>171</v>
      </c>
      <c r="H138" s="209">
        <v>375.13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0.46000000000000002</v>
      </c>
      <c r="R138" s="214">
        <f>Q138*H138</f>
        <v>172.5598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1190</v>
      </c>
    </row>
    <row r="139" s="2" customFormat="1" ht="44.25" customHeight="1">
      <c r="A139" s="39"/>
      <c r="B139" s="40"/>
      <c r="C139" s="205" t="s">
        <v>300</v>
      </c>
      <c r="D139" s="205" t="s">
        <v>168</v>
      </c>
      <c r="E139" s="206" t="s">
        <v>293</v>
      </c>
      <c r="F139" s="207" t="s">
        <v>294</v>
      </c>
      <c r="G139" s="208" t="s">
        <v>171</v>
      </c>
      <c r="H139" s="209">
        <v>375.13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0.38</v>
      </c>
      <c r="R139" s="214">
        <f>Q139*H139</f>
        <v>142.54939999999999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1191</v>
      </c>
    </row>
    <row r="140" s="12" customFormat="1" ht="22.8" customHeight="1">
      <c r="A140" s="12"/>
      <c r="B140" s="189"/>
      <c r="C140" s="190"/>
      <c r="D140" s="191" t="s">
        <v>70</v>
      </c>
      <c r="E140" s="203" t="s">
        <v>210</v>
      </c>
      <c r="F140" s="203" t="s">
        <v>304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SUM(P141:P169)</f>
        <v>0</v>
      </c>
      <c r="Q140" s="197"/>
      <c r="R140" s="198">
        <f>SUM(R141:R169)</f>
        <v>26.866471999999998</v>
      </c>
      <c r="S140" s="197"/>
      <c r="T140" s="199">
        <f>SUM(T141:T169)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79</v>
      </c>
      <c r="AT140" s="201" t="s">
        <v>70</v>
      </c>
      <c r="AU140" s="201" t="s">
        <v>79</v>
      </c>
      <c r="AY140" s="200" t="s">
        <v>166</v>
      </c>
      <c r="BK140" s="202">
        <f>SUM(BK141:BK169)</f>
        <v>0</v>
      </c>
    </row>
    <row r="141" s="2" customFormat="1" ht="33" customHeight="1">
      <c r="A141" s="39"/>
      <c r="B141" s="40"/>
      <c r="C141" s="205" t="s">
        <v>305</v>
      </c>
      <c r="D141" s="205" t="s">
        <v>168</v>
      </c>
      <c r="E141" s="206" t="s">
        <v>306</v>
      </c>
      <c r="F141" s="207" t="s">
        <v>307</v>
      </c>
      <c r="G141" s="208" t="s">
        <v>194</v>
      </c>
      <c r="H141" s="209">
        <v>19.600000000000001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1.0000000000000001E-05</v>
      </c>
      <c r="R141" s="214">
        <f>Q141*H141</f>
        <v>0.00019600000000000002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1192</v>
      </c>
    </row>
    <row r="142" s="2" customFormat="1">
      <c r="A142" s="39"/>
      <c r="B142" s="40"/>
      <c r="C142" s="251" t="s">
        <v>310</v>
      </c>
      <c r="D142" s="251" t="s">
        <v>254</v>
      </c>
      <c r="E142" s="252" t="s">
        <v>311</v>
      </c>
      <c r="F142" s="253" t="s">
        <v>312</v>
      </c>
      <c r="G142" s="254" t="s">
        <v>194</v>
      </c>
      <c r="H142" s="255">
        <v>20</v>
      </c>
      <c r="I142" s="256"/>
      <c r="J142" s="257">
        <f>ROUND(I142*H142,2)</f>
        <v>0</v>
      </c>
      <c r="K142" s="253" t="s">
        <v>172</v>
      </c>
      <c r="L142" s="258"/>
      <c r="M142" s="259" t="s">
        <v>19</v>
      </c>
      <c r="N142" s="260" t="s">
        <v>42</v>
      </c>
      <c r="O142" s="85"/>
      <c r="P142" s="214">
        <f>O142*H142</f>
        <v>0</v>
      </c>
      <c r="Q142" s="214">
        <v>0.0035999999999999999</v>
      </c>
      <c r="R142" s="214">
        <f>Q142*H142</f>
        <v>0.071999999999999995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210</v>
      </c>
      <c r="AT142" s="216" t="s">
        <v>254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1193</v>
      </c>
    </row>
    <row r="143" s="2" customFormat="1" ht="33" customHeight="1">
      <c r="A143" s="39"/>
      <c r="B143" s="40"/>
      <c r="C143" s="205" t="s">
        <v>315</v>
      </c>
      <c r="D143" s="205" t="s">
        <v>168</v>
      </c>
      <c r="E143" s="206" t="s">
        <v>531</v>
      </c>
      <c r="F143" s="207" t="s">
        <v>532</v>
      </c>
      <c r="G143" s="208" t="s">
        <v>194</v>
      </c>
      <c r="H143" s="209">
        <v>258.30000000000001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2.0000000000000002E-05</v>
      </c>
      <c r="R143" s="214">
        <f>Q143*H143</f>
        <v>0.0051660000000000005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1194</v>
      </c>
    </row>
    <row r="144" s="2" customFormat="1">
      <c r="A144" s="39"/>
      <c r="B144" s="40"/>
      <c r="C144" s="251" t="s">
        <v>319</v>
      </c>
      <c r="D144" s="251" t="s">
        <v>254</v>
      </c>
      <c r="E144" s="252" t="s">
        <v>527</v>
      </c>
      <c r="F144" s="253" t="s">
        <v>528</v>
      </c>
      <c r="G144" s="254" t="s">
        <v>194</v>
      </c>
      <c r="H144" s="255">
        <v>262</v>
      </c>
      <c r="I144" s="256"/>
      <c r="J144" s="257">
        <f>ROUND(I144*H144,2)</f>
        <v>0</v>
      </c>
      <c r="K144" s="253" t="s">
        <v>172</v>
      </c>
      <c r="L144" s="258"/>
      <c r="M144" s="259" t="s">
        <v>19</v>
      </c>
      <c r="N144" s="260" t="s">
        <v>42</v>
      </c>
      <c r="O144" s="85"/>
      <c r="P144" s="214">
        <f>O144*H144</f>
        <v>0</v>
      </c>
      <c r="Q144" s="214">
        <v>0.0080000000000000002</v>
      </c>
      <c r="R144" s="214">
        <f>Q144*H144</f>
        <v>2.0960000000000001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210</v>
      </c>
      <c r="AT144" s="216" t="s">
        <v>254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1195</v>
      </c>
    </row>
    <row r="145" s="2" customFormat="1">
      <c r="A145" s="39"/>
      <c r="B145" s="40"/>
      <c r="C145" s="205" t="s">
        <v>324</v>
      </c>
      <c r="D145" s="205" t="s">
        <v>168</v>
      </c>
      <c r="E145" s="206" t="s">
        <v>325</v>
      </c>
      <c r="F145" s="207" t="s">
        <v>326</v>
      </c>
      <c r="G145" s="208" t="s">
        <v>186</v>
      </c>
      <c r="H145" s="209">
        <v>6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1196</v>
      </c>
    </row>
    <row r="146" s="2" customFormat="1" ht="16.5" customHeight="1">
      <c r="A146" s="39"/>
      <c r="B146" s="40"/>
      <c r="C146" s="251" t="s">
        <v>328</v>
      </c>
      <c r="D146" s="251" t="s">
        <v>254</v>
      </c>
      <c r="E146" s="252" t="s">
        <v>329</v>
      </c>
      <c r="F146" s="253" t="s">
        <v>330</v>
      </c>
      <c r="G146" s="254" t="s">
        <v>186</v>
      </c>
      <c r="H146" s="255">
        <v>6</v>
      </c>
      <c r="I146" s="256"/>
      <c r="J146" s="257">
        <f>ROUND(I146*H146,2)</f>
        <v>0</v>
      </c>
      <c r="K146" s="253" t="s">
        <v>172</v>
      </c>
      <c r="L146" s="258"/>
      <c r="M146" s="259" t="s">
        <v>19</v>
      </c>
      <c r="N146" s="260" t="s">
        <v>42</v>
      </c>
      <c r="O146" s="85"/>
      <c r="P146" s="214">
        <f>O146*H146</f>
        <v>0</v>
      </c>
      <c r="Q146" s="214">
        <v>0.00029</v>
      </c>
      <c r="R146" s="214">
        <f>Q146*H146</f>
        <v>0.00174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210</v>
      </c>
      <c r="AT146" s="216" t="s">
        <v>254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1197</v>
      </c>
    </row>
    <row r="147" s="2" customFormat="1">
      <c r="A147" s="39"/>
      <c r="B147" s="40"/>
      <c r="C147" s="205" t="s">
        <v>332</v>
      </c>
      <c r="D147" s="205" t="s">
        <v>168</v>
      </c>
      <c r="E147" s="206" t="s">
        <v>539</v>
      </c>
      <c r="F147" s="207" t="s">
        <v>540</v>
      </c>
      <c r="G147" s="208" t="s">
        <v>186</v>
      </c>
      <c r="H147" s="209">
        <v>4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1198</v>
      </c>
    </row>
    <row r="148" s="2" customFormat="1" ht="16.5" customHeight="1">
      <c r="A148" s="39"/>
      <c r="B148" s="40"/>
      <c r="C148" s="251" t="s">
        <v>336</v>
      </c>
      <c r="D148" s="251" t="s">
        <v>254</v>
      </c>
      <c r="E148" s="252" t="s">
        <v>542</v>
      </c>
      <c r="F148" s="253" t="s">
        <v>543</v>
      </c>
      <c r="G148" s="254" t="s">
        <v>186</v>
      </c>
      <c r="H148" s="255">
        <v>4</v>
      </c>
      <c r="I148" s="256"/>
      <c r="J148" s="257">
        <f>ROUND(I148*H148,2)</f>
        <v>0</v>
      </c>
      <c r="K148" s="253" t="s">
        <v>172</v>
      </c>
      <c r="L148" s="258"/>
      <c r="M148" s="259" t="s">
        <v>19</v>
      </c>
      <c r="N148" s="260" t="s">
        <v>42</v>
      </c>
      <c r="O148" s="85"/>
      <c r="P148" s="214">
        <f>O148*H148</f>
        <v>0</v>
      </c>
      <c r="Q148" s="214">
        <v>0.0050000000000000001</v>
      </c>
      <c r="R148" s="214">
        <f>Q148*H148</f>
        <v>0.02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210</v>
      </c>
      <c r="AT148" s="216" t="s">
        <v>254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1199</v>
      </c>
    </row>
    <row r="149" s="2" customFormat="1" ht="16.5" customHeight="1">
      <c r="A149" s="39"/>
      <c r="B149" s="40"/>
      <c r="C149" s="251" t="s">
        <v>340</v>
      </c>
      <c r="D149" s="251" t="s">
        <v>254</v>
      </c>
      <c r="E149" s="252" t="s">
        <v>341</v>
      </c>
      <c r="F149" s="253" t="s">
        <v>342</v>
      </c>
      <c r="G149" s="254" t="s">
        <v>186</v>
      </c>
      <c r="H149" s="255">
        <v>4</v>
      </c>
      <c r="I149" s="256"/>
      <c r="J149" s="257">
        <f>ROUND(I149*H149,2)</f>
        <v>0</v>
      </c>
      <c r="K149" s="253" t="s">
        <v>172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0.00080000000000000004</v>
      </c>
      <c r="R149" s="214">
        <f>Q149*H149</f>
        <v>0.0032000000000000002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1200</v>
      </c>
    </row>
    <row r="150" s="2" customFormat="1" ht="21.75" customHeight="1">
      <c r="A150" s="39"/>
      <c r="B150" s="40"/>
      <c r="C150" s="205" t="s">
        <v>344</v>
      </c>
      <c r="D150" s="205" t="s">
        <v>168</v>
      </c>
      <c r="E150" s="206" t="s">
        <v>345</v>
      </c>
      <c r="F150" s="207" t="s">
        <v>346</v>
      </c>
      <c r="G150" s="208" t="s">
        <v>194</v>
      </c>
      <c r="H150" s="209">
        <v>19.600000000000001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1201</v>
      </c>
    </row>
    <row r="151" s="2" customFormat="1">
      <c r="A151" s="39"/>
      <c r="B151" s="40"/>
      <c r="C151" s="205" t="s">
        <v>348</v>
      </c>
      <c r="D151" s="205" t="s">
        <v>168</v>
      </c>
      <c r="E151" s="206" t="s">
        <v>349</v>
      </c>
      <c r="F151" s="207" t="s">
        <v>350</v>
      </c>
      <c r="G151" s="208" t="s">
        <v>194</v>
      </c>
      <c r="H151" s="209">
        <v>258.30000000000001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1202</v>
      </c>
    </row>
    <row r="152" s="2" customFormat="1">
      <c r="A152" s="39"/>
      <c r="B152" s="40"/>
      <c r="C152" s="205" t="s">
        <v>352</v>
      </c>
      <c r="D152" s="205" t="s">
        <v>168</v>
      </c>
      <c r="E152" s="206" t="s">
        <v>353</v>
      </c>
      <c r="F152" s="207" t="s">
        <v>354</v>
      </c>
      <c r="G152" s="208" t="s">
        <v>186</v>
      </c>
      <c r="H152" s="209">
        <v>13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0.010189999999999999</v>
      </c>
      <c r="R152" s="214">
        <f>Q152*H152</f>
        <v>0.13247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1203</v>
      </c>
    </row>
    <row r="153" s="2" customFormat="1" ht="16.5" customHeight="1">
      <c r="A153" s="39"/>
      <c r="B153" s="40"/>
      <c r="C153" s="251" t="s">
        <v>356</v>
      </c>
      <c r="D153" s="251" t="s">
        <v>254</v>
      </c>
      <c r="E153" s="252" t="s">
        <v>357</v>
      </c>
      <c r="F153" s="253" t="s">
        <v>358</v>
      </c>
      <c r="G153" s="254" t="s">
        <v>186</v>
      </c>
      <c r="H153" s="255">
        <v>7</v>
      </c>
      <c r="I153" s="256"/>
      <c r="J153" s="257">
        <f>ROUND(I153*H153,2)</f>
        <v>0</v>
      </c>
      <c r="K153" s="253" t="s">
        <v>172</v>
      </c>
      <c r="L153" s="258"/>
      <c r="M153" s="259" t="s">
        <v>19</v>
      </c>
      <c r="N153" s="260" t="s">
        <v>42</v>
      </c>
      <c r="O153" s="85"/>
      <c r="P153" s="214">
        <f>O153*H153</f>
        <v>0</v>
      </c>
      <c r="Q153" s="214">
        <v>0.52600000000000002</v>
      </c>
      <c r="R153" s="214">
        <f>Q153*H153</f>
        <v>3.6820000000000004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210</v>
      </c>
      <c r="AT153" s="216" t="s">
        <v>254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1204</v>
      </c>
    </row>
    <row r="154" s="2" customFormat="1" ht="16.5" customHeight="1">
      <c r="A154" s="39"/>
      <c r="B154" s="40"/>
      <c r="C154" s="251" t="s">
        <v>360</v>
      </c>
      <c r="D154" s="251" t="s">
        <v>254</v>
      </c>
      <c r="E154" s="252" t="s">
        <v>361</v>
      </c>
      <c r="F154" s="253" t="s">
        <v>362</v>
      </c>
      <c r="G154" s="254" t="s">
        <v>186</v>
      </c>
      <c r="H154" s="255">
        <v>2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0.26200000000000001</v>
      </c>
      <c r="R154" s="214">
        <f>Q154*H154</f>
        <v>0.52400000000000002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1205</v>
      </c>
    </row>
    <row r="155" s="2" customFormat="1" ht="16.5" customHeight="1">
      <c r="A155" s="39"/>
      <c r="B155" s="40"/>
      <c r="C155" s="251" t="s">
        <v>364</v>
      </c>
      <c r="D155" s="251" t="s">
        <v>254</v>
      </c>
      <c r="E155" s="252" t="s">
        <v>553</v>
      </c>
      <c r="F155" s="253" t="s">
        <v>554</v>
      </c>
      <c r="G155" s="254" t="s">
        <v>186</v>
      </c>
      <c r="H155" s="255">
        <v>4</v>
      </c>
      <c r="I155" s="256"/>
      <c r="J155" s="257">
        <f>ROUND(I155*H155,2)</f>
        <v>0</v>
      </c>
      <c r="K155" s="253" t="s">
        <v>172</v>
      </c>
      <c r="L155" s="258"/>
      <c r="M155" s="259" t="s">
        <v>19</v>
      </c>
      <c r="N155" s="260" t="s">
        <v>42</v>
      </c>
      <c r="O155" s="85"/>
      <c r="P155" s="214">
        <f>O155*H155</f>
        <v>0</v>
      </c>
      <c r="Q155" s="214">
        <v>1.0540000000000001</v>
      </c>
      <c r="R155" s="214">
        <f>Q155*H155</f>
        <v>4.2160000000000002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210</v>
      </c>
      <c r="AT155" s="216" t="s">
        <v>254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1206</v>
      </c>
    </row>
    <row r="156" s="2" customFormat="1">
      <c r="A156" s="39"/>
      <c r="B156" s="40"/>
      <c r="C156" s="205" t="s">
        <v>368</v>
      </c>
      <c r="D156" s="205" t="s">
        <v>168</v>
      </c>
      <c r="E156" s="206" t="s">
        <v>365</v>
      </c>
      <c r="F156" s="207" t="s">
        <v>366</v>
      </c>
      <c r="G156" s="208" t="s">
        <v>186</v>
      </c>
      <c r="H156" s="209">
        <v>8</v>
      </c>
      <c r="I156" s="210"/>
      <c r="J156" s="211">
        <f>ROUND(I156*H156,2)</f>
        <v>0</v>
      </c>
      <c r="K156" s="207" t="s">
        <v>172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0.01248</v>
      </c>
      <c r="R156" s="214">
        <f>Q156*H156</f>
        <v>0.099839999999999998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173</v>
      </c>
      <c r="AT156" s="216" t="s">
        <v>168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1207</v>
      </c>
    </row>
    <row r="157" s="2" customFormat="1">
      <c r="A157" s="39"/>
      <c r="B157" s="40"/>
      <c r="C157" s="251" t="s">
        <v>372</v>
      </c>
      <c r="D157" s="251" t="s">
        <v>254</v>
      </c>
      <c r="E157" s="252" t="s">
        <v>369</v>
      </c>
      <c r="F157" s="253" t="s">
        <v>370</v>
      </c>
      <c r="G157" s="254" t="s">
        <v>186</v>
      </c>
      <c r="H157" s="255">
        <v>8</v>
      </c>
      <c r="I157" s="256"/>
      <c r="J157" s="257">
        <f>ROUND(I157*H157,2)</f>
        <v>0</v>
      </c>
      <c r="K157" s="253" t="s">
        <v>172</v>
      </c>
      <c r="L157" s="258"/>
      <c r="M157" s="259" t="s">
        <v>19</v>
      </c>
      <c r="N157" s="260" t="s">
        <v>42</v>
      </c>
      <c r="O157" s="85"/>
      <c r="P157" s="214">
        <f>O157*H157</f>
        <v>0</v>
      </c>
      <c r="Q157" s="214">
        <v>0.54800000000000004</v>
      </c>
      <c r="R157" s="214">
        <f>Q157*H157</f>
        <v>4.3840000000000003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210</v>
      </c>
      <c r="AT157" s="216" t="s">
        <v>254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1208</v>
      </c>
    </row>
    <row r="158" s="2" customFormat="1">
      <c r="A158" s="39"/>
      <c r="B158" s="40"/>
      <c r="C158" s="205" t="s">
        <v>376</v>
      </c>
      <c r="D158" s="205" t="s">
        <v>168</v>
      </c>
      <c r="E158" s="206" t="s">
        <v>373</v>
      </c>
      <c r="F158" s="207" t="s">
        <v>561</v>
      </c>
      <c r="G158" s="208" t="s">
        <v>186</v>
      </c>
      <c r="H158" s="209">
        <v>8</v>
      </c>
      <c r="I158" s="210"/>
      <c r="J158" s="211">
        <f>ROUND(I158*H158,2)</f>
        <v>0</v>
      </c>
      <c r="K158" s="207" t="s">
        <v>172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0.028539999999999999</v>
      </c>
      <c r="R158" s="214">
        <f>Q158*H158</f>
        <v>0.22832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173</v>
      </c>
      <c r="AT158" s="216" t="s">
        <v>168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1209</v>
      </c>
    </row>
    <row r="159" s="2" customFormat="1" ht="16.5" customHeight="1">
      <c r="A159" s="39"/>
      <c r="B159" s="40"/>
      <c r="C159" s="251" t="s">
        <v>380</v>
      </c>
      <c r="D159" s="251" t="s">
        <v>254</v>
      </c>
      <c r="E159" s="252" t="s">
        <v>568</v>
      </c>
      <c r="F159" s="253" t="s">
        <v>569</v>
      </c>
      <c r="G159" s="254" t="s">
        <v>186</v>
      </c>
      <c r="H159" s="255">
        <v>4</v>
      </c>
      <c r="I159" s="256"/>
      <c r="J159" s="257">
        <f>ROUND(I159*H159,2)</f>
        <v>0</v>
      </c>
      <c r="K159" s="253" t="s">
        <v>19</v>
      </c>
      <c r="L159" s="258"/>
      <c r="M159" s="259" t="s">
        <v>19</v>
      </c>
      <c r="N159" s="260" t="s">
        <v>42</v>
      </c>
      <c r="O159" s="85"/>
      <c r="P159" s="214">
        <f>O159*H159</f>
        <v>0</v>
      </c>
      <c r="Q159" s="214">
        <v>1.032</v>
      </c>
      <c r="R159" s="214">
        <f>Q159*H159</f>
        <v>4.1280000000000001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210</v>
      </c>
      <c r="AT159" s="216" t="s">
        <v>254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1210</v>
      </c>
    </row>
    <row r="160" s="2" customFormat="1" ht="16.5" customHeight="1">
      <c r="A160" s="39"/>
      <c r="B160" s="40"/>
      <c r="C160" s="251" t="s">
        <v>384</v>
      </c>
      <c r="D160" s="251" t="s">
        <v>254</v>
      </c>
      <c r="E160" s="252" t="s">
        <v>571</v>
      </c>
      <c r="F160" s="253" t="s">
        <v>572</v>
      </c>
      <c r="G160" s="254" t="s">
        <v>186</v>
      </c>
      <c r="H160" s="255">
        <v>3</v>
      </c>
      <c r="I160" s="256"/>
      <c r="J160" s="257">
        <f>ROUND(I160*H160,2)</f>
        <v>0</v>
      </c>
      <c r="K160" s="253" t="s">
        <v>19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1.032</v>
      </c>
      <c r="R160" s="214">
        <f>Q160*H160</f>
        <v>3.0960000000000001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1211</v>
      </c>
    </row>
    <row r="161" s="2" customFormat="1" ht="16.5" customHeight="1">
      <c r="A161" s="39"/>
      <c r="B161" s="40"/>
      <c r="C161" s="251" t="s">
        <v>388</v>
      </c>
      <c r="D161" s="251" t="s">
        <v>254</v>
      </c>
      <c r="E161" s="252" t="s">
        <v>580</v>
      </c>
      <c r="F161" s="253" t="s">
        <v>581</v>
      </c>
      <c r="G161" s="254" t="s">
        <v>186</v>
      </c>
      <c r="H161" s="255">
        <v>1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0.84999999999999998</v>
      </c>
      <c r="R161" s="214">
        <f>Q161*H161</f>
        <v>0.84999999999999998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1212</v>
      </c>
    </row>
    <row r="162" s="2" customFormat="1">
      <c r="A162" s="39"/>
      <c r="B162" s="40"/>
      <c r="C162" s="205" t="s">
        <v>392</v>
      </c>
      <c r="D162" s="205" t="s">
        <v>168</v>
      </c>
      <c r="E162" s="206" t="s">
        <v>389</v>
      </c>
      <c r="F162" s="207" t="s">
        <v>390</v>
      </c>
      <c r="G162" s="208" t="s">
        <v>186</v>
      </c>
      <c r="H162" s="209">
        <v>11</v>
      </c>
      <c r="I162" s="210"/>
      <c r="J162" s="211">
        <f>ROUND(I162*H162,2)</f>
        <v>0</v>
      </c>
      <c r="K162" s="207" t="s">
        <v>172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0.039269999999999999</v>
      </c>
      <c r="R162" s="214">
        <f>Q162*H162</f>
        <v>0.43196999999999997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168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1213</v>
      </c>
    </row>
    <row r="163" s="2" customFormat="1">
      <c r="A163" s="39"/>
      <c r="B163" s="40"/>
      <c r="C163" s="251" t="s">
        <v>396</v>
      </c>
      <c r="D163" s="251" t="s">
        <v>254</v>
      </c>
      <c r="E163" s="252" t="s">
        <v>397</v>
      </c>
      <c r="F163" s="253" t="s">
        <v>398</v>
      </c>
      <c r="G163" s="254" t="s">
        <v>186</v>
      </c>
      <c r="H163" s="255">
        <v>4</v>
      </c>
      <c r="I163" s="256"/>
      <c r="J163" s="257">
        <f>ROUND(I163*H163,2)</f>
        <v>0</v>
      </c>
      <c r="K163" s="253" t="s">
        <v>172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0.081000000000000003</v>
      </c>
      <c r="R163" s="214">
        <f>Q163*H163</f>
        <v>0.32400000000000001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1214</v>
      </c>
    </row>
    <row r="164" s="2" customFormat="1" ht="16.5" customHeight="1">
      <c r="A164" s="39"/>
      <c r="B164" s="40"/>
      <c r="C164" s="251" t="s">
        <v>400</v>
      </c>
      <c r="D164" s="251" t="s">
        <v>254</v>
      </c>
      <c r="E164" s="252" t="s">
        <v>406</v>
      </c>
      <c r="F164" s="253" t="s">
        <v>407</v>
      </c>
      <c r="G164" s="254" t="s">
        <v>403</v>
      </c>
      <c r="H164" s="255">
        <v>7</v>
      </c>
      <c r="I164" s="256"/>
      <c r="J164" s="257">
        <f>ROUND(I164*H164,2)</f>
        <v>0</v>
      </c>
      <c r="K164" s="253" t="s">
        <v>19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0.040000000000000001</v>
      </c>
      <c r="R164" s="214">
        <f>Q164*H164</f>
        <v>0.28000000000000003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1215</v>
      </c>
    </row>
    <row r="165" s="2" customFormat="1" ht="16.5" customHeight="1">
      <c r="A165" s="39"/>
      <c r="B165" s="40"/>
      <c r="C165" s="251" t="s">
        <v>405</v>
      </c>
      <c r="D165" s="251" t="s">
        <v>254</v>
      </c>
      <c r="E165" s="252" t="s">
        <v>414</v>
      </c>
      <c r="F165" s="253" t="s">
        <v>415</v>
      </c>
      <c r="G165" s="254" t="s">
        <v>403</v>
      </c>
      <c r="H165" s="255">
        <v>21</v>
      </c>
      <c r="I165" s="256"/>
      <c r="J165" s="257">
        <f>ROUND(I165*H165,2)</f>
        <v>0</v>
      </c>
      <c r="K165" s="253" t="s">
        <v>19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1216</v>
      </c>
    </row>
    <row r="166" s="2" customFormat="1">
      <c r="A166" s="39"/>
      <c r="B166" s="40"/>
      <c r="C166" s="205" t="s">
        <v>409</v>
      </c>
      <c r="D166" s="205" t="s">
        <v>168</v>
      </c>
      <c r="E166" s="206" t="s">
        <v>418</v>
      </c>
      <c r="F166" s="207" t="s">
        <v>419</v>
      </c>
      <c r="G166" s="208" t="s">
        <v>186</v>
      </c>
      <c r="H166" s="209">
        <v>2</v>
      </c>
      <c r="I166" s="210"/>
      <c r="J166" s="211">
        <f>ROUND(I166*H166,2)</f>
        <v>0</v>
      </c>
      <c r="K166" s="207" t="s">
        <v>172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0.058029999999999998</v>
      </c>
      <c r="R166" s="214">
        <f>Q166*H166</f>
        <v>0.11606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1217</v>
      </c>
    </row>
    <row r="167" s="2" customFormat="1">
      <c r="A167" s="39"/>
      <c r="B167" s="40"/>
      <c r="C167" s="205" t="s">
        <v>413</v>
      </c>
      <c r="D167" s="205" t="s">
        <v>168</v>
      </c>
      <c r="E167" s="206" t="s">
        <v>422</v>
      </c>
      <c r="F167" s="207" t="s">
        <v>423</v>
      </c>
      <c r="G167" s="208" t="s">
        <v>186</v>
      </c>
      <c r="H167" s="209">
        <v>8</v>
      </c>
      <c r="I167" s="210"/>
      <c r="J167" s="211">
        <f>ROUND(I167*H167,2)</f>
        <v>0</v>
      </c>
      <c r="K167" s="207" t="s">
        <v>172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0.21734000000000001</v>
      </c>
      <c r="R167" s="214">
        <f>Q167*H167</f>
        <v>1.73872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1218</v>
      </c>
    </row>
    <row r="168" s="2" customFormat="1">
      <c r="A168" s="39"/>
      <c r="B168" s="40"/>
      <c r="C168" s="251" t="s">
        <v>417</v>
      </c>
      <c r="D168" s="251" t="s">
        <v>254</v>
      </c>
      <c r="E168" s="252" t="s">
        <v>426</v>
      </c>
      <c r="F168" s="253" t="s">
        <v>427</v>
      </c>
      <c r="G168" s="254" t="s">
        <v>186</v>
      </c>
      <c r="H168" s="255">
        <v>8</v>
      </c>
      <c r="I168" s="256"/>
      <c r="J168" s="257">
        <f>ROUND(I168*H168,2)</f>
        <v>0</v>
      </c>
      <c r="K168" s="253" t="s">
        <v>172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0.050000000000000003</v>
      </c>
      <c r="R168" s="214">
        <f>Q168*H168</f>
        <v>0.40000000000000002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1219</v>
      </c>
    </row>
    <row r="169" s="2" customFormat="1" ht="21.75" customHeight="1">
      <c r="A169" s="39"/>
      <c r="B169" s="40"/>
      <c r="C169" s="205" t="s">
        <v>421</v>
      </c>
      <c r="D169" s="205" t="s">
        <v>168</v>
      </c>
      <c r="E169" s="206" t="s">
        <v>430</v>
      </c>
      <c r="F169" s="207" t="s">
        <v>431</v>
      </c>
      <c r="G169" s="208" t="s">
        <v>194</v>
      </c>
      <c r="H169" s="209">
        <v>283</v>
      </c>
      <c r="I169" s="210"/>
      <c r="J169" s="211">
        <f>ROUND(I169*H169,2)</f>
        <v>0</v>
      </c>
      <c r="K169" s="207" t="s">
        <v>172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0.00012999999999999999</v>
      </c>
      <c r="R169" s="214">
        <f>Q169*H169</f>
        <v>0.036789999999999996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173</v>
      </c>
      <c r="AT169" s="216" t="s">
        <v>168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1220</v>
      </c>
    </row>
    <row r="170" s="12" customFormat="1" ht="22.8" customHeight="1">
      <c r="A170" s="12"/>
      <c r="B170" s="189"/>
      <c r="C170" s="190"/>
      <c r="D170" s="191" t="s">
        <v>70</v>
      </c>
      <c r="E170" s="203" t="s">
        <v>439</v>
      </c>
      <c r="F170" s="203" t="s">
        <v>440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SUM(P171:P174)</f>
        <v>0</v>
      </c>
      <c r="Q170" s="197"/>
      <c r="R170" s="198">
        <f>SUM(R171:R174)</f>
        <v>0</v>
      </c>
      <c r="S170" s="197"/>
      <c r="T170" s="199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79</v>
      </c>
      <c r="AT170" s="201" t="s">
        <v>70</v>
      </c>
      <c r="AU170" s="201" t="s">
        <v>79</v>
      </c>
      <c r="AY170" s="200" t="s">
        <v>166</v>
      </c>
      <c r="BK170" s="202">
        <f>SUM(BK171:BK174)</f>
        <v>0</v>
      </c>
    </row>
    <row r="171" s="2" customFormat="1">
      <c r="A171" s="39"/>
      <c r="B171" s="40"/>
      <c r="C171" s="205" t="s">
        <v>425</v>
      </c>
      <c r="D171" s="205" t="s">
        <v>168</v>
      </c>
      <c r="E171" s="206" t="s">
        <v>442</v>
      </c>
      <c r="F171" s="207" t="s">
        <v>443</v>
      </c>
      <c r="G171" s="208" t="s">
        <v>240</v>
      </c>
      <c r="H171" s="209">
        <v>217.56999999999999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1221</v>
      </c>
    </row>
    <row r="172" s="2" customFormat="1">
      <c r="A172" s="39"/>
      <c r="B172" s="40"/>
      <c r="C172" s="205" t="s">
        <v>429</v>
      </c>
      <c r="D172" s="205" t="s">
        <v>168</v>
      </c>
      <c r="E172" s="206" t="s">
        <v>446</v>
      </c>
      <c r="F172" s="207" t="s">
        <v>447</v>
      </c>
      <c r="G172" s="208" t="s">
        <v>240</v>
      </c>
      <c r="H172" s="209">
        <v>1958.1300000000001</v>
      </c>
      <c r="I172" s="210"/>
      <c r="J172" s="211">
        <f>ROUND(I172*H172,2)</f>
        <v>0</v>
      </c>
      <c r="K172" s="207" t="s">
        <v>172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173</v>
      </c>
      <c r="AT172" s="216" t="s">
        <v>168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1222</v>
      </c>
    </row>
    <row r="173" s="14" customFormat="1">
      <c r="A173" s="14"/>
      <c r="B173" s="229"/>
      <c r="C173" s="230"/>
      <c r="D173" s="220" t="s">
        <v>175</v>
      </c>
      <c r="E173" s="231" t="s">
        <v>19</v>
      </c>
      <c r="F173" s="232" t="s">
        <v>1223</v>
      </c>
      <c r="G173" s="230"/>
      <c r="H173" s="233">
        <v>1958.1300000000001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175</v>
      </c>
      <c r="AU173" s="239" t="s">
        <v>81</v>
      </c>
      <c r="AV173" s="14" t="s">
        <v>81</v>
      </c>
      <c r="AW173" s="14" t="s">
        <v>33</v>
      </c>
      <c r="AX173" s="14" t="s">
        <v>79</v>
      </c>
      <c r="AY173" s="239" t="s">
        <v>166</v>
      </c>
    </row>
    <row r="174" s="2" customFormat="1" ht="44.25" customHeight="1">
      <c r="A174" s="39"/>
      <c r="B174" s="40"/>
      <c r="C174" s="205" t="s">
        <v>434</v>
      </c>
      <c r="D174" s="205" t="s">
        <v>168</v>
      </c>
      <c r="E174" s="206" t="s">
        <v>450</v>
      </c>
      <c r="F174" s="207" t="s">
        <v>239</v>
      </c>
      <c r="G174" s="208" t="s">
        <v>240</v>
      </c>
      <c r="H174" s="209">
        <v>217.56999999999999</v>
      </c>
      <c r="I174" s="210"/>
      <c r="J174" s="211">
        <f>ROUND(I174*H174,2)</f>
        <v>0</v>
      </c>
      <c r="K174" s="207" t="s">
        <v>172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173</v>
      </c>
      <c r="AT174" s="216" t="s">
        <v>168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1224</v>
      </c>
    </row>
    <row r="175" s="12" customFormat="1" ht="22.8" customHeight="1">
      <c r="A175" s="12"/>
      <c r="B175" s="189"/>
      <c r="C175" s="190"/>
      <c r="D175" s="191" t="s">
        <v>70</v>
      </c>
      <c r="E175" s="203" t="s">
        <v>456</v>
      </c>
      <c r="F175" s="203" t="s">
        <v>457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SUM(P176:P177)</f>
        <v>0</v>
      </c>
      <c r="Q175" s="197"/>
      <c r="R175" s="198">
        <f>SUM(R176:R177)</f>
        <v>0</v>
      </c>
      <c r="S175" s="197"/>
      <c r="T175" s="199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79</v>
      </c>
      <c r="AT175" s="201" t="s">
        <v>70</v>
      </c>
      <c r="AU175" s="201" t="s">
        <v>79</v>
      </c>
      <c r="AY175" s="200" t="s">
        <v>166</v>
      </c>
      <c r="BK175" s="202">
        <f>SUM(BK176:BK177)</f>
        <v>0</v>
      </c>
    </row>
    <row r="176" s="2" customFormat="1" ht="44.25" customHeight="1">
      <c r="A176" s="39"/>
      <c r="B176" s="40"/>
      <c r="C176" s="205" t="s">
        <v>441</v>
      </c>
      <c r="D176" s="205" t="s">
        <v>168</v>
      </c>
      <c r="E176" s="206" t="s">
        <v>459</v>
      </c>
      <c r="F176" s="207" t="s">
        <v>460</v>
      </c>
      <c r="G176" s="208" t="s">
        <v>240</v>
      </c>
      <c r="H176" s="209">
        <v>315.11000000000001</v>
      </c>
      <c r="I176" s="210"/>
      <c r="J176" s="211">
        <f>ROUND(I176*H176,2)</f>
        <v>0</v>
      </c>
      <c r="K176" s="207" t="s">
        <v>172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173</v>
      </c>
      <c r="AT176" s="216" t="s">
        <v>168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1225</v>
      </c>
    </row>
    <row r="177" s="2" customFormat="1">
      <c r="A177" s="39"/>
      <c r="B177" s="40"/>
      <c r="C177" s="205" t="s">
        <v>445</v>
      </c>
      <c r="D177" s="205" t="s">
        <v>168</v>
      </c>
      <c r="E177" s="206" t="s">
        <v>463</v>
      </c>
      <c r="F177" s="207" t="s">
        <v>464</v>
      </c>
      <c r="G177" s="208" t="s">
        <v>240</v>
      </c>
      <c r="H177" s="209">
        <v>26.859999999999999</v>
      </c>
      <c r="I177" s="210"/>
      <c r="J177" s="211">
        <f>ROUND(I177*H177,2)</f>
        <v>0</v>
      </c>
      <c r="K177" s="207" t="s">
        <v>172</v>
      </c>
      <c r="L177" s="45"/>
      <c r="M177" s="261" t="s">
        <v>19</v>
      </c>
      <c r="N177" s="262" t="s">
        <v>42</v>
      </c>
      <c r="O177" s="263"/>
      <c r="P177" s="264">
        <f>O177*H177</f>
        <v>0</v>
      </c>
      <c r="Q177" s="264">
        <v>0</v>
      </c>
      <c r="R177" s="264">
        <f>Q177*H177</f>
        <v>0</v>
      </c>
      <c r="S177" s="264">
        <v>0</v>
      </c>
      <c r="T177" s="26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173</v>
      </c>
      <c r="AT177" s="216" t="s">
        <v>168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1226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jIoKhtmUMOMxG6Wtdlc9r1kdy3K7EV0NB9Ciu6NvtFvErfEoSmCf8rn4j3WS5b3zgarcTVlEAfUXQlbywLKB4A==" hashValue="XooIeRbJlz6eMRhVFWl9Zj6y4CH11FCnSf+tTZcg0GhG5lRvoxLhBuFpv6ij3v2UqIvqnr0R8s7nHGkXcIoUkw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1227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ROUND((SUM(BE88:BE201)),  2)</f>
        <v>0</v>
      </c>
      <c r="G33" s="39"/>
      <c r="H33" s="39"/>
      <c r="I33" s="149">
        <v>0.20999999999999999</v>
      </c>
      <c r="J33" s="148">
        <f>ROUND(((SUM(BE88:BE201))*I33),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ROUND((SUM(BF88:BF201)),  2)</f>
        <v>0</v>
      </c>
      <c r="G34" s="39"/>
      <c r="H34" s="39"/>
      <c r="I34" s="149">
        <v>0.14999999999999999</v>
      </c>
      <c r="J34" s="148">
        <f>ROUND(((SUM(BF88:BF201))*I34),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ROUND((SUM(BG88:BG201)),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ROUND((SUM(BH88:BH201)),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ROUND((SUM(BI88:BI201)),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Stoka G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J190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J193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J199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10 - Stoka G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158.92031728000001</v>
      </c>
      <c r="S88" s="97"/>
      <c r="T88" s="187">
        <f>T89</f>
        <v>207.5771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P90+P138+P140+P147+P155+P190+P193+P199</f>
        <v>0</v>
      </c>
      <c r="Q89" s="197"/>
      <c r="R89" s="198">
        <f>R90+R138+R140+R147+R155+R190+R193+R199</f>
        <v>158.92031728000001</v>
      </c>
      <c r="S89" s="197"/>
      <c r="T89" s="199">
        <f>T90+T138+T140+T147+T155+T190+T193+T199</f>
        <v>207.5771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BK90+BK138+BK140+BK147+BK155+BK190+BK193+BK199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SUM(P91:P137)</f>
        <v>0</v>
      </c>
      <c r="Q90" s="197"/>
      <c r="R90" s="198">
        <f>SUM(R91:R137)</f>
        <v>1.18957</v>
      </c>
      <c r="S90" s="197"/>
      <c r="T90" s="199">
        <f>SUM(T91:T137)</f>
        <v>207.5771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SUM(BK91:BK137)</f>
        <v>0</v>
      </c>
    </row>
    <row r="91" s="2" customFormat="1" ht="78" customHeight="1">
      <c r="A91" s="39"/>
      <c r="B91" s="40"/>
      <c r="C91" s="205" t="s">
        <v>79</v>
      </c>
      <c r="D91" s="205" t="s">
        <v>168</v>
      </c>
      <c r="E91" s="206" t="s">
        <v>1228</v>
      </c>
      <c r="F91" s="207" t="s">
        <v>1229</v>
      </c>
      <c r="G91" s="208" t="s">
        <v>171</v>
      </c>
      <c r="H91" s="209">
        <v>355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0.40799999999999997</v>
      </c>
      <c r="T91" s="215">
        <f>S91*H91</f>
        <v>144.84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1230</v>
      </c>
    </row>
    <row r="92" s="14" customFormat="1">
      <c r="A92" s="14"/>
      <c r="B92" s="229"/>
      <c r="C92" s="230"/>
      <c r="D92" s="220" t="s">
        <v>175</v>
      </c>
      <c r="E92" s="231" t="s">
        <v>19</v>
      </c>
      <c r="F92" s="232" t="s">
        <v>1231</v>
      </c>
      <c r="G92" s="230"/>
      <c r="H92" s="233">
        <v>355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175</v>
      </c>
      <c r="AU92" s="239" t="s">
        <v>81</v>
      </c>
      <c r="AV92" s="14" t="s">
        <v>81</v>
      </c>
      <c r="AW92" s="14" t="s">
        <v>33</v>
      </c>
      <c r="AX92" s="14" t="s">
        <v>79</v>
      </c>
      <c r="AY92" s="239" t="s">
        <v>166</v>
      </c>
    </row>
    <row r="93" s="2" customFormat="1" ht="66.75" customHeight="1">
      <c r="A93" s="39"/>
      <c r="B93" s="40"/>
      <c r="C93" s="205" t="s">
        <v>81</v>
      </c>
      <c r="D93" s="205" t="s">
        <v>168</v>
      </c>
      <c r="E93" s="206" t="s">
        <v>611</v>
      </c>
      <c r="F93" s="207" t="s">
        <v>612</v>
      </c>
      <c r="G93" s="208" t="s">
        <v>171</v>
      </c>
      <c r="H93" s="209">
        <v>96.052999999999997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0.57999999999999996</v>
      </c>
      <c r="T93" s="215">
        <f>S93*H93</f>
        <v>55.710739999999994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1232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1233</v>
      </c>
      <c r="G94" s="230"/>
      <c r="H94" s="233">
        <v>96.052999999999997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79</v>
      </c>
      <c r="AY94" s="239" t="s">
        <v>166</v>
      </c>
    </row>
    <row r="95" s="2" customFormat="1" ht="55.5" customHeight="1">
      <c r="A95" s="39"/>
      <c r="B95" s="40"/>
      <c r="C95" s="205" t="s">
        <v>183</v>
      </c>
      <c r="D95" s="205" t="s">
        <v>168</v>
      </c>
      <c r="E95" s="206" t="s">
        <v>473</v>
      </c>
      <c r="F95" s="207" t="s">
        <v>474</v>
      </c>
      <c r="G95" s="208" t="s">
        <v>171</v>
      </c>
      <c r="H95" s="209">
        <v>31.937999999999999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0.22</v>
      </c>
      <c r="T95" s="215">
        <f>S95*H95</f>
        <v>7.0263599999999995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1234</v>
      </c>
    </row>
    <row r="96" s="14" customFormat="1">
      <c r="A96" s="14"/>
      <c r="B96" s="229"/>
      <c r="C96" s="230"/>
      <c r="D96" s="220" t="s">
        <v>175</v>
      </c>
      <c r="E96" s="231" t="s">
        <v>19</v>
      </c>
      <c r="F96" s="232" t="s">
        <v>1235</v>
      </c>
      <c r="G96" s="230"/>
      <c r="H96" s="233">
        <v>31.937999999999999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175</v>
      </c>
      <c r="AU96" s="239" t="s">
        <v>81</v>
      </c>
      <c r="AV96" s="14" t="s">
        <v>81</v>
      </c>
      <c r="AW96" s="14" t="s">
        <v>33</v>
      </c>
      <c r="AX96" s="14" t="s">
        <v>79</v>
      </c>
      <c r="AY96" s="239" t="s">
        <v>166</v>
      </c>
    </row>
    <row r="97" s="2" customFormat="1">
      <c r="A97" s="39"/>
      <c r="B97" s="40"/>
      <c r="C97" s="205" t="s">
        <v>173</v>
      </c>
      <c r="D97" s="205" t="s">
        <v>168</v>
      </c>
      <c r="E97" s="206" t="s">
        <v>184</v>
      </c>
      <c r="F97" s="207" t="s">
        <v>185</v>
      </c>
      <c r="G97" s="208" t="s">
        <v>186</v>
      </c>
      <c r="H97" s="209">
        <v>4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0.00064999999999999997</v>
      </c>
      <c r="R97" s="214">
        <f>Q97*H97</f>
        <v>0.0025999999999999999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1236</v>
      </c>
    </row>
    <row r="98" s="2" customFormat="1">
      <c r="A98" s="39"/>
      <c r="B98" s="40"/>
      <c r="C98" s="205" t="s">
        <v>191</v>
      </c>
      <c r="D98" s="205" t="s">
        <v>168</v>
      </c>
      <c r="E98" s="206" t="s">
        <v>188</v>
      </c>
      <c r="F98" s="207" t="s">
        <v>189</v>
      </c>
      <c r="G98" s="208" t="s">
        <v>186</v>
      </c>
      <c r="H98" s="209">
        <v>4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1237</v>
      </c>
    </row>
    <row r="99" s="2" customFormat="1">
      <c r="A99" s="39"/>
      <c r="B99" s="40"/>
      <c r="C99" s="205" t="s">
        <v>196</v>
      </c>
      <c r="D99" s="205" t="s">
        <v>168</v>
      </c>
      <c r="E99" s="206" t="s">
        <v>192</v>
      </c>
      <c r="F99" s="207" t="s">
        <v>193</v>
      </c>
      <c r="G99" s="208" t="s">
        <v>194</v>
      </c>
      <c r="H99" s="209">
        <v>440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0.00055000000000000003</v>
      </c>
      <c r="R99" s="214">
        <f>Q99*H99</f>
        <v>0.24200000000000002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1238</v>
      </c>
    </row>
    <row r="100" s="2" customFormat="1">
      <c r="A100" s="39"/>
      <c r="B100" s="40"/>
      <c r="C100" s="205" t="s">
        <v>200</v>
      </c>
      <c r="D100" s="205" t="s">
        <v>168</v>
      </c>
      <c r="E100" s="206" t="s">
        <v>197</v>
      </c>
      <c r="F100" s="207" t="s">
        <v>198</v>
      </c>
      <c r="G100" s="208" t="s">
        <v>194</v>
      </c>
      <c r="H100" s="209">
        <v>440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1239</v>
      </c>
    </row>
    <row r="101" s="2" customFormat="1">
      <c r="A101" s="39"/>
      <c r="B101" s="40"/>
      <c r="C101" s="205" t="s">
        <v>210</v>
      </c>
      <c r="D101" s="205" t="s">
        <v>168</v>
      </c>
      <c r="E101" s="206" t="s">
        <v>201</v>
      </c>
      <c r="F101" s="207" t="s">
        <v>202</v>
      </c>
      <c r="G101" s="208" t="s">
        <v>203</v>
      </c>
      <c r="H101" s="209">
        <v>221.52799999999999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1240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1241</v>
      </c>
      <c r="G102" s="230"/>
      <c r="H102" s="233">
        <v>7.1280000000000001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1242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1243</v>
      </c>
      <c r="G104" s="230"/>
      <c r="H104" s="233">
        <v>214.40000000000001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5" customFormat="1">
      <c r="A105" s="15"/>
      <c r="B105" s="240"/>
      <c r="C105" s="241"/>
      <c r="D105" s="220" t="s">
        <v>175</v>
      </c>
      <c r="E105" s="242" t="s">
        <v>19</v>
      </c>
      <c r="F105" s="243" t="s">
        <v>209</v>
      </c>
      <c r="G105" s="241"/>
      <c r="H105" s="244">
        <v>221.52800000000002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175</v>
      </c>
      <c r="AU105" s="250" t="s">
        <v>81</v>
      </c>
      <c r="AV105" s="15" t="s">
        <v>173</v>
      </c>
      <c r="AW105" s="15" t="s">
        <v>33</v>
      </c>
      <c r="AX105" s="15" t="s">
        <v>79</v>
      </c>
      <c r="AY105" s="250" t="s">
        <v>166</v>
      </c>
    </row>
    <row r="106" s="2" customFormat="1">
      <c r="A106" s="39"/>
      <c r="B106" s="40"/>
      <c r="C106" s="205" t="s">
        <v>214</v>
      </c>
      <c r="D106" s="205" t="s">
        <v>168</v>
      </c>
      <c r="E106" s="206" t="s">
        <v>486</v>
      </c>
      <c r="F106" s="207" t="s">
        <v>487</v>
      </c>
      <c r="G106" s="208" t="s">
        <v>203</v>
      </c>
      <c r="H106" s="209">
        <v>255.51400000000001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1244</v>
      </c>
    </row>
    <row r="107" s="14" customFormat="1">
      <c r="A107" s="14"/>
      <c r="B107" s="229"/>
      <c r="C107" s="230"/>
      <c r="D107" s="220" t="s">
        <v>175</v>
      </c>
      <c r="E107" s="231" t="s">
        <v>19</v>
      </c>
      <c r="F107" s="232" t="s">
        <v>1245</v>
      </c>
      <c r="G107" s="230"/>
      <c r="H107" s="233">
        <v>19.314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175</v>
      </c>
      <c r="AU107" s="239" t="s">
        <v>81</v>
      </c>
      <c r="AV107" s="14" t="s">
        <v>81</v>
      </c>
      <c r="AW107" s="14" t="s">
        <v>33</v>
      </c>
      <c r="AX107" s="14" t="s">
        <v>71</v>
      </c>
      <c r="AY107" s="239" t="s">
        <v>166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207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1246</v>
      </c>
      <c r="G109" s="230"/>
      <c r="H109" s="233">
        <v>236.19999999999999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71</v>
      </c>
      <c r="AY109" s="239" t="s">
        <v>166</v>
      </c>
    </row>
    <row r="110" s="15" customFormat="1">
      <c r="A110" s="15"/>
      <c r="B110" s="240"/>
      <c r="C110" s="241"/>
      <c r="D110" s="220" t="s">
        <v>175</v>
      </c>
      <c r="E110" s="242" t="s">
        <v>19</v>
      </c>
      <c r="F110" s="243" t="s">
        <v>209</v>
      </c>
      <c r="G110" s="241"/>
      <c r="H110" s="244">
        <v>255.51399999999998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175</v>
      </c>
      <c r="AU110" s="250" t="s">
        <v>81</v>
      </c>
      <c r="AV110" s="15" t="s">
        <v>173</v>
      </c>
      <c r="AW110" s="15" t="s">
        <v>33</v>
      </c>
      <c r="AX110" s="15" t="s">
        <v>79</v>
      </c>
      <c r="AY110" s="250" t="s">
        <v>166</v>
      </c>
    </row>
    <row r="111" s="2" customFormat="1">
      <c r="A111" s="39"/>
      <c r="B111" s="40"/>
      <c r="C111" s="205" t="s">
        <v>106</v>
      </c>
      <c r="D111" s="205" t="s">
        <v>168</v>
      </c>
      <c r="E111" s="206" t="s">
        <v>211</v>
      </c>
      <c r="F111" s="207" t="s">
        <v>212</v>
      </c>
      <c r="G111" s="208" t="s">
        <v>203</v>
      </c>
      <c r="H111" s="209">
        <v>3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1247</v>
      </c>
    </row>
    <row r="112" s="2" customFormat="1">
      <c r="A112" s="39"/>
      <c r="B112" s="40"/>
      <c r="C112" s="205" t="s">
        <v>109</v>
      </c>
      <c r="D112" s="205" t="s">
        <v>168</v>
      </c>
      <c r="E112" s="206" t="s">
        <v>215</v>
      </c>
      <c r="F112" s="207" t="s">
        <v>216</v>
      </c>
      <c r="G112" s="208" t="s">
        <v>171</v>
      </c>
      <c r="H112" s="209">
        <v>16.199999999999999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0.00084000000000000003</v>
      </c>
      <c r="R112" s="214">
        <f>Q112*H112</f>
        <v>0.013608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1248</v>
      </c>
    </row>
    <row r="113" s="13" customFormat="1">
      <c r="A113" s="13"/>
      <c r="B113" s="218"/>
      <c r="C113" s="219"/>
      <c r="D113" s="220" t="s">
        <v>175</v>
      </c>
      <c r="E113" s="221" t="s">
        <v>19</v>
      </c>
      <c r="F113" s="222" t="s">
        <v>702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175</v>
      </c>
      <c r="AU113" s="228" t="s">
        <v>81</v>
      </c>
      <c r="AV113" s="13" t="s">
        <v>79</v>
      </c>
      <c r="AW113" s="13" t="s">
        <v>33</v>
      </c>
      <c r="AX113" s="13" t="s">
        <v>71</v>
      </c>
      <c r="AY113" s="228" t="s">
        <v>166</v>
      </c>
    </row>
    <row r="114" s="14" customFormat="1">
      <c r="A114" s="14"/>
      <c r="B114" s="229"/>
      <c r="C114" s="230"/>
      <c r="D114" s="220" t="s">
        <v>175</v>
      </c>
      <c r="E114" s="231" t="s">
        <v>19</v>
      </c>
      <c r="F114" s="232" t="s">
        <v>1249</v>
      </c>
      <c r="G114" s="230"/>
      <c r="H114" s="233">
        <v>16.199999999999999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175</v>
      </c>
      <c r="AU114" s="239" t="s">
        <v>81</v>
      </c>
      <c r="AV114" s="14" t="s">
        <v>81</v>
      </c>
      <c r="AW114" s="14" t="s">
        <v>33</v>
      </c>
      <c r="AX114" s="14" t="s">
        <v>79</v>
      </c>
      <c r="AY114" s="239" t="s">
        <v>166</v>
      </c>
    </row>
    <row r="115" s="2" customFormat="1">
      <c r="A115" s="39"/>
      <c r="B115" s="40"/>
      <c r="C115" s="205" t="s">
        <v>112</v>
      </c>
      <c r="D115" s="205" t="s">
        <v>168</v>
      </c>
      <c r="E115" s="206" t="s">
        <v>220</v>
      </c>
      <c r="F115" s="207" t="s">
        <v>221</v>
      </c>
      <c r="G115" s="208" t="s">
        <v>171</v>
      </c>
      <c r="H115" s="209">
        <v>1067.72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0.00084999999999999995</v>
      </c>
      <c r="R115" s="214">
        <f>Q115*H115</f>
        <v>0.90756199999999998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1250</v>
      </c>
    </row>
    <row r="116" s="13" customFormat="1">
      <c r="A116" s="13"/>
      <c r="B116" s="218"/>
      <c r="C116" s="219"/>
      <c r="D116" s="220" t="s">
        <v>175</v>
      </c>
      <c r="E116" s="221" t="s">
        <v>19</v>
      </c>
      <c r="F116" s="222" t="s">
        <v>205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175</v>
      </c>
      <c r="AU116" s="228" t="s">
        <v>81</v>
      </c>
      <c r="AV116" s="13" t="s">
        <v>79</v>
      </c>
      <c r="AW116" s="13" t="s">
        <v>33</v>
      </c>
      <c r="AX116" s="13" t="s">
        <v>71</v>
      </c>
      <c r="AY116" s="228" t="s">
        <v>166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1251</v>
      </c>
      <c r="G117" s="230"/>
      <c r="H117" s="233">
        <v>42.920000000000002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71</v>
      </c>
      <c r="AY117" s="239" t="s">
        <v>166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1242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1252</v>
      </c>
      <c r="G119" s="230"/>
      <c r="H119" s="233">
        <v>1024.8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5" customFormat="1">
      <c r="A120" s="15"/>
      <c r="B120" s="240"/>
      <c r="C120" s="241"/>
      <c r="D120" s="220" t="s">
        <v>175</v>
      </c>
      <c r="E120" s="242" t="s">
        <v>19</v>
      </c>
      <c r="F120" s="243" t="s">
        <v>209</v>
      </c>
      <c r="G120" s="241"/>
      <c r="H120" s="244">
        <v>1067.72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175</v>
      </c>
      <c r="AU120" s="250" t="s">
        <v>81</v>
      </c>
      <c r="AV120" s="15" t="s">
        <v>173</v>
      </c>
      <c r="AW120" s="15" t="s">
        <v>33</v>
      </c>
      <c r="AX120" s="15" t="s">
        <v>79</v>
      </c>
      <c r="AY120" s="250" t="s">
        <v>166</v>
      </c>
    </row>
    <row r="121" s="2" customFormat="1">
      <c r="A121" s="39"/>
      <c r="B121" s="40"/>
      <c r="C121" s="205" t="s">
        <v>115</v>
      </c>
      <c r="D121" s="205" t="s">
        <v>168</v>
      </c>
      <c r="E121" s="206" t="s">
        <v>917</v>
      </c>
      <c r="F121" s="207" t="s">
        <v>918</v>
      </c>
      <c r="G121" s="208" t="s">
        <v>171</v>
      </c>
      <c r="H121" s="209">
        <v>20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0.0011900000000000001</v>
      </c>
      <c r="R121" s="214">
        <f>Q121*H121</f>
        <v>0.023800000000000002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1253</v>
      </c>
    </row>
    <row r="122" s="13" customFormat="1">
      <c r="A122" s="13"/>
      <c r="B122" s="218"/>
      <c r="C122" s="219"/>
      <c r="D122" s="220" t="s">
        <v>175</v>
      </c>
      <c r="E122" s="221" t="s">
        <v>19</v>
      </c>
      <c r="F122" s="222" t="s">
        <v>207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175</v>
      </c>
      <c r="AU122" s="228" t="s">
        <v>81</v>
      </c>
      <c r="AV122" s="13" t="s">
        <v>79</v>
      </c>
      <c r="AW122" s="13" t="s">
        <v>33</v>
      </c>
      <c r="AX122" s="13" t="s">
        <v>71</v>
      </c>
      <c r="AY122" s="228" t="s">
        <v>166</v>
      </c>
    </row>
    <row r="123" s="14" customFormat="1">
      <c r="A123" s="14"/>
      <c r="B123" s="229"/>
      <c r="C123" s="230"/>
      <c r="D123" s="220" t="s">
        <v>175</v>
      </c>
      <c r="E123" s="231" t="s">
        <v>19</v>
      </c>
      <c r="F123" s="232" t="s">
        <v>1254</v>
      </c>
      <c r="G123" s="230"/>
      <c r="H123" s="233">
        <v>20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175</v>
      </c>
      <c r="AU123" s="239" t="s">
        <v>81</v>
      </c>
      <c r="AV123" s="14" t="s">
        <v>81</v>
      </c>
      <c r="AW123" s="14" t="s">
        <v>33</v>
      </c>
      <c r="AX123" s="14" t="s">
        <v>79</v>
      </c>
      <c r="AY123" s="239" t="s">
        <v>166</v>
      </c>
    </row>
    <row r="124" s="2" customFormat="1" ht="44.25" customHeight="1">
      <c r="A124" s="39"/>
      <c r="B124" s="40"/>
      <c r="C124" s="205" t="s">
        <v>118</v>
      </c>
      <c r="D124" s="205" t="s">
        <v>168</v>
      </c>
      <c r="E124" s="206" t="s">
        <v>224</v>
      </c>
      <c r="F124" s="207" t="s">
        <v>225</v>
      </c>
      <c r="G124" s="208" t="s">
        <v>171</v>
      </c>
      <c r="H124" s="209">
        <v>16.199999999999999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1255</v>
      </c>
    </row>
    <row r="125" s="2" customFormat="1" ht="44.25" customHeight="1">
      <c r="A125" s="39"/>
      <c r="B125" s="40"/>
      <c r="C125" s="205" t="s">
        <v>8</v>
      </c>
      <c r="D125" s="205" t="s">
        <v>168</v>
      </c>
      <c r="E125" s="206" t="s">
        <v>227</v>
      </c>
      <c r="F125" s="207" t="s">
        <v>228</v>
      </c>
      <c r="G125" s="208" t="s">
        <v>171</v>
      </c>
      <c r="H125" s="209">
        <v>1067.72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1256</v>
      </c>
    </row>
    <row r="126" s="2" customFormat="1" ht="44.25" customHeight="1">
      <c r="A126" s="39"/>
      <c r="B126" s="40"/>
      <c r="C126" s="205" t="s">
        <v>123</v>
      </c>
      <c r="D126" s="205" t="s">
        <v>168</v>
      </c>
      <c r="E126" s="206" t="s">
        <v>923</v>
      </c>
      <c r="F126" s="207" t="s">
        <v>924</v>
      </c>
      <c r="G126" s="208" t="s">
        <v>171</v>
      </c>
      <c r="H126" s="209">
        <v>20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1257</v>
      </c>
    </row>
    <row r="127" s="2" customFormat="1">
      <c r="A127" s="39"/>
      <c r="B127" s="40"/>
      <c r="C127" s="205" t="s">
        <v>126</v>
      </c>
      <c r="D127" s="205" t="s">
        <v>168</v>
      </c>
      <c r="E127" s="206" t="s">
        <v>499</v>
      </c>
      <c r="F127" s="207" t="s">
        <v>500</v>
      </c>
      <c r="G127" s="208" t="s">
        <v>203</v>
      </c>
      <c r="H127" s="209">
        <v>80.150000000000006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1258</v>
      </c>
    </row>
    <row r="128" s="14" customFormat="1">
      <c r="A128" s="14"/>
      <c r="B128" s="229"/>
      <c r="C128" s="230"/>
      <c r="D128" s="220" t="s">
        <v>175</v>
      </c>
      <c r="E128" s="231" t="s">
        <v>19</v>
      </c>
      <c r="F128" s="232" t="s">
        <v>1259</v>
      </c>
      <c r="G128" s="230"/>
      <c r="H128" s="233">
        <v>80.150000000000006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175</v>
      </c>
      <c r="AU128" s="239" t="s">
        <v>81</v>
      </c>
      <c r="AV128" s="14" t="s">
        <v>81</v>
      </c>
      <c r="AW128" s="14" t="s">
        <v>33</v>
      </c>
      <c r="AX128" s="14" t="s">
        <v>79</v>
      </c>
      <c r="AY128" s="239" t="s">
        <v>166</v>
      </c>
    </row>
    <row r="129" s="2" customFormat="1" ht="44.25" customHeight="1">
      <c r="A129" s="39"/>
      <c r="B129" s="40"/>
      <c r="C129" s="205" t="s">
        <v>129</v>
      </c>
      <c r="D129" s="205" t="s">
        <v>168</v>
      </c>
      <c r="E129" s="206" t="s">
        <v>503</v>
      </c>
      <c r="F129" s="207" t="s">
        <v>504</v>
      </c>
      <c r="G129" s="208" t="s">
        <v>203</v>
      </c>
      <c r="H129" s="209">
        <v>80.150000000000006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1260</v>
      </c>
    </row>
    <row r="130" s="2" customFormat="1" ht="44.25" customHeight="1">
      <c r="A130" s="39"/>
      <c r="B130" s="40"/>
      <c r="C130" s="205" t="s">
        <v>132</v>
      </c>
      <c r="D130" s="205" t="s">
        <v>168</v>
      </c>
      <c r="E130" s="206" t="s">
        <v>238</v>
      </c>
      <c r="F130" s="207" t="s">
        <v>239</v>
      </c>
      <c r="G130" s="208" t="s">
        <v>240</v>
      </c>
      <c r="H130" s="209">
        <v>160.30000000000001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1261</v>
      </c>
    </row>
    <row r="131" s="2" customFormat="1">
      <c r="A131" s="39"/>
      <c r="B131" s="40"/>
      <c r="C131" s="205" t="s">
        <v>260</v>
      </c>
      <c r="D131" s="205" t="s">
        <v>168</v>
      </c>
      <c r="E131" s="206" t="s">
        <v>243</v>
      </c>
      <c r="F131" s="207" t="s">
        <v>244</v>
      </c>
      <c r="G131" s="208" t="s">
        <v>203</v>
      </c>
      <c r="H131" s="209">
        <v>80.150000000000006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1262</v>
      </c>
    </row>
    <row r="132" s="2" customFormat="1" ht="44.25" customHeight="1">
      <c r="A132" s="39"/>
      <c r="B132" s="40"/>
      <c r="C132" s="205" t="s">
        <v>7</v>
      </c>
      <c r="D132" s="205" t="s">
        <v>168</v>
      </c>
      <c r="E132" s="206" t="s">
        <v>246</v>
      </c>
      <c r="F132" s="207" t="s">
        <v>247</v>
      </c>
      <c r="G132" s="208" t="s">
        <v>203</v>
      </c>
      <c r="H132" s="209">
        <v>396.88999999999999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1263</v>
      </c>
    </row>
    <row r="133" s="14" customFormat="1">
      <c r="A133" s="14"/>
      <c r="B133" s="229"/>
      <c r="C133" s="230"/>
      <c r="D133" s="220" t="s">
        <v>175</v>
      </c>
      <c r="E133" s="231" t="s">
        <v>19</v>
      </c>
      <c r="F133" s="232" t="s">
        <v>1264</v>
      </c>
      <c r="G133" s="230"/>
      <c r="H133" s="233">
        <v>396.88999999999999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175</v>
      </c>
      <c r="AU133" s="239" t="s">
        <v>81</v>
      </c>
      <c r="AV133" s="14" t="s">
        <v>81</v>
      </c>
      <c r="AW133" s="14" t="s">
        <v>33</v>
      </c>
      <c r="AX133" s="14" t="s">
        <v>79</v>
      </c>
      <c r="AY133" s="239" t="s">
        <v>166</v>
      </c>
    </row>
    <row r="134" s="2" customFormat="1" ht="66.75" customHeight="1">
      <c r="A134" s="39"/>
      <c r="B134" s="40"/>
      <c r="C134" s="205" t="s">
        <v>269</v>
      </c>
      <c r="D134" s="205" t="s">
        <v>168</v>
      </c>
      <c r="E134" s="206" t="s">
        <v>250</v>
      </c>
      <c r="F134" s="207" t="s">
        <v>251</v>
      </c>
      <c r="G134" s="208" t="s">
        <v>203</v>
      </c>
      <c r="H134" s="209">
        <v>60.113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1265</v>
      </c>
    </row>
    <row r="135" s="14" customFormat="1">
      <c r="A135" s="14"/>
      <c r="B135" s="229"/>
      <c r="C135" s="230"/>
      <c r="D135" s="220" t="s">
        <v>175</v>
      </c>
      <c r="E135" s="231" t="s">
        <v>19</v>
      </c>
      <c r="F135" s="232" t="s">
        <v>1266</v>
      </c>
      <c r="G135" s="230"/>
      <c r="H135" s="233">
        <v>60.113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175</v>
      </c>
      <c r="AU135" s="239" t="s">
        <v>81</v>
      </c>
      <c r="AV135" s="14" t="s">
        <v>81</v>
      </c>
      <c r="AW135" s="14" t="s">
        <v>33</v>
      </c>
      <c r="AX135" s="14" t="s">
        <v>79</v>
      </c>
      <c r="AY135" s="239" t="s">
        <v>166</v>
      </c>
    </row>
    <row r="136" s="2" customFormat="1" ht="16.5" customHeight="1">
      <c r="A136" s="39"/>
      <c r="B136" s="40"/>
      <c r="C136" s="251" t="s">
        <v>273</v>
      </c>
      <c r="D136" s="251" t="s">
        <v>254</v>
      </c>
      <c r="E136" s="252" t="s">
        <v>255</v>
      </c>
      <c r="F136" s="253" t="s">
        <v>256</v>
      </c>
      <c r="G136" s="254" t="s">
        <v>240</v>
      </c>
      <c r="H136" s="255">
        <v>160.30000000000001</v>
      </c>
      <c r="I136" s="256"/>
      <c r="J136" s="257">
        <f>ROUND(I136*H136,2)</f>
        <v>0</v>
      </c>
      <c r="K136" s="253" t="s">
        <v>172</v>
      </c>
      <c r="L136" s="258"/>
      <c r="M136" s="259" t="s">
        <v>19</v>
      </c>
      <c r="N136" s="260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210</v>
      </c>
      <c r="AT136" s="216" t="s">
        <v>254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1267</v>
      </c>
    </row>
    <row r="137" s="14" customFormat="1">
      <c r="A137" s="14"/>
      <c r="B137" s="229"/>
      <c r="C137" s="230"/>
      <c r="D137" s="220" t="s">
        <v>175</v>
      </c>
      <c r="E137" s="231" t="s">
        <v>19</v>
      </c>
      <c r="F137" s="232" t="s">
        <v>1268</v>
      </c>
      <c r="G137" s="230"/>
      <c r="H137" s="233">
        <v>160.30000000000001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175</v>
      </c>
      <c r="AU137" s="239" t="s">
        <v>81</v>
      </c>
      <c r="AV137" s="14" t="s">
        <v>81</v>
      </c>
      <c r="AW137" s="14" t="s">
        <v>33</v>
      </c>
      <c r="AX137" s="14" t="s">
        <v>79</v>
      </c>
      <c r="AY137" s="239" t="s">
        <v>166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183</v>
      </c>
      <c r="F138" s="203" t="s">
        <v>259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P139</f>
        <v>0</v>
      </c>
      <c r="Q138" s="197"/>
      <c r="R138" s="198">
        <f>R139</f>
        <v>0</v>
      </c>
      <c r="S138" s="197"/>
      <c r="T138" s="19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79</v>
      </c>
      <c r="AT138" s="201" t="s">
        <v>70</v>
      </c>
      <c r="AU138" s="201" t="s">
        <v>79</v>
      </c>
      <c r="AY138" s="200" t="s">
        <v>166</v>
      </c>
      <c r="BK138" s="202">
        <f>BK139</f>
        <v>0</v>
      </c>
    </row>
    <row r="139" s="2" customFormat="1">
      <c r="A139" s="39"/>
      <c r="B139" s="40"/>
      <c r="C139" s="205" t="s">
        <v>277</v>
      </c>
      <c r="D139" s="205" t="s">
        <v>168</v>
      </c>
      <c r="E139" s="206" t="s">
        <v>261</v>
      </c>
      <c r="F139" s="207" t="s">
        <v>262</v>
      </c>
      <c r="G139" s="208" t="s">
        <v>194</v>
      </c>
      <c r="H139" s="209">
        <v>222.63999999999999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1269</v>
      </c>
    </row>
    <row r="140" s="12" customFormat="1" ht="22.8" customHeight="1">
      <c r="A140" s="12"/>
      <c r="B140" s="189"/>
      <c r="C140" s="190"/>
      <c r="D140" s="191" t="s">
        <v>70</v>
      </c>
      <c r="E140" s="203" t="s">
        <v>173</v>
      </c>
      <c r="F140" s="203" t="s">
        <v>264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SUM(P141:P146)</f>
        <v>0</v>
      </c>
      <c r="Q140" s="197"/>
      <c r="R140" s="198">
        <f>SUM(R141:R146)</f>
        <v>0.81724499999999989</v>
      </c>
      <c r="S140" s="197"/>
      <c r="T140" s="19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79</v>
      </c>
      <c r="AT140" s="201" t="s">
        <v>70</v>
      </c>
      <c r="AU140" s="201" t="s">
        <v>79</v>
      </c>
      <c r="AY140" s="200" t="s">
        <v>166</v>
      </c>
      <c r="BK140" s="202">
        <f>SUM(BK141:BK146)</f>
        <v>0</v>
      </c>
    </row>
    <row r="141" s="2" customFormat="1" ht="33" customHeight="1">
      <c r="A141" s="39"/>
      <c r="B141" s="40"/>
      <c r="C141" s="205" t="s">
        <v>281</v>
      </c>
      <c r="D141" s="205" t="s">
        <v>168</v>
      </c>
      <c r="E141" s="206" t="s">
        <v>265</v>
      </c>
      <c r="F141" s="207" t="s">
        <v>266</v>
      </c>
      <c r="G141" s="208" t="s">
        <v>203</v>
      </c>
      <c r="H141" s="209">
        <v>20.038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1270</v>
      </c>
    </row>
    <row r="142" s="14" customFormat="1">
      <c r="A142" s="14"/>
      <c r="B142" s="229"/>
      <c r="C142" s="230"/>
      <c r="D142" s="220" t="s">
        <v>175</v>
      </c>
      <c r="E142" s="231" t="s">
        <v>19</v>
      </c>
      <c r="F142" s="232" t="s">
        <v>1271</v>
      </c>
      <c r="G142" s="230"/>
      <c r="H142" s="233">
        <v>20.038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175</v>
      </c>
      <c r="AU142" s="239" t="s">
        <v>81</v>
      </c>
      <c r="AV142" s="14" t="s">
        <v>81</v>
      </c>
      <c r="AW142" s="14" t="s">
        <v>33</v>
      </c>
      <c r="AX142" s="14" t="s">
        <v>79</v>
      </c>
      <c r="AY142" s="239" t="s">
        <v>166</v>
      </c>
    </row>
    <row r="143" s="2" customFormat="1">
      <c r="A143" s="39"/>
      <c r="B143" s="40"/>
      <c r="C143" s="205" t="s">
        <v>286</v>
      </c>
      <c r="D143" s="205" t="s">
        <v>168</v>
      </c>
      <c r="E143" s="206" t="s">
        <v>270</v>
      </c>
      <c r="F143" s="207" t="s">
        <v>271</v>
      </c>
      <c r="G143" s="208" t="s">
        <v>203</v>
      </c>
      <c r="H143" s="209">
        <v>1.5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1272</v>
      </c>
    </row>
    <row r="144" s="2" customFormat="1" ht="33" customHeight="1">
      <c r="A144" s="39"/>
      <c r="B144" s="40"/>
      <c r="C144" s="205" t="s">
        <v>292</v>
      </c>
      <c r="D144" s="205" t="s">
        <v>168</v>
      </c>
      <c r="E144" s="206" t="s">
        <v>274</v>
      </c>
      <c r="F144" s="207" t="s">
        <v>275</v>
      </c>
      <c r="G144" s="208" t="s">
        <v>203</v>
      </c>
      <c r="H144" s="209">
        <v>2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1273</v>
      </c>
    </row>
    <row r="145" s="2" customFormat="1">
      <c r="A145" s="39"/>
      <c r="B145" s="40"/>
      <c r="C145" s="205" t="s">
        <v>296</v>
      </c>
      <c r="D145" s="205" t="s">
        <v>168</v>
      </c>
      <c r="E145" s="206" t="s">
        <v>278</v>
      </c>
      <c r="F145" s="207" t="s">
        <v>279</v>
      </c>
      <c r="G145" s="208" t="s">
        <v>171</v>
      </c>
      <c r="H145" s="209">
        <v>3.5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0.0063899999999999998</v>
      </c>
      <c r="R145" s="214">
        <f>Q145*H145</f>
        <v>0.022364999999999999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1274</v>
      </c>
    </row>
    <row r="146" s="2" customFormat="1">
      <c r="A146" s="39"/>
      <c r="B146" s="40"/>
      <c r="C146" s="205" t="s">
        <v>300</v>
      </c>
      <c r="D146" s="205" t="s">
        <v>168</v>
      </c>
      <c r="E146" s="206" t="s">
        <v>282</v>
      </c>
      <c r="F146" s="207" t="s">
        <v>283</v>
      </c>
      <c r="G146" s="208" t="s">
        <v>186</v>
      </c>
      <c r="H146" s="209">
        <v>9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0.088319999999999996</v>
      </c>
      <c r="R146" s="214">
        <f>Q146*H146</f>
        <v>0.79487999999999992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1275</v>
      </c>
    </row>
    <row r="147" s="12" customFormat="1" ht="22.8" customHeight="1">
      <c r="A147" s="12"/>
      <c r="B147" s="189"/>
      <c r="C147" s="190"/>
      <c r="D147" s="191" t="s">
        <v>70</v>
      </c>
      <c r="E147" s="203" t="s">
        <v>191</v>
      </c>
      <c r="F147" s="203" t="s">
        <v>285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SUM(P148:P154)</f>
        <v>0</v>
      </c>
      <c r="Q147" s="197"/>
      <c r="R147" s="198">
        <f>SUM(R148:R154)</f>
        <v>123.73970247999999</v>
      </c>
      <c r="S147" s="197"/>
      <c r="T147" s="199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79</v>
      </c>
      <c r="AT147" s="201" t="s">
        <v>70</v>
      </c>
      <c r="AU147" s="201" t="s">
        <v>79</v>
      </c>
      <c r="AY147" s="200" t="s">
        <v>166</v>
      </c>
      <c r="BK147" s="202">
        <f>SUM(BK148:BK154)</f>
        <v>0</v>
      </c>
    </row>
    <row r="148" s="2" customFormat="1">
      <c r="A148" s="39"/>
      <c r="B148" s="40"/>
      <c r="C148" s="205" t="s">
        <v>305</v>
      </c>
      <c r="D148" s="205" t="s">
        <v>168</v>
      </c>
      <c r="E148" s="206" t="s">
        <v>1276</v>
      </c>
      <c r="F148" s="207" t="s">
        <v>1277</v>
      </c>
      <c r="G148" s="208" t="s">
        <v>171</v>
      </c>
      <c r="H148" s="209">
        <v>355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1278</v>
      </c>
    </row>
    <row r="149" s="2" customFormat="1">
      <c r="A149" s="39"/>
      <c r="B149" s="40"/>
      <c r="C149" s="205" t="s">
        <v>310</v>
      </c>
      <c r="D149" s="205" t="s">
        <v>168</v>
      </c>
      <c r="E149" s="206" t="s">
        <v>287</v>
      </c>
      <c r="F149" s="207" t="s">
        <v>288</v>
      </c>
      <c r="G149" s="208" t="s">
        <v>171</v>
      </c>
      <c r="H149" s="209">
        <v>96.052999999999997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0.46000000000000002</v>
      </c>
      <c r="R149" s="214">
        <f>Q149*H149</f>
        <v>44.184379999999997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1279</v>
      </c>
    </row>
    <row r="150" s="14" customFormat="1">
      <c r="A150" s="14"/>
      <c r="B150" s="229"/>
      <c r="C150" s="230"/>
      <c r="D150" s="220" t="s">
        <v>175</v>
      </c>
      <c r="E150" s="231" t="s">
        <v>19</v>
      </c>
      <c r="F150" s="232" t="s">
        <v>1280</v>
      </c>
      <c r="G150" s="230"/>
      <c r="H150" s="233">
        <v>96.052999999999997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175</v>
      </c>
      <c r="AU150" s="239" t="s">
        <v>81</v>
      </c>
      <c r="AV150" s="14" t="s">
        <v>81</v>
      </c>
      <c r="AW150" s="14" t="s">
        <v>33</v>
      </c>
      <c r="AX150" s="14" t="s">
        <v>79</v>
      </c>
      <c r="AY150" s="239" t="s">
        <v>166</v>
      </c>
    </row>
    <row r="151" s="2" customFormat="1" ht="44.25" customHeight="1">
      <c r="A151" s="39"/>
      <c r="B151" s="40"/>
      <c r="C151" s="205" t="s">
        <v>315</v>
      </c>
      <c r="D151" s="205" t="s">
        <v>168</v>
      </c>
      <c r="E151" s="206" t="s">
        <v>293</v>
      </c>
      <c r="F151" s="207" t="s">
        <v>294</v>
      </c>
      <c r="G151" s="208" t="s">
        <v>171</v>
      </c>
      <c r="H151" s="209">
        <v>96.052999999999997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0.38</v>
      </c>
      <c r="R151" s="214">
        <f>Q151*H151</f>
        <v>36.500140000000002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1281</v>
      </c>
    </row>
    <row r="152" s="2" customFormat="1" ht="44.25" customHeight="1">
      <c r="A152" s="39"/>
      <c r="B152" s="40"/>
      <c r="C152" s="205" t="s">
        <v>319</v>
      </c>
      <c r="D152" s="205" t="s">
        <v>168</v>
      </c>
      <c r="E152" s="206" t="s">
        <v>297</v>
      </c>
      <c r="F152" s="207" t="s">
        <v>298</v>
      </c>
      <c r="G152" s="208" t="s">
        <v>171</v>
      </c>
      <c r="H152" s="209">
        <v>31.937999999999999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0.26375999999999999</v>
      </c>
      <c r="R152" s="214">
        <f>Q152*H152</f>
        <v>8.42396688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1282</v>
      </c>
    </row>
    <row r="153" s="2" customFormat="1">
      <c r="A153" s="39"/>
      <c r="B153" s="40"/>
      <c r="C153" s="205" t="s">
        <v>324</v>
      </c>
      <c r="D153" s="205" t="s">
        <v>168</v>
      </c>
      <c r="E153" s="206" t="s">
        <v>301</v>
      </c>
      <c r="F153" s="207" t="s">
        <v>302</v>
      </c>
      <c r="G153" s="208" t="s">
        <v>171</v>
      </c>
      <c r="H153" s="209">
        <v>31.937999999999999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0.15620000000000001</v>
      </c>
      <c r="R153" s="214">
        <f>Q153*H153</f>
        <v>4.9887155999999999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1283</v>
      </c>
    </row>
    <row r="154" s="2" customFormat="1">
      <c r="A154" s="39"/>
      <c r="B154" s="40"/>
      <c r="C154" s="205" t="s">
        <v>328</v>
      </c>
      <c r="D154" s="205" t="s">
        <v>168</v>
      </c>
      <c r="E154" s="206" t="s">
        <v>1284</v>
      </c>
      <c r="F154" s="207" t="s">
        <v>1285</v>
      </c>
      <c r="G154" s="208" t="s">
        <v>171</v>
      </c>
      <c r="H154" s="209">
        <v>355</v>
      </c>
      <c r="I154" s="210"/>
      <c r="J154" s="211">
        <f>ROUND(I154*H154,2)</f>
        <v>0</v>
      </c>
      <c r="K154" s="207" t="s">
        <v>172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0.083500000000000005</v>
      </c>
      <c r="R154" s="214">
        <f>Q154*H154</f>
        <v>29.642500000000002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1286</v>
      </c>
    </row>
    <row r="155" s="12" customFormat="1" ht="22.8" customHeight="1">
      <c r="A155" s="12"/>
      <c r="B155" s="189"/>
      <c r="C155" s="190"/>
      <c r="D155" s="191" t="s">
        <v>70</v>
      </c>
      <c r="E155" s="203" t="s">
        <v>210</v>
      </c>
      <c r="F155" s="203" t="s">
        <v>304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SUM(P156:P189)</f>
        <v>0</v>
      </c>
      <c r="Q155" s="197"/>
      <c r="R155" s="198">
        <f>SUM(R156:R189)</f>
        <v>33.173799800000005</v>
      </c>
      <c r="S155" s="197"/>
      <c r="T155" s="199">
        <f>SUM(T156:T189)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79</v>
      </c>
      <c r="AT155" s="201" t="s">
        <v>70</v>
      </c>
      <c r="AU155" s="201" t="s">
        <v>79</v>
      </c>
      <c r="AY155" s="200" t="s">
        <v>166</v>
      </c>
      <c r="BK155" s="202">
        <f>SUM(BK156:BK189)</f>
        <v>0</v>
      </c>
    </row>
    <row r="156" s="2" customFormat="1" ht="33" customHeight="1">
      <c r="A156" s="39"/>
      <c r="B156" s="40"/>
      <c r="C156" s="205" t="s">
        <v>332</v>
      </c>
      <c r="D156" s="205" t="s">
        <v>168</v>
      </c>
      <c r="E156" s="206" t="s">
        <v>306</v>
      </c>
      <c r="F156" s="207" t="s">
        <v>307</v>
      </c>
      <c r="G156" s="208" t="s">
        <v>194</v>
      </c>
      <c r="H156" s="209">
        <v>10.300000000000001</v>
      </c>
      <c r="I156" s="210"/>
      <c r="J156" s="211">
        <f>ROUND(I156*H156,2)</f>
        <v>0</v>
      </c>
      <c r="K156" s="207" t="s">
        <v>172</v>
      </c>
      <c r="L156" s="45"/>
      <c r="M156" s="212" t="s">
        <v>19</v>
      </c>
      <c r="N156" s="213" t="s">
        <v>42</v>
      </c>
      <c r="O156" s="85"/>
      <c r="P156" s="214">
        <f>O156*H156</f>
        <v>0</v>
      </c>
      <c r="Q156" s="214">
        <v>1.0000000000000001E-05</v>
      </c>
      <c r="R156" s="214">
        <f>Q156*H156</f>
        <v>0.00010300000000000001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173</v>
      </c>
      <c r="AT156" s="216" t="s">
        <v>168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1287</v>
      </c>
    </row>
    <row r="157" s="2" customFormat="1">
      <c r="A157" s="39"/>
      <c r="B157" s="40"/>
      <c r="C157" s="251" t="s">
        <v>336</v>
      </c>
      <c r="D157" s="251" t="s">
        <v>254</v>
      </c>
      <c r="E157" s="252" t="s">
        <v>311</v>
      </c>
      <c r="F157" s="253" t="s">
        <v>312</v>
      </c>
      <c r="G157" s="254" t="s">
        <v>194</v>
      </c>
      <c r="H157" s="255">
        <v>10.5</v>
      </c>
      <c r="I157" s="256"/>
      <c r="J157" s="257">
        <f>ROUND(I157*H157,2)</f>
        <v>0</v>
      </c>
      <c r="K157" s="253" t="s">
        <v>172</v>
      </c>
      <c r="L157" s="258"/>
      <c r="M157" s="259" t="s">
        <v>19</v>
      </c>
      <c r="N157" s="260" t="s">
        <v>42</v>
      </c>
      <c r="O157" s="85"/>
      <c r="P157" s="214">
        <f>O157*H157</f>
        <v>0</v>
      </c>
      <c r="Q157" s="214">
        <v>0.0035999999999999999</v>
      </c>
      <c r="R157" s="214">
        <f>Q157*H157</f>
        <v>0.0378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210</v>
      </c>
      <c r="AT157" s="216" t="s">
        <v>254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1288</v>
      </c>
    </row>
    <row r="158" s="2" customFormat="1" ht="33" customHeight="1">
      <c r="A158" s="39"/>
      <c r="B158" s="40"/>
      <c r="C158" s="205" t="s">
        <v>340</v>
      </c>
      <c r="D158" s="205" t="s">
        <v>168</v>
      </c>
      <c r="E158" s="206" t="s">
        <v>531</v>
      </c>
      <c r="F158" s="207" t="s">
        <v>532</v>
      </c>
      <c r="G158" s="208" t="s">
        <v>194</v>
      </c>
      <c r="H158" s="209">
        <v>212.34</v>
      </c>
      <c r="I158" s="210"/>
      <c r="J158" s="211">
        <f>ROUND(I158*H158,2)</f>
        <v>0</v>
      </c>
      <c r="K158" s="207" t="s">
        <v>172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2.0000000000000002E-05</v>
      </c>
      <c r="R158" s="214">
        <f>Q158*H158</f>
        <v>0.0042468000000000002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173</v>
      </c>
      <c r="AT158" s="216" t="s">
        <v>168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1289</v>
      </c>
    </row>
    <row r="159" s="2" customFormat="1">
      <c r="A159" s="39"/>
      <c r="B159" s="40"/>
      <c r="C159" s="251" t="s">
        <v>344</v>
      </c>
      <c r="D159" s="251" t="s">
        <v>254</v>
      </c>
      <c r="E159" s="252" t="s">
        <v>527</v>
      </c>
      <c r="F159" s="253" t="s">
        <v>528</v>
      </c>
      <c r="G159" s="254" t="s">
        <v>194</v>
      </c>
      <c r="H159" s="255">
        <v>215.5</v>
      </c>
      <c r="I159" s="256"/>
      <c r="J159" s="257">
        <f>ROUND(I159*H159,2)</f>
        <v>0</v>
      </c>
      <c r="K159" s="253" t="s">
        <v>172</v>
      </c>
      <c r="L159" s="258"/>
      <c r="M159" s="259" t="s">
        <v>19</v>
      </c>
      <c r="N159" s="260" t="s">
        <v>42</v>
      </c>
      <c r="O159" s="85"/>
      <c r="P159" s="214">
        <f>O159*H159</f>
        <v>0</v>
      </c>
      <c r="Q159" s="214">
        <v>0.0080000000000000002</v>
      </c>
      <c r="R159" s="214">
        <f>Q159*H159</f>
        <v>1.724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210</v>
      </c>
      <c r="AT159" s="216" t="s">
        <v>254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1290</v>
      </c>
    </row>
    <row r="160" s="2" customFormat="1">
      <c r="A160" s="39"/>
      <c r="B160" s="40"/>
      <c r="C160" s="205" t="s">
        <v>348</v>
      </c>
      <c r="D160" s="205" t="s">
        <v>168</v>
      </c>
      <c r="E160" s="206" t="s">
        <v>660</v>
      </c>
      <c r="F160" s="207" t="s">
        <v>661</v>
      </c>
      <c r="G160" s="208" t="s">
        <v>186</v>
      </c>
      <c r="H160" s="209">
        <v>4</v>
      </c>
      <c r="I160" s="210"/>
      <c r="J160" s="211">
        <f>ROUND(I160*H160,2)</f>
        <v>0</v>
      </c>
      <c r="K160" s="207" t="s">
        <v>172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168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1291</v>
      </c>
    </row>
    <row r="161" s="2" customFormat="1" ht="16.5" customHeight="1">
      <c r="A161" s="39"/>
      <c r="B161" s="40"/>
      <c r="C161" s="251" t="s">
        <v>352</v>
      </c>
      <c r="D161" s="251" t="s">
        <v>254</v>
      </c>
      <c r="E161" s="252" t="s">
        <v>542</v>
      </c>
      <c r="F161" s="253" t="s">
        <v>543</v>
      </c>
      <c r="G161" s="254" t="s">
        <v>186</v>
      </c>
      <c r="H161" s="255">
        <v>2</v>
      </c>
      <c r="I161" s="256"/>
      <c r="J161" s="257">
        <f>ROUND(I161*H161,2)</f>
        <v>0</v>
      </c>
      <c r="K161" s="253" t="s">
        <v>172</v>
      </c>
      <c r="L161" s="258"/>
      <c r="M161" s="259" t="s">
        <v>19</v>
      </c>
      <c r="N161" s="260" t="s">
        <v>42</v>
      </c>
      <c r="O161" s="85"/>
      <c r="P161" s="214">
        <f>O161*H161</f>
        <v>0</v>
      </c>
      <c r="Q161" s="214">
        <v>0.0050000000000000001</v>
      </c>
      <c r="R161" s="214">
        <f>Q161*H161</f>
        <v>0.01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210</v>
      </c>
      <c r="AT161" s="216" t="s">
        <v>254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1292</v>
      </c>
    </row>
    <row r="162" s="2" customFormat="1" ht="16.5" customHeight="1">
      <c r="A162" s="39"/>
      <c r="B162" s="40"/>
      <c r="C162" s="251" t="s">
        <v>356</v>
      </c>
      <c r="D162" s="251" t="s">
        <v>254</v>
      </c>
      <c r="E162" s="252" t="s">
        <v>341</v>
      </c>
      <c r="F162" s="253" t="s">
        <v>342</v>
      </c>
      <c r="G162" s="254" t="s">
        <v>186</v>
      </c>
      <c r="H162" s="255">
        <v>2</v>
      </c>
      <c r="I162" s="256"/>
      <c r="J162" s="257">
        <f>ROUND(I162*H162,2)</f>
        <v>0</v>
      </c>
      <c r="K162" s="253" t="s">
        <v>172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0.00080000000000000004</v>
      </c>
      <c r="R162" s="214">
        <f>Q162*H162</f>
        <v>0.0016000000000000001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1293</v>
      </c>
    </row>
    <row r="163" s="2" customFormat="1">
      <c r="A163" s="39"/>
      <c r="B163" s="40"/>
      <c r="C163" s="205" t="s">
        <v>360</v>
      </c>
      <c r="D163" s="205" t="s">
        <v>168</v>
      </c>
      <c r="E163" s="206" t="s">
        <v>325</v>
      </c>
      <c r="F163" s="207" t="s">
        <v>326</v>
      </c>
      <c r="G163" s="208" t="s">
        <v>186</v>
      </c>
      <c r="H163" s="209">
        <v>3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1294</v>
      </c>
    </row>
    <row r="164" s="2" customFormat="1" ht="16.5" customHeight="1">
      <c r="A164" s="39"/>
      <c r="B164" s="40"/>
      <c r="C164" s="251" t="s">
        <v>364</v>
      </c>
      <c r="D164" s="251" t="s">
        <v>254</v>
      </c>
      <c r="E164" s="252" t="s">
        <v>329</v>
      </c>
      <c r="F164" s="253" t="s">
        <v>330</v>
      </c>
      <c r="G164" s="254" t="s">
        <v>186</v>
      </c>
      <c r="H164" s="255">
        <v>3</v>
      </c>
      <c r="I164" s="256"/>
      <c r="J164" s="257">
        <f>ROUND(I164*H164,2)</f>
        <v>0</v>
      </c>
      <c r="K164" s="253" t="s">
        <v>172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0.00029</v>
      </c>
      <c r="R164" s="214">
        <f>Q164*H164</f>
        <v>0.00087000000000000001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1295</v>
      </c>
    </row>
    <row r="165" s="2" customFormat="1" ht="21.75" customHeight="1">
      <c r="A165" s="39"/>
      <c r="B165" s="40"/>
      <c r="C165" s="205" t="s">
        <v>368</v>
      </c>
      <c r="D165" s="205" t="s">
        <v>168</v>
      </c>
      <c r="E165" s="206" t="s">
        <v>345</v>
      </c>
      <c r="F165" s="207" t="s">
        <v>346</v>
      </c>
      <c r="G165" s="208" t="s">
        <v>194</v>
      </c>
      <c r="H165" s="209">
        <v>10.300000000000001</v>
      </c>
      <c r="I165" s="210"/>
      <c r="J165" s="211">
        <f>ROUND(I165*H165,2)</f>
        <v>0</v>
      </c>
      <c r="K165" s="207" t="s">
        <v>172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173</v>
      </c>
      <c r="AT165" s="216" t="s">
        <v>168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1296</v>
      </c>
    </row>
    <row r="166" s="2" customFormat="1">
      <c r="A166" s="39"/>
      <c r="B166" s="40"/>
      <c r="C166" s="205" t="s">
        <v>372</v>
      </c>
      <c r="D166" s="205" t="s">
        <v>168</v>
      </c>
      <c r="E166" s="206" t="s">
        <v>349</v>
      </c>
      <c r="F166" s="207" t="s">
        <v>350</v>
      </c>
      <c r="G166" s="208" t="s">
        <v>194</v>
      </c>
      <c r="H166" s="209">
        <v>212.34</v>
      </c>
      <c r="I166" s="210"/>
      <c r="J166" s="211">
        <f>ROUND(I166*H166,2)</f>
        <v>0</v>
      </c>
      <c r="K166" s="207" t="s">
        <v>172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1297</v>
      </c>
    </row>
    <row r="167" s="2" customFormat="1">
      <c r="A167" s="39"/>
      <c r="B167" s="40"/>
      <c r="C167" s="205" t="s">
        <v>376</v>
      </c>
      <c r="D167" s="205" t="s">
        <v>168</v>
      </c>
      <c r="E167" s="206" t="s">
        <v>353</v>
      </c>
      <c r="F167" s="207" t="s">
        <v>354</v>
      </c>
      <c r="G167" s="208" t="s">
        <v>186</v>
      </c>
      <c r="H167" s="209">
        <v>16</v>
      </c>
      <c r="I167" s="210"/>
      <c r="J167" s="211">
        <f>ROUND(I167*H167,2)</f>
        <v>0</v>
      </c>
      <c r="K167" s="207" t="s">
        <v>172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0.010189999999999999</v>
      </c>
      <c r="R167" s="214">
        <f>Q167*H167</f>
        <v>0.16303999999999999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1298</v>
      </c>
    </row>
    <row r="168" s="2" customFormat="1" ht="16.5" customHeight="1">
      <c r="A168" s="39"/>
      <c r="B168" s="40"/>
      <c r="C168" s="251" t="s">
        <v>380</v>
      </c>
      <c r="D168" s="251" t="s">
        <v>254</v>
      </c>
      <c r="E168" s="252" t="s">
        <v>357</v>
      </c>
      <c r="F168" s="253" t="s">
        <v>358</v>
      </c>
      <c r="G168" s="254" t="s">
        <v>186</v>
      </c>
      <c r="H168" s="255">
        <v>6</v>
      </c>
      <c r="I168" s="256"/>
      <c r="J168" s="257">
        <f>ROUND(I168*H168,2)</f>
        <v>0</v>
      </c>
      <c r="K168" s="253" t="s">
        <v>172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0.52600000000000002</v>
      </c>
      <c r="R168" s="214">
        <f>Q168*H168</f>
        <v>3.1560000000000001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1299</v>
      </c>
    </row>
    <row r="169" s="2" customFormat="1" ht="16.5" customHeight="1">
      <c r="A169" s="39"/>
      <c r="B169" s="40"/>
      <c r="C169" s="251" t="s">
        <v>384</v>
      </c>
      <c r="D169" s="251" t="s">
        <v>254</v>
      </c>
      <c r="E169" s="252" t="s">
        <v>361</v>
      </c>
      <c r="F169" s="253" t="s">
        <v>362</v>
      </c>
      <c r="G169" s="254" t="s">
        <v>186</v>
      </c>
      <c r="H169" s="255">
        <v>3</v>
      </c>
      <c r="I169" s="256"/>
      <c r="J169" s="257">
        <f>ROUND(I169*H169,2)</f>
        <v>0</v>
      </c>
      <c r="K169" s="253" t="s">
        <v>172</v>
      </c>
      <c r="L169" s="258"/>
      <c r="M169" s="259" t="s">
        <v>19</v>
      </c>
      <c r="N169" s="260" t="s">
        <v>42</v>
      </c>
      <c r="O169" s="85"/>
      <c r="P169" s="214">
        <f>O169*H169</f>
        <v>0</v>
      </c>
      <c r="Q169" s="214">
        <v>0.26200000000000001</v>
      </c>
      <c r="R169" s="214">
        <f>Q169*H169</f>
        <v>0.78600000000000003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210</v>
      </c>
      <c r="AT169" s="216" t="s">
        <v>254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1300</v>
      </c>
    </row>
    <row r="170" s="2" customFormat="1" ht="16.5" customHeight="1">
      <c r="A170" s="39"/>
      <c r="B170" s="40"/>
      <c r="C170" s="251" t="s">
        <v>388</v>
      </c>
      <c r="D170" s="251" t="s">
        <v>254</v>
      </c>
      <c r="E170" s="252" t="s">
        <v>553</v>
      </c>
      <c r="F170" s="253" t="s">
        <v>554</v>
      </c>
      <c r="G170" s="254" t="s">
        <v>186</v>
      </c>
      <c r="H170" s="255">
        <v>7</v>
      </c>
      <c r="I170" s="256"/>
      <c r="J170" s="257">
        <f>ROUND(I170*H170,2)</f>
        <v>0</v>
      </c>
      <c r="K170" s="253" t="s">
        <v>172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1.0540000000000001</v>
      </c>
      <c r="R170" s="214">
        <f>Q170*H170</f>
        <v>7.3780000000000001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1301</v>
      </c>
    </row>
    <row r="171" s="2" customFormat="1">
      <c r="A171" s="39"/>
      <c r="B171" s="40"/>
      <c r="C171" s="205" t="s">
        <v>392</v>
      </c>
      <c r="D171" s="205" t="s">
        <v>168</v>
      </c>
      <c r="E171" s="206" t="s">
        <v>365</v>
      </c>
      <c r="F171" s="207" t="s">
        <v>366</v>
      </c>
      <c r="G171" s="208" t="s">
        <v>186</v>
      </c>
      <c r="H171" s="209">
        <v>9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0.01248</v>
      </c>
      <c r="R171" s="214">
        <f>Q171*H171</f>
        <v>0.11232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1302</v>
      </c>
    </row>
    <row r="172" s="2" customFormat="1">
      <c r="A172" s="39"/>
      <c r="B172" s="40"/>
      <c r="C172" s="251" t="s">
        <v>396</v>
      </c>
      <c r="D172" s="251" t="s">
        <v>254</v>
      </c>
      <c r="E172" s="252" t="s">
        <v>369</v>
      </c>
      <c r="F172" s="253" t="s">
        <v>370</v>
      </c>
      <c r="G172" s="254" t="s">
        <v>186</v>
      </c>
      <c r="H172" s="255">
        <v>8</v>
      </c>
      <c r="I172" s="256"/>
      <c r="J172" s="257">
        <f>ROUND(I172*H172,2)</f>
        <v>0</v>
      </c>
      <c r="K172" s="253" t="s">
        <v>172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0.54800000000000004</v>
      </c>
      <c r="R172" s="214">
        <f>Q172*H172</f>
        <v>4.3840000000000003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1303</v>
      </c>
    </row>
    <row r="173" s="2" customFormat="1">
      <c r="A173" s="39"/>
      <c r="B173" s="40"/>
      <c r="C173" s="251" t="s">
        <v>400</v>
      </c>
      <c r="D173" s="251" t="s">
        <v>254</v>
      </c>
      <c r="E173" s="252" t="s">
        <v>779</v>
      </c>
      <c r="F173" s="253" t="s">
        <v>780</v>
      </c>
      <c r="G173" s="254" t="s">
        <v>186</v>
      </c>
      <c r="H173" s="255">
        <v>1</v>
      </c>
      <c r="I173" s="256"/>
      <c r="J173" s="257">
        <f>ROUND(I173*H173,2)</f>
        <v>0</v>
      </c>
      <c r="K173" s="253" t="s">
        <v>172</v>
      </c>
      <c r="L173" s="258"/>
      <c r="M173" s="259" t="s">
        <v>19</v>
      </c>
      <c r="N173" s="260" t="s">
        <v>42</v>
      </c>
      <c r="O173" s="85"/>
      <c r="P173" s="214">
        <f>O173*H173</f>
        <v>0</v>
      </c>
      <c r="Q173" s="214">
        <v>0.44900000000000001</v>
      </c>
      <c r="R173" s="214">
        <f>Q173*H173</f>
        <v>0.44900000000000001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210</v>
      </c>
      <c r="AT173" s="216" t="s">
        <v>254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1304</v>
      </c>
    </row>
    <row r="174" s="2" customFormat="1">
      <c r="A174" s="39"/>
      <c r="B174" s="40"/>
      <c r="C174" s="205" t="s">
        <v>405</v>
      </c>
      <c r="D174" s="205" t="s">
        <v>168</v>
      </c>
      <c r="E174" s="206" t="s">
        <v>373</v>
      </c>
      <c r="F174" s="207" t="s">
        <v>561</v>
      </c>
      <c r="G174" s="208" t="s">
        <v>186</v>
      </c>
      <c r="H174" s="209">
        <v>10</v>
      </c>
      <c r="I174" s="210"/>
      <c r="J174" s="211">
        <f>ROUND(I174*H174,2)</f>
        <v>0</v>
      </c>
      <c r="K174" s="207" t="s">
        <v>172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0.028539999999999999</v>
      </c>
      <c r="R174" s="214">
        <f>Q174*H174</f>
        <v>0.28539999999999999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173</v>
      </c>
      <c r="AT174" s="216" t="s">
        <v>168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1305</v>
      </c>
    </row>
    <row r="175" s="2" customFormat="1" ht="16.5" customHeight="1">
      <c r="A175" s="39"/>
      <c r="B175" s="40"/>
      <c r="C175" s="251" t="s">
        <v>409</v>
      </c>
      <c r="D175" s="251" t="s">
        <v>254</v>
      </c>
      <c r="E175" s="252" t="s">
        <v>568</v>
      </c>
      <c r="F175" s="253" t="s">
        <v>569</v>
      </c>
      <c r="G175" s="254" t="s">
        <v>186</v>
      </c>
      <c r="H175" s="255">
        <v>5</v>
      </c>
      <c r="I175" s="256"/>
      <c r="J175" s="257">
        <f>ROUND(I175*H175,2)</f>
        <v>0</v>
      </c>
      <c r="K175" s="253" t="s">
        <v>19</v>
      </c>
      <c r="L175" s="258"/>
      <c r="M175" s="259" t="s">
        <v>19</v>
      </c>
      <c r="N175" s="260" t="s">
        <v>42</v>
      </c>
      <c r="O175" s="85"/>
      <c r="P175" s="214">
        <f>O175*H175</f>
        <v>0</v>
      </c>
      <c r="Q175" s="214">
        <v>1.032</v>
      </c>
      <c r="R175" s="214">
        <f>Q175*H175</f>
        <v>5.1600000000000001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210</v>
      </c>
      <c r="AT175" s="216" t="s">
        <v>254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1306</v>
      </c>
    </row>
    <row r="176" s="2" customFormat="1" ht="16.5" customHeight="1">
      <c r="A176" s="39"/>
      <c r="B176" s="40"/>
      <c r="C176" s="251" t="s">
        <v>413</v>
      </c>
      <c r="D176" s="251" t="s">
        <v>254</v>
      </c>
      <c r="E176" s="252" t="s">
        <v>574</v>
      </c>
      <c r="F176" s="253" t="s">
        <v>575</v>
      </c>
      <c r="G176" s="254" t="s">
        <v>186</v>
      </c>
      <c r="H176" s="255">
        <v>2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1.032</v>
      </c>
      <c r="R176" s="214">
        <f>Q176*H176</f>
        <v>2.0640000000000001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1307</v>
      </c>
    </row>
    <row r="177" s="2" customFormat="1" ht="16.5" customHeight="1">
      <c r="A177" s="39"/>
      <c r="B177" s="40"/>
      <c r="C177" s="251" t="s">
        <v>417</v>
      </c>
      <c r="D177" s="251" t="s">
        <v>254</v>
      </c>
      <c r="E177" s="252" t="s">
        <v>675</v>
      </c>
      <c r="F177" s="253" t="s">
        <v>676</v>
      </c>
      <c r="G177" s="254" t="s">
        <v>186</v>
      </c>
      <c r="H177" s="255">
        <v>1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42</v>
      </c>
      <c r="O177" s="85"/>
      <c r="P177" s="214">
        <f>O177*H177</f>
        <v>0</v>
      </c>
      <c r="Q177" s="214">
        <v>1.032</v>
      </c>
      <c r="R177" s="214">
        <f>Q177*H177</f>
        <v>1.032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210</v>
      </c>
      <c r="AT177" s="216" t="s">
        <v>254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1308</v>
      </c>
    </row>
    <row r="178" s="2" customFormat="1" ht="16.5" customHeight="1">
      <c r="A178" s="39"/>
      <c r="B178" s="40"/>
      <c r="C178" s="251" t="s">
        <v>421</v>
      </c>
      <c r="D178" s="251" t="s">
        <v>254</v>
      </c>
      <c r="E178" s="252" t="s">
        <v>1309</v>
      </c>
      <c r="F178" s="253" t="s">
        <v>1310</v>
      </c>
      <c r="G178" s="254" t="s">
        <v>186</v>
      </c>
      <c r="H178" s="255">
        <v>1</v>
      </c>
      <c r="I178" s="256"/>
      <c r="J178" s="257">
        <f>ROUND(I178*H178,2)</f>
        <v>0</v>
      </c>
      <c r="K178" s="253" t="s">
        <v>19</v>
      </c>
      <c r="L178" s="258"/>
      <c r="M178" s="259" t="s">
        <v>19</v>
      </c>
      <c r="N178" s="260" t="s">
        <v>42</v>
      </c>
      <c r="O178" s="85"/>
      <c r="P178" s="214">
        <f>O178*H178</f>
        <v>0</v>
      </c>
      <c r="Q178" s="214">
        <v>1.3999999999999999</v>
      </c>
      <c r="R178" s="214">
        <f>Q178*H178</f>
        <v>1.3999999999999999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210</v>
      </c>
      <c r="AT178" s="216" t="s">
        <v>254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1311</v>
      </c>
    </row>
    <row r="179" s="2" customFormat="1" ht="16.5" customHeight="1">
      <c r="A179" s="39"/>
      <c r="B179" s="40"/>
      <c r="C179" s="251" t="s">
        <v>425</v>
      </c>
      <c r="D179" s="251" t="s">
        <v>254</v>
      </c>
      <c r="E179" s="252" t="s">
        <v>1312</v>
      </c>
      <c r="F179" s="253" t="s">
        <v>1313</v>
      </c>
      <c r="G179" s="254" t="s">
        <v>186</v>
      </c>
      <c r="H179" s="255">
        <v>1</v>
      </c>
      <c r="I179" s="256"/>
      <c r="J179" s="257">
        <f>ROUND(I179*H179,2)</f>
        <v>0</v>
      </c>
      <c r="K179" s="253" t="s">
        <v>19</v>
      </c>
      <c r="L179" s="258"/>
      <c r="M179" s="259" t="s">
        <v>19</v>
      </c>
      <c r="N179" s="260" t="s">
        <v>42</v>
      </c>
      <c r="O179" s="85"/>
      <c r="P179" s="214">
        <f>O179*H179</f>
        <v>0</v>
      </c>
      <c r="Q179" s="214">
        <v>1.02</v>
      </c>
      <c r="R179" s="214">
        <f>Q179*H179</f>
        <v>1.02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210</v>
      </c>
      <c r="AT179" s="216" t="s">
        <v>254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1314</v>
      </c>
    </row>
    <row r="180" s="2" customFormat="1">
      <c r="A180" s="39"/>
      <c r="B180" s="40"/>
      <c r="C180" s="205" t="s">
        <v>429</v>
      </c>
      <c r="D180" s="205" t="s">
        <v>168</v>
      </c>
      <c r="E180" s="206" t="s">
        <v>389</v>
      </c>
      <c r="F180" s="207" t="s">
        <v>390</v>
      </c>
      <c r="G180" s="208" t="s">
        <v>186</v>
      </c>
      <c r="H180" s="209">
        <v>15</v>
      </c>
      <c r="I180" s="210"/>
      <c r="J180" s="211">
        <f>ROUND(I180*H180,2)</f>
        <v>0</v>
      </c>
      <c r="K180" s="207" t="s">
        <v>172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0.039269999999999999</v>
      </c>
      <c r="R180" s="214">
        <f>Q180*H180</f>
        <v>0.58904999999999996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173</v>
      </c>
      <c r="AT180" s="216" t="s">
        <v>168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1315</v>
      </c>
    </row>
    <row r="181" s="2" customFormat="1">
      <c r="A181" s="39"/>
      <c r="B181" s="40"/>
      <c r="C181" s="251" t="s">
        <v>434</v>
      </c>
      <c r="D181" s="251" t="s">
        <v>254</v>
      </c>
      <c r="E181" s="252" t="s">
        <v>397</v>
      </c>
      <c r="F181" s="253" t="s">
        <v>398</v>
      </c>
      <c r="G181" s="254" t="s">
        <v>186</v>
      </c>
      <c r="H181" s="255">
        <v>1</v>
      </c>
      <c r="I181" s="256"/>
      <c r="J181" s="257">
        <f>ROUND(I181*H181,2)</f>
        <v>0</v>
      </c>
      <c r="K181" s="253" t="s">
        <v>172</v>
      </c>
      <c r="L181" s="258"/>
      <c r="M181" s="259" t="s">
        <v>19</v>
      </c>
      <c r="N181" s="260" t="s">
        <v>42</v>
      </c>
      <c r="O181" s="85"/>
      <c r="P181" s="214">
        <f>O181*H181</f>
        <v>0</v>
      </c>
      <c r="Q181" s="214">
        <v>0.081000000000000003</v>
      </c>
      <c r="R181" s="214">
        <f>Q181*H181</f>
        <v>0.081000000000000003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210</v>
      </c>
      <c r="AT181" s="216" t="s">
        <v>254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1316</v>
      </c>
    </row>
    <row r="182" s="2" customFormat="1" ht="16.5" customHeight="1">
      <c r="A182" s="39"/>
      <c r="B182" s="40"/>
      <c r="C182" s="251" t="s">
        <v>441</v>
      </c>
      <c r="D182" s="251" t="s">
        <v>254</v>
      </c>
      <c r="E182" s="252" t="s">
        <v>401</v>
      </c>
      <c r="F182" s="253" t="s">
        <v>402</v>
      </c>
      <c r="G182" s="254" t="s">
        <v>403</v>
      </c>
      <c r="H182" s="255">
        <v>4</v>
      </c>
      <c r="I182" s="256"/>
      <c r="J182" s="257">
        <f>ROUND(I182*H182,2)</f>
        <v>0</v>
      </c>
      <c r="K182" s="253" t="s">
        <v>19</v>
      </c>
      <c r="L182" s="258"/>
      <c r="M182" s="259" t="s">
        <v>19</v>
      </c>
      <c r="N182" s="260" t="s">
        <v>42</v>
      </c>
      <c r="O182" s="85"/>
      <c r="P182" s="214">
        <f>O182*H182</f>
        <v>0</v>
      </c>
      <c r="Q182" s="214">
        <v>0.050999999999999997</v>
      </c>
      <c r="R182" s="214">
        <f>Q182*H182</f>
        <v>0.20399999999999999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210</v>
      </c>
      <c r="AT182" s="216" t="s">
        <v>254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1317</v>
      </c>
    </row>
    <row r="183" s="2" customFormat="1" ht="16.5" customHeight="1">
      <c r="A183" s="39"/>
      <c r="B183" s="40"/>
      <c r="C183" s="251" t="s">
        <v>445</v>
      </c>
      <c r="D183" s="251" t="s">
        <v>254</v>
      </c>
      <c r="E183" s="252" t="s">
        <v>406</v>
      </c>
      <c r="F183" s="253" t="s">
        <v>407</v>
      </c>
      <c r="G183" s="254" t="s">
        <v>403</v>
      </c>
      <c r="H183" s="255">
        <v>4</v>
      </c>
      <c r="I183" s="256"/>
      <c r="J183" s="257">
        <f>ROUND(I183*H183,2)</f>
        <v>0</v>
      </c>
      <c r="K183" s="253" t="s">
        <v>19</v>
      </c>
      <c r="L183" s="258"/>
      <c r="M183" s="259" t="s">
        <v>19</v>
      </c>
      <c r="N183" s="260" t="s">
        <v>42</v>
      </c>
      <c r="O183" s="85"/>
      <c r="P183" s="214">
        <f>O183*H183</f>
        <v>0</v>
      </c>
      <c r="Q183" s="214">
        <v>0.040000000000000001</v>
      </c>
      <c r="R183" s="214">
        <f>Q183*H183</f>
        <v>0.16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210</v>
      </c>
      <c r="AT183" s="216" t="s">
        <v>254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1318</v>
      </c>
    </row>
    <row r="184" s="2" customFormat="1">
      <c r="A184" s="39"/>
      <c r="B184" s="40"/>
      <c r="C184" s="251" t="s">
        <v>449</v>
      </c>
      <c r="D184" s="251" t="s">
        <v>254</v>
      </c>
      <c r="E184" s="252" t="s">
        <v>393</v>
      </c>
      <c r="F184" s="253" t="s">
        <v>394</v>
      </c>
      <c r="G184" s="254" t="s">
        <v>186</v>
      </c>
      <c r="H184" s="255">
        <v>6</v>
      </c>
      <c r="I184" s="256"/>
      <c r="J184" s="257">
        <f>ROUND(I184*H184,2)</f>
        <v>0</v>
      </c>
      <c r="K184" s="253" t="s">
        <v>172</v>
      </c>
      <c r="L184" s="258"/>
      <c r="M184" s="259" t="s">
        <v>19</v>
      </c>
      <c r="N184" s="260" t="s">
        <v>42</v>
      </c>
      <c r="O184" s="85"/>
      <c r="P184" s="214">
        <f>O184*H184</f>
        <v>0</v>
      </c>
      <c r="Q184" s="214">
        <v>0.070000000000000007</v>
      </c>
      <c r="R184" s="214">
        <f>Q184*H184</f>
        <v>0.42000000000000004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210</v>
      </c>
      <c r="AT184" s="216" t="s">
        <v>254</v>
      </c>
      <c r="AU184" s="216" t="s">
        <v>81</v>
      </c>
      <c r="AY184" s="18" t="s">
        <v>166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173</v>
      </c>
      <c r="BM184" s="216" t="s">
        <v>1319</v>
      </c>
    </row>
    <row r="185" s="2" customFormat="1" ht="16.5" customHeight="1">
      <c r="A185" s="39"/>
      <c r="B185" s="40"/>
      <c r="C185" s="251" t="s">
        <v>452</v>
      </c>
      <c r="D185" s="251" t="s">
        <v>254</v>
      </c>
      <c r="E185" s="252" t="s">
        <v>414</v>
      </c>
      <c r="F185" s="253" t="s">
        <v>415</v>
      </c>
      <c r="G185" s="254" t="s">
        <v>403</v>
      </c>
      <c r="H185" s="255">
        <v>23</v>
      </c>
      <c r="I185" s="256"/>
      <c r="J185" s="257">
        <f>ROUND(I185*H185,2)</f>
        <v>0</v>
      </c>
      <c r="K185" s="253" t="s">
        <v>19</v>
      </c>
      <c r="L185" s="258"/>
      <c r="M185" s="259" t="s">
        <v>19</v>
      </c>
      <c r="N185" s="260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210</v>
      </c>
      <c r="AT185" s="216" t="s">
        <v>254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1320</v>
      </c>
    </row>
    <row r="186" s="2" customFormat="1">
      <c r="A186" s="39"/>
      <c r="B186" s="40"/>
      <c r="C186" s="205" t="s">
        <v>458</v>
      </c>
      <c r="D186" s="205" t="s">
        <v>168</v>
      </c>
      <c r="E186" s="206" t="s">
        <v>418</v>
      </c>
      <c r="F186" s="207" t="s">
        <v>419</v>
      </c>
      <c r="G186" s="208" t="s">
        <v>186</v>
      </c>
      <c r="H186" s="209">
        <v>2</v>
      </c>
      <c r="I186" s="210"/>
      <c r="J186" s="211">
        <f>ROUND(I186*H186,2)</f>
        <v>0</v>
      </c>
      <c r="K186" s="207" t="s">
        <v>172</v>
      </c>
      <c r="L186" s="45"/>
      <c r="M186" s="212" t="s">
        <v>19</v>
      </c>
      <c r="N186" s="213" t="s">
        <v>42</v>
      </c>
      <c r="O186" s="85"/>
      <c r="P186" s="214">
        <f>O186*H186</f>
        <v>0</v>
      </c>
      <c r="Q186" s="214">
        <v>0.058029999999999998</v>
      </c>
      <c r="R186" s="214">
        <f>Q186*H186</f>
        <v>0.11606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173</v>
      </c>
      <c r="AT186" s="216" t="s">
        <v>168</v>
      </c>
      <c r="AU186" s="216" t="s">
        <v>81</v>
      </c>
      <c r="AY186" s="18" t="s">
        <v>166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173</v>
      </c>
      <c r="BM186" s="216" t="s">
        <v>1321</v>
      </c>
    </row>
    <row r="187" s="2" customFormat="1">
      <c r="A187" s="39"/>
      <c r="B187" s="40"/>
      <c r="C187" s="205" t="s">
        <v>462</v>
      </c>
      <c r="D187" s="205" t="s">
        <v>168</v>
      </c>
      <c r="E187" s="206" t="s">
        <v>422</v>
      </c>
      <c r="F187" s="207" t="s">
        <v>423</v>
      </c>
      <c r="G187" s="208" t="s">
        <v>186</v>
      </c>
      <c r="H187" s="209">
        <v>9</v>
      </c>
      <c r="I187" s="210"/>
      <c r="J187" s="211">
        <f>ROUND(I187*H187,2)</f>
        <v>0</v>
      </c>
      <c r="K187" s="207" t="s">
        <v>172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0.21734000000000001</v>
      </c>
      <c r="R187" s="214">
        <f>Q187*H187</f>
        <v>1.9560600000000001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173</v>
      </c>
      <c r="AT187" s="216" t="s">
        <v>168</v>
      </c>
      <c r="AU187" s="216" t="s">
        <v>81</v>
      </c>
      <c r="AY187" s="18" t="s">
        <v>166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173</v>
      </c>
      <c r="BM187" s="216" t="s">
        <v>1322</v>
      </c>
    </row>
    <row r="188" s="2" customFormat="1">
      <c r="A188" s="39"/>
      <c r="B188" s="40"/>
      <c r="C188" s="251" t="s">
        <v>590</v>
      </c>
      <c r="D188" s="251" t="s">
        <v>254</v>
      </c>
      <c r="E188" s="252" t="s">
        <v>426</v>
      </c>
      <c r="F188" s="253" t="s">
        <v>427</v>
      </c>
      <c r="G188" s="254" t="s">
        <v>186</v>
      </c>
      <c r="H188" s="255">
        <v>9</v>
      </c>
      <c r="I188" s="256"/>
      <c r="J188" s="257">
        <f>ROUND(I188*H188,2)</f>
        <v>0</v>
      </c>
      <c r="K188" s="253" t="s">
        <v>172</v>
      </c>
      <c r="L188" s="258"/>
      <c r="M188" s="259" t="s">
        <v>19</v>
      </c>
      <c r="N188" s="260" t="s">
        <v>42</v>
      </c>
      <c r="O188" s="85"/>
      <c r="P188" s="214">
        <f>O188*H188</f>
        <v>0</v>
      </c>
      <c r="Q188" s="214">
        <v>0.050000000000000003</v>
      </c>
      <c r="R188" s="214">
        <f>Q188*H188</f>
        <v>0.45000000000000001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210</v>
      </c>
      <c r="AT188" s="216" t="s">
        <v>254</v>
      </c>
      <c r="AU188" s="216" t="s">
        <v>81</v>
      </c>
      <c r="AY188" s="18" t="s">
        <v>166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173</v>
      </c>
      <c r="BM188" s="216" t="s">
        <v>1323</v>
      </c>
    </row>
    <row r="189" s="2" customFormat="1" ht="21.75" customHeight="1">
      <c r="A189" s="39"/>
      <c r="B189" s="40"/>
      <c r="C189" s="205" t="s">
        <v>592</v>
      </c>
      <c r="D189" s="205" t="s">
        <v>168</v>
      </c>
      <c r="E189" s="206" t="s">
        <v>430</v>
      </c>
      <c r="F189" s="207" t="s">
        <v>431</v>
      </c>
      <c r="G189" s="208" t="s">
        <v>194</v>
      </c>
      <c r="H189" s="209">
        <v>225</v>
      </c>
      <c r="I189" s="210"/>
      <c r="J189" s="211">
        <f>ROUND(I189*H189,2)</f>
        <v>0</v>
      </c>
      <c r="K189" s="207" t="s">
        <v>172</v>
      </c>
      <c r="L189" s="45"/>
      <c r="M189" s="212" t="s">
        <v>19</v>
      </c>
      <c r="N189" s="213" t="s">
        <v>42</v>
      </c>
      <c r="O189" s="85"/>
      <c r="P189" s="214">
        <f>O189*H189</f>
        <v>0</v>
      </c>
      <c r="Q189" s="214">
        <v>0.00012999999999999999</v>
      </c>
      <c r="R189" s="214">
        <f>Q189*H189</f>
        <v>0.029249999999999998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168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1324</v>
      </c>
    </row>
    <row r="190" s="12" customFormat="1" ht="22.8" customHeight="1">
      <c r="A190" s="12"/>
      <c r="B190" s="189"/>
      <c r="C190" s="190"/>
      <c r="D190" s="191" t="s">
        <v>70</v>
      </c>
      <c r="E190" s="203" t="s">
        <v>214</v>
      </c>
      <c r="F190" s="203" t="s">
        <v>433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SUM(P191:P192)</f>
        <v>0</v>
      </c>
      <c r="Q190" s="197"/>
      <c r="R190" s="198">
        <f>SUM(R191:R192)</f>
        <v>0</v>
      </c>
      <c r="S190" s="197"/>
      <c r="T190" s="19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79</v>
      </c>
      <c r="AT190" s="201" t="s">
        <v>70</v>
      </c>
      <c r="AU190" s="201" t="s">
        <v>79</v>
      </c>
      <c r="AY190" s="200" t="s">
        <v>166</v>
      </c>
      <c r="BK190" s="202">
        <f>SUM(BK191:BK192)</f>
        <v>0</v>
      </c>
    </row>
    <row r="191" s="2" customFormat="1">
      <c r="A191" s="39"/>
      <c r="B191" s="40"/>
      <c r="C191" s="205" t="s">
        <v>594</v>
      </c>
      <c r="D191" s="205" t="s">
        <v>168</v>
      </c>
      <c r="E191" s="206" t="s">
        <v>435</v>
      </c>
      <c r="F191" s="207" t="s">
        <v>436</v>
      </c>
      <c r="G191" s="208" t="s">
        <v>194</v>
      </c>
      <c r="H191" s="209">
        <v>36.5</v>
      </c>
      <c r="I191" s="210"/>
      <c r="J191" s="211">
        <f>ROUND(I191*H191,2)</f>
        <v>0</v>
      </c>
      <c r="K191" s="207" t="s">
        <v>172</v>
      </c>
      <c r="L191" s="45"/>
      <c r="M191" s="212" t="s">
        <v>19</v>
      </c>
      <c r="N191" s="213" t="s">
        <v>42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173</v>
      </c>
      <c r="AT191" s="216" t="s">
        <v>168</v>
      </c>
      <c r="AU191" s="216" t="s">
        <v>81</v>
      </c>
      <c r="AY191" s="18" t="s">
        <v>166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79</v>
      </c>
      <c r="BK191" s="217">
        <f>ROUND(I191*H191,2)</f>
        <v>0</v>
      </c>
      <c r="BL191" s="18" t="s">
        <v>173</v>
      </c>
      <c r="BM191" s="216" t="s">
        <v>1325</v>
      </c>
    </row>
    <row r="192" s="14" customFormat="1">
      <c r="A192" s="14"/>
      <c r="B192" s="229"/>
      <c r="C192" s="230"/>
      <c r="D192" s="220" t="s">
        <v>175</v>
      </c>
      <c r="E192" s="231" t="s">
        <v>19</v>
      </c>
      <c r="F192" s="232" t="s">
        <v>1326</v>
      </c>
      <c r="G192" s="230"/>
      <c r="H192" s="233">
        <v>36.5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175</v>
      </c>
      <c r="AU192" s="239" t="s">
        <v>81</v>
      </c>
      <c r="AV192" s="14" t="s">
        <v>81</v>
      </c>
      <c r="AW192" s="14" t="s">
        <v>33</v>
      </c>
      <c r="AX192" s="14" t="s">
        <v>79</v>
      </c>
      <c r="AY192" s="239" t="s">
        <v>166</v>
      </c>
    </row>
    <row r="193" s="12" customFormat="1" ht="22.8" customHeight="1">
      <c r="A193" s="12"/>
      <c r="B193" s="189"/>
      <c r="C193" s="190"/>
      <c r="D193" s="191" t="s">
        <v>70</v>
      </c>
      <c r="E193" s="203" t="s">
        <v>439</v>
      </c>
      <c r="F193" s="203" t="s">
        <v>440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SUM(P194:P198)</f>
        <v>0</v>
      </c>
      <c r="Q193" s="197"/>
      <c r="R193" s="198">
        <f>SUM(R194:R198)</f>
        <v>0</v>
      </c>
      <c r="S193" s="197"/>
      <c r="T193" s="199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79</v>
      </c>
      <c r="AT193" s="201" t="s">
        <v>70</v>
      </c>
      <c r="AU193" s="201" t="s">
        <v>79</v>
      </c>
      <c r="AY193" s="200" t="s">
        <v>166</v>
      </c>
      <c r="BK193" s="202">
        <f>SUM(BK194:BK198)</f>
        <v>0</v>
      </c>
    </row>
    <row r="194" s="2" customFormat="1">
      <c r="A194" s="39"/>
      <c r="B194" s="40"/>
      <c r="C194" s="205" t="s">
        <v>597</v>
      </c>
      <c r="D194" s="205" t="s">
        <v>168</v>
      </c>
      <c r="E194" s="206" t="s">
        <v>442</v>
      </c>
      <c r="F194" s="207" t="s">
        <v>443</v>
      </c>
      <c r="G194" s="208" t="s">
        <v>240</v>
      </c>
      <c r="H194" s="209">
        <v>62.740000000000002</v>
      </c>
      <c r="I194" s="210"/>
      <c r="J194" s="211">
        <f>ROUND(I194*H194,2)</f>
        <v>0</v>
      </c>
      <c r="K194" s="207" t="s">
        <v>172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173</v>
      </c>
      <c r="AT194" s="216" t="s">
        <v>168</v>
      </c>
      <c r="AU194" s="216" t="s">
        <v>81</v>
      </c>
      <c r="AY194" s="18" t="s">
        <v>166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173</v>
      </c>
      <c r="BM194" s="216" t="s">
        <v>1327</v>
      </c>
    </row>
    <row r="195" s="2" customFormat="1">
      <c r="A195" s="39"/>
      <c r="B195" s="40"/>
      <c r="C195" s="205" t="s">
        <v>599</v>
      </c>
      <c r="D195" s="205" t="s">
        <v>168</v>
      </c>
      <c r="E195" s="206" t="s">
        <v>446</v>
      </c>
      <c r="F195" s="207" t="s">
        <v>447</v>
      </c>
      <c r="G195" s="208" t="s">
        <v>240</v>
      </c>
      <c r="H195" s="209">
        <v>564.65999999999997</v>
      </c>
      <c r="I195" s="210"/>
      <c r="J195" s="211">
        <f>ROUND(I195*H195,2)</f>
        <v>0</v>
      </c>
      <c r="K195" s="207" t="s">
        <v>172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173</v>
      </c>
      <c r="AT195" s="216" t="s">
        <v>168</v>
      </c>
      <c r="AU195" s="216" t="s">
        <v>81</v>
      </c>
      <c r="AY195" s="18" t="s">
        <v>166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173</v>
      </c>
      <c r="BM195" s="216" t="s">
        <v>1328</v>
      </c>
    </row>
    <row r="196" s="14" customFormat="1">
      <c r="A196" s="14"/>
      <c r="B196" s="229"/>
      <c r="C196" s="230"/>
      <c r="D196" s="220" t="s">
        <v>175</v>
      </c>
      <c r="E196" s="231" t="s">
        <v>19</v>
      </c>
      <c r="F196" s="232" t="s">
        <v>1329</v>
      </c>
      <c r="G196" s="230"/>
      <c r="H196" s="233">
        <v>564.65999999999997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175</v>
      </c>
      <c r="AU196" s="239" t="s">
        <v>81</v>
      </c>
      <c r="AV196" s="14" t="s">
        <v>81</v>
      </c>
      <c r="AW196" s="14" t="s">
        <v>33</v>
      </c>
      <c r="AX196" s="14" t="s">
        <v>79</v>
      </c>
      <c r="AY196" s="239" t="s">
        <v>166</v>
      </c>
    </row>
    <row r="197" s="2" customFormat="1" ht="44.25" customHeight="1">
      <c r="A197" s="39"/>
      <c r="B197" s="40"/>
      <c r="C197" s="205" t="s">
        <v>602</v>
      </c>
      <c r="D197" s="205" t="s">
        <v>168</v>
      </c>
      <c r="E197" s="206" t="s">
        <v>450</v>
      </c>
      <c r="F197" s="207" t="s">
        <v>239</v>
      </c>
      <c r="G197" s="208" t="s">
        <v>240</v>
      </c>
      <c r="H197" s="209">
        <v>55.710000000000001</v>
      </c>
      <c r="I197" s="210"/>
      <c r="J197" s="211">
        <f>ROUND(I197*H197,2)</f>
        <v>0</v>
      </c>
      <c r="K197" s="207" t="s">
        <v>172</v>
      </c>
      <c r="L197" s="45"/>
      <c r="M197" s="212" t="s">
        <v>19</v>
      </c>
      <c r="N197" s="213" t="s">
        <v>42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173</v>
      </c>
      <c r="AT197" s="216" t="s">
        <v>168</v>
      </c>
      <c r="AU197" s="216" t="s">
        <v>81</v>
      </c>
      <c r="AY197" s="18" t="s">
        <v>166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79</v>
      </c>
      <c r="BK197" s="217">
        <f>ROUND(I197*H197,2)</f>
        <v>0</v>
      </c>
      <c r="BL197" s="18" t="s">
        <v>173</v>
      </c>
      <c r="BM197" s="216" t="s">
        <v>1330</v>
      </c>
    </row>
    <row r="198" s="2" customFormat="1" ht="44.25" customHeight="1">
      <c r="A198" s="39"/>
      <c r="B198" s="40"/>
      <c r="C198" s="205" t="s">
        <v>604</v>
      </c>
      <c r="D198" s="205" t="s">
        <v>168</v>
      </c>
      <c r="E198" s="206" t="s">
        <v>453</v>
      </c>
      <c r="F198" s="207" t="s">
        <v>454</v>
      </c>
      <c r="G198" s="208" t="s">
        <v>240</v>
      </c>
      <c r="H198" s="209">
        <v>7.0300000000000002</v>
      </c>
      <c r="I198" s="210"/>
      <c r="J198" s="211">
        <f>ROUND(I198*H198,2)</f>
        <v>0</v>
      </c>
      <c r="K198" s="207" t="s">
        <v>172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173</v>
      </c>
      <c r="AT198" s="216" t="s">
        <v>168</v>
      </c>
      <c r="AU198" s="216" t="s">
        <v>81</v>
      </c>
      <c r="AY198" s="18" t="s">
        <v>166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173</v>
      </c>
      <c r="BM198" s="216" t="s">
        <v>1331</v>
      </c>
    </row>
    <row r="199" s="12" customFormat="1" ht="22.8" customHeight="1">
      <c r="A199" s="12"/>
      <c r="B199" s="189"/>
      <c r="C199" s="190"/>
      <c r="D199" s="191" t="s">
        <v>70</v>
      </c>
      <c r="E199" s="203" t="s">
        <v>456</v>
      </c>
      <c r="F199" s="203" t="s">
        <v>457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SUM(P200:P201)</f>
        <v>0</v>
      </c>
      <c r="Q199" s="197"/>
      <c r="R199" s="198">
        <f>SUM(R200:R201)</f>
        <v>0</v>
      </c>
      <c r="S199" s="197"/>
      <c r="T199" s="19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79</v>
      </c>
      <c r="AT199" s="201" t="s">
        <v>70</v>
      </c>
      <c r="AU199" s="201" t="s">
        <v>79</v>
      </c>
      <c r="AY199" s="200" t="s">
        <v>166</v>
      </c>
      <c r="BK199" s="202">
        <f>SUM(BK200:BK201)</f>
        <v>0</v>
      </c>
    </row>
    <row r="200" s="2" customFormat="1" ht="44.25" customHeight="1">
      <c r="A200" s="39"/>
      <c r="B200" s="40"/>
      <c r="C200" s="205" t="s">
        <v>606</v>
      </c>
      <c r="D200" s="205" t="s">
        <v>168</v>
      </c>
      <c r="E200" s="206" t="s">
        <v>459</v>
      </c>
      <c r="F200" s="207" t="s">
        <v>460</v>
      </c>
      <c r="G200" s="208" t="s">
        <v>240</v>
      </c>
      <c r="H200" s="209">
        <v>121.90000000000001</v>
      </c>
      <c r="I200" s="210"/>
      <c r="J200" s="211">
        <f>ROUND(I200*H200,2)</f>
        <v>0</v>
      </c>
      <c r="K200" s="207" t="s">
        <v>172</v>
      </c>
      <c r="L200" s="45"/>
      <c r="M200" s="212" t="s">
        <v>19</v>
      </c>
      <c r="N200" s="213" t="s">
        <v>42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173</v>
      </c>
      <c r="AT200" s="216" t="s">
        <v>168</v>
      </c>
      <c r="AU200" s="216" t="s">
        <v>81</v>
      </c>
      <c r="AY200" s="18" t="s">
        <v>166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79</v>
      </c>
      <c r="BK200" s="217">
        <f>ROUND(I200*H200,2)</f>
        <v>0</v>
      </c>
      <c r="BL200" s="18" t="s">
        <v>173</v>
      </c>
      <c r="BM200" s="216" t="s">
        <v>1332</v>
      </c>
    </row>
    <row r="201" s="2" customFormat="1">
      <c r="A201" s="39"/>
      <c r="B201" s="40"/>
      <c r="C201" s="205" t="s">
        <v>608</v>
      </c>
      <c r="D201" s="205" t="s">
        <v>168</v>
      </c>
      <c r="E201" s="206" t="s">
        <v>463</v>
      </c>
      <c r="F201" s="207" t="s">
        <v>464</v>
      </c>
      <c r="G201" s="208" t="s">
        <v>240</v>
      </c>
      <c r="H201" s="209">
        <v>35.18</v>
      </c>
      <c r="I201" s="210"/>
      <c r="J201" s="211">
        <f>ROUND(I201*H201,2)</f>
        <v>0</v>
      </c>
      <c r="K201" s="207" t="s">
        <v>172</v>
      </c>
      <c r="L201" s="45"/>
      <c r="M201" s="261" t="s">
        <v>19</v>
      </c>
      <c r="N201" s="262" t="s">
        <v>42</v>
      </c>
      <c r="O201" s="263"/>
      <c r="P201" s="264">
        <f>O201*H201</f>
        <v>0</v>
      </c>
      <c r="Q201" s="264">
        <v>0</v>
      </c>
      <c r="R201" s="264">
        <f>Q201*H201</f>
        <v>0</v>
      </c>
      <c r="S201" s="264">
        <v>0</v>
      </c>
      <c r="T201" s="26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173</v>
      </c>
      <c r="AT201" s="216" t="s">
        <v>168</v>
      </c>
      <c r="AU201" s="216" t="s">
        <v>81</v>
      </c>
      <c r="AY201" s="18" t="s">
        <v>166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173</v>
      </c>
      <c r="BM201" s="216" t="s">
        <v>1333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rA0QxLKC/tkLjdCQkxEptSn1Vrxp5HtQcF7lGv5T4cpf9KWO37Kr60Zi1TWhVxZGmGJ3pOz/8GlWGt/FCUi/YQ==" hashValue="rJhMEkVmDezr4iY1YGmnoSwo8IlQXHZ5nXCzdk3mBUNmmf6zDcXOxk0trNnFgtpMYrru09qBS/4ts4SQIpGyvg==" algorithmName="SHA-512" password="CC35"/>
  <autoFilter ref="C87:K2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ROUND((SUM(BE88:BE196)),  2)</f>
        <v>0</v>
      </c>
      <c r="G33" s="39"/>
      <c r="H33" s="39"/>
      <c r="I33" s="149">
        <v>0.20999999999999999</v>
      </c>
      <c r="J33" s="148">
        <f>ROUND(((SUM(BE88:BE196))*I33),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ROUND((SUM(BF88:BF196)),  2)</f>
        <v>0</v>
      </c>
      <c r="G34" s="39"/>
      <c r="H34" s="39"/>
      <c r="I34" s="149">
        <v>0.14999999999999999</v>
      </c>
      <c r="J34" s="148">
        <f>ROUND(((SUM(BF88:BF196))*I34),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ROUND((SUM(BG88:BG196)),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ROUND((SUM(BH88:BH196)),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ROUND((SUM(BI88:BI196)),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11 - Stoka H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J141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J143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J150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J156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148</v>
      </c>
      <c r="E66" s="175"/>
      <c r="F66" s="175"/>
      <c r="G66" s="175"/>
      <c r="H66" s="175"/>
      <c r="I66" s="175"/>
      <c r="J66" s="176">
        <f>J186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149</v>
      </c>
      <c r="E67" s="175"/>
      <c r="F67" s="175"/>
      <c r="G67" s="175"/>
      <c r="H67" s="175"/>
      <c r="I67" s="175"/>
      <c r="J67" s="176">
        <f>J188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150</v>
      </c>
      <c r="E68" s="175"/>
      <c r="F68" s="175"/>
      <c r="G68" s="175"/>
      <c r="H68" s="175"/>
      <c r="I68" s="175"/>
      <c r="J68" s="176">
        <f>J194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151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SO.01 Kanalizace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136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11 - Stoka H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Rotava</v>
      </c>
      <c r="G82" s="41"/>
      <c r="H82" s="41"/>
      <c r="I82" s="33" t="s">
        <v>23</v>
      </c>
      <c r="J82" s="73" t="str">
        <f>IF(J12="","",J12)</f>
        <v>8. 1. 2021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Rotava Sídliště 721 Rotava</v>
      </c>
      <c r="G84" s="41"/>
      <c r="H84" s="41"/>
      <c r="I84" s="33" t="s">
        <v>31</v>
      </c>
      <c r="J84" s="37" t="str">
        <f>E21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Bolvári Štefan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152</v>
      </c>
      <c r="D87" s="181" t="s">
        <v>56</v>
      </c>
      <c r="E87" s="181" t="s">
        <v>52</v>
      </c>
      <c r="F87" s="181" t="s">
        <v>53</v>
      </c>
      <c r="G87" s="181" t="s">
        <v>153</v>
      </c>
      <c r="H87" s="181" t="s">
        <v>154</v>
      </c>
      <c r="I87" s="181" t="s">
        <v>155</v>
      </c>
      <c r="J87" s="181" t="s">
        <v>140</v>
      </c>
      <c r="K87" s="182" t="s">
        <v>156</v>
      </c>
      <c r="L87" s="183"/>
      <c r="M87" s="93" t="s">
        <v>19</v>
      </c>
      <c r="N87" s="94" t="s">
        <v>41</v>
      </c>
      <c r="O87" s="94" t="s">
        <v>157</v>
      </c>
      <c r="P87" s="94" t="s">
        <v>158</v>
      </c>
      <c r="Q87" s="94" t="s">
        <v>159</v>
      </c>
      <c r="R87" s="94" t="s">
        <v>160</v>
      </c>
      <c r="S87" s="94" t="s">
        <v>161</v>
      </c>
      <c r="T87" s="95" t="s">
        <v>162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163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145.68461379999997</v>
      </c>
      <c r="S88" s="97"/>
      <c r="T88" s="187">
        <f>T89</f>
        <v>90.352499999999978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141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164</v>
      </c>
      <c r="F89" s="192" t="s">
        <v>165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P90+P141+P143+P150+P156+P186+P188+P194</f>
        <v>0</v>
      </c>
      <c r="Q89" s="197"/>
      <c r="R89" s="198">
        <f>R90+R141+R143+R150+R156+R186+R188+R194</f>
        <v>145.68461379999997</v>
      </c>
      <c r="S89" s="197"/>
      <c r="T89" s="199">
        <f>T90+T141+T143+T150+T156+T186+T188+T194</f>
        <v>90.352499999999978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166</v>
      </c>
      <c r="BK89" s="202">
        <f>BK90+BK141+BK143+BK150+BK156+BK186+BK188+BK194</f>
        <v>0</v>
      </c>
    </row>
    <row r="90" s="12" customFormat="1" ht="22.8" customHeight="1">
      <c r="A90" s="12"/>
      <c r="B90" s="189"/>
      <c r="C90" s="190"/>
      <c r="D90" s="191" t="s">
        <v>70</v>
      </c>
      <c r="E90" s="203" t="s">
        <v>79</v>
      </c>
      <c r="F90" s="203" t="s">
        <v>167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SUM(P91:P140)</f>
        <v>0</v>
      </c>
      <c r="Q90" s="197"/>
      <c r="R90" s="198">
        <f>SUM(R91:R140)</f>
        <v>1.1675556</v>
      </c>
      <c r="S90" s="197"/>
      <c r="T90" s="199">
        <f>SUM(T91:T140)</f>
        <v>90.352499999999978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166</v>
      </c>
      <c r="BK90" s="202">
        <f>SUM(BK91:BK140)</f>
        <v>0</v>
      </c>
    </row>
    <row r="91" s="2" customFormat="1" ht="66.75" customHeight="1">
      <c r="A91" s="39"/>
      <c r="B91" s="40"/>
      <c r="C91" s="205" t="s">
        <v>79</v>
      </c>
      <c r="D91" s="205" t="s">
        <v>168</v>
      </c>
      <c r="E91" s="206" t="s">
        <v>467</v>
      </c>
      <c r="F91" s="207" t="s">
        <v>468</v>
      </c>
      <c r="G91" s="208" t="s">
        <v>171</v>
      </c>
      <c r="H91" s="209">
        <v>151.19999999999999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0.57999999999999996</v>
      </c>
      <c r="T91" s="215">
        <f>S91*H91</f>
        <v>87.695999999999984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1335</v>
      </c>
    </row>
    <row r="92" s="14" customFormat="1">
      <c r="A92" s="14"/>
      <c r="B92" s="229"/>
      <c r="C92" s="230"/>
      <c r="D92" s="220" t="s">
        <v>175</v>
      </c>
      <c r="E92" s="231" t="s">
        <v>19</v>
      </c>
      <c r="F92" s="232" t="s">
        <v>1336</v>
      </c>
      <c r="G92" s="230"/>
      <c r="H92" s="233">
        <v>151.19999999999999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175</v>
      </c>
      <c r="AU92" s="239" t="s">
        <v>81</v>
      </c>
      <c r="AV92" s="14" t="s">
        <v>81</v>
      </c>
      <c r="AW92" s="14" t="s">
        <v>33</v>
      </c>
      <c r="AX92" s="14" t="s">
        <v>79</v>
      </c>
      <c r="AY92" s="239" t="s">
        <v>166</v>
      </c>
    </row>
    <row r="93" s="2" customFormat="1" ht="55.5" customHeight="1">
      <c r="A93" s="39"/>
      <c r="B93" s="40"/>
      <c r="C93" s="205" t="s">
        <v>81</v>
      </c>
      <c r="D93" s="205" t="s">
        <v>168</v>
      </c>
      <c r="E93" s="206" t="s">
        <v>473</v>
      </c>
      <c r="F93" s="207" t="s">
        <v>474</v>
      </c>
      <c r="G93" s="208" t="s">
        <v>171</v>
      </c>
      <c r="H93" s="209">
        <v>12.074999999999999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0.22</v>
      </c>
      <c r="T93" s="215">
        <f>S93*H93</f>
        <v>2.6564999999999999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1337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1338</v>
      </c>
      <c r="G94" s="230"/>
      <c r="H94" s="233">
        <v>12.074999999999999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79</v>
      </c>
      <c r="AY94" s="239" t="s">
        <v>166</v>
      </c>
    </row>
    <row r="95" s="2" customFormat="1">
      <c r="A95" s="39"/>
      <c r="B95" s="40"/>
      <c r="C95" s="205" t="s">
        <v>183</v>
      </c>
      <c r="D95" s="205" t="s">
        <v>168</v>
      </c>
      <c r="E95" s="206" t="s">
        <v>184</v>
      </c>
      <c r="F95" s="207" t="s">
        <v>185</v>
      </c>
      <c r="G95" s="208" t="s">
        <v>186</v>
      </c>
      <c r="H95" s="209">
        <v>3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0.00064999999999999997</v>
      </c>
      <c r="R95" s="214">
        <f>Q95*H95</f>
        <v>0.0019499999999999999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1339</v>
      </c>
    </row>
    <row r="96" s="2" customFormat="1">
      <c r="A96" s="39"/>
      <c r="B96" s="40"/>
      <c r="C96" s="205" t="s">
        <v>173</v>
      </c>
      <c r="D96" s="205" t="s">
        <v>168</v>
      </c>
      <c r="E96" s="206" t="s">
        <v>188</v>
      </c>
      <c r="F96" s="207" t="s">
        <v>189</v>
      </c>
      <c r="G96" s="208" t="s">
        <v>186</v>
      </c>
      <c r="H96" s="209">
        <v>3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1340</v>
      </c>
    </row>
    <row r="97" s="2" customFormat="1">
      <c r="A97" s="39"/>
      <c r="B97" s="40"/>
      <c r="C97" s="205" t="s">
        <v>191</v>
      </c>
      <c r="D97" s="205" t="s">
        <v>168</v>
      </c>
      <c r="E97" s="206" t="s">
        <v>192</v>
      </c>
      <c r="F97" s="207" t="s">
        <v>193</v>
      </c>
      <c r="G97" s="208" t="s">
        <v>194</v>
      </c>
      <c r="H97" s="209">
        <v>380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0.00055000000000000003</v>
      </c>
      <c r="R97" s="214">
        <f>Q97*H97</f>
        <v>0.20900000000000002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1341</v>
      </c>
    </row>
    <row r="98" s="2" customFormat="1">
      <c r="A98" s="39"/>
      <c r="B98" s="40"/>
      <c r="C98" s="205" t="s">
        <v>196</v>
      </c>
      <c r="D98" s="205" t="s">
        <v>168</v>
      </c>
      <c r="E98" s="206" t="s">
        <v>197</v>
      </c>
      <c r="F98" s="207" t="s">
        <v>198</v>
      </c>
      <c r="G98" s="208" t="s">
        <v>194</v>
      </c>
      <c r="H98" s="209">
        <v>380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1342</v>
      </c>
    </row>
    <row r="99" s="2" customFormat="1">
      <c r="A99" s="39"/>
      <c r="B99" s="40"/>
      <c r="C99" s="205" t="s">
        <v>200</v>
      </c>
      <c r="D99" s="205" t="s">
        <v>168</v>
      </c>
      <c r="E99" s="206" t="s">
        <v>709</v>
      </c>
      <c r="F99" s="207" t="s">
        <v>710</v>
      </c>
      <c r="G99" s="208" t="s">
        <v>171</v>
      </c>
      <c r="H99" s="209">
        <v>66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1343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1344</v>
      </c>
      <c r="G100" s="230"/>
      <c r="H100" s="233">
        <v>66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79</v>
      </c>
      <c r="AY100" s="239" t="s">
        <v>166</v>
      </c>
    </row>
    <row r="101" s="2" customFormat="1">
      <c r="A101" s="39"/>
      <c r="B101" s="40"/>
      <c r="C101" s="205" t="s">
        <v>210</v>
      </c>
      <c r="D101" s="205" t="s">
        <v>168</v>
      </c>
      <c r="E101" s="206" t="s">
        <v>201</v>
      </c>
      <c r="F101" s="207" t="s">
        <v>202</v>
      </c>
      <c r="G101" s="208" t="s">
        <v>203</v>
      </c>
      <c r="H101" s="209">
        <v>91.519000000000005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1345</v>
      </c>
    </row>
    <row r="102" s="13" customFormat="1">
      <c r="A102" s="13"/>
      <c r="B102" s="218"/>
      <c r="C102" s="219"/>
      <c r="D102" s="220" t="s">
        <v>175</v>
      </c>
      <c r="E102" s="221" t="s">
        <v>19</v>
      </c>
      <c r="F102" s="222" t="s">
        <v>205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175</v>
      </c>
      <c r="AU102" s="228" t="s">
        <v>81</v>
      </c>
      <c r="AV102" s="13" t="s">
        <v>79</v>
      </c>
      <c r="AW102" s="13" t="s">
        <v>33</v>
      </c>
      <c r="AX102" s="13" t="s">
        <v>71</v>
      </c>
      <c r="AY102" s="228" t="s">
        <v>166</v>
      </c>
    </row>
    <row r="103" s="14" customFormat="1">
      <c r="A103" s="14"/>
      <c r="B103" s="229"/>
      <c r="C103" s="230"/>
      <c r="D103" s="220" t="s">
        <v>175</v>
      </c>
      <c r="E103" s="231" t="s">
        <v>19</v>
      </c>
      <c r="F103" s="232" t="s">
        <v>1346</v>
      </c>
      <c r="G103" s="230"/>
      <c r="H103" s="233">
        <v>53.319000000000003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175</v>
      </c>
      <c r="AU103" s="239" t="s">
        <v>81</v>
      </c>
      <c r="AV103" s="14" t="s">
        <v>81</v>
      </c>
      <c r="AW103" s="14" t="s">
        <v>33</v>
      </c>
      <c r="AX103" s="14" t="s">
        <v>71</v>
      </c>
      <c r="AY103" s="239" t="s">
        <v>166</v>
      </c>
    </row>
    <row r="104" s="13" customFormat="1">
      <c r="A104" s="13"/>
      <c r="B104" s="218"/>
      <c r="C104" s="219"/>
      <c r="D104" s="220" t="s">
        <v>175</v>
      </c>
      <c r="E104" s="221" t="s">
        <v>19</v>
      </c>
      <c r="F104" s="222" t="s">
        <v>1347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175</v>
      </c>
      <c r="AU104" s="228" t="s">
        <v>81</v>
      </c>
      <c r="AV104" s="13" t="s">
        <v>79</v>
      </c>
      <c r="AW104" s="13" t="s">
        <v>33</v>
      </c>
      <c r="AX104" s="13" t="s">
        <v>71</v>
      </c>
      <c r="AY104" s="228" t="s">
        <v>166</v>
      </c>
    </row>
    <row r="105" s="14" customFormat="1">
      <c r="A105" s="14"/>
      <c r="B105" s="229"/>
      <c r="C105" s="230"/>
      <c r="D105" s="220" t="s">
        <v>175</v>
      </c>
      <c r="E105" s="231" t="s">
        <v>19</v>
      </c>
      <c r="F105" s="232" t="s">
        <v>1348</v>
      </c>
      <c r="G105" s="230"/>
      <c r="H105" s="233">
        <v>38.200000000000003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175</v>
      </c>
      <c r="AU105" s="239" t="s">
        <v>81</v>
      </c>
      <c r="AV105" s="14" t="s">
        <v>81</v>
      </c>
      <c r="AW105" s="14" t="s">
        <v>33</v>
      </c>
      <c r="AX105" s="14" t="s">
        <v>71</v>
      </c>
      <c r="AY105" s="239" t="s">
        <v>166</v>
      </c>
    </row>
    <row r="106" s="15" customFormat="1">
      <c r="A106" s="15"/>
      <c r="B106" s="240"/>
      <c r="C106" s="241"/>
      <c r="D106" s="220" t="s">
        <v>175</v>
      </c>
      <c r="E106" s="242" t="s">
        <v>19</v>
      </c>
      <c r="F106" s="243" t="s">
        <v>209</v>
      </c>
      <c r="G106" s="241"/>
      <c r="H106" s="244">
        <v>91.519000000000005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0" t="s">
        <v>175</v>
      </c>
      <c r="AU106" s="250" t="s">
        <v>81</v>
      </c>
      <c r="AV106" s="15" t="s">
        <v>173</v>
      </c>
      <c r="AW106" s="15" t="s">
        <v>33</v>
      </c>
      <c r="AX106" s="15" t="s">
        <v>79</v>
      </c>
      <c r="AY106" s="250" t="s">
        <v>166</v>
      </c>
    </row>
    <row r="107" s="2" customFormat="1">
      <c r="A107" s="39"/>
      <c r="B107" s="40"/>
      <c r="C107" s="205" t="s">
        <v>214</v>
      </c>
      <c r="D107" s="205" t="s">
        <v>168</v>
      </c>
      <c r="E107" s="206" t="s">
        <v>486</v>
      </c>
      <c r="F107" s="207" t="s">
        <v>487</v>
      </c>
      <c r="G107" s="208" t="s">
        <v>203</v>
      </c>
      <c r="H107" s="209">
        <v>344.74000000000001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1349</v>
      </c>
    </row>
    <row r="108" s="13" customFormat="1">
      <c r="A108" s="13"/>
      <c r="B108" s="218"/>
      <c r="C108" s="219"/>
      <c r="D108" s="220" t="s">
        <v>175</v>
      </c>
      <c r="E108" s="221" t="s">
        <v>19</v>
      </c>
      <c r="F108" s="222" t="s">
        <v>1350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175</v>
      </c>
      <c r="AU108" s="228" t="s">
        <v>81</v>
      </c>
      <c r="AV108" s="13" t="s">
        <v>79</v>
      </c>
      <c r="AW108" s="13" t="s">
        <v>33</v>
      </c>
      <c r="AX108" s="13" t="s">
        <v>71</v>
      </c>
      <c r="AY108" s="228" t="s">
        <v>166</v>
      </c>
    </row>
    <row r="109" s="14" customFormat="1">
      <c r="A109" s="14"/>
      <c r="B109" s="229"/>
      <c r="C109" s="230"/>
      <c r="D109" s="220" t="s">
        <v>175</v>
      </c>
      <c r="E109" s="231" t="s">
        <v>19</v>
      </c>
      <c r="F109" s="232" t="s">
        <v>1351</v>
      </c>
      <c r="G109" s="230"/>
      <c r="H109" s="233">
        <v>6.8399999999999999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175</v>
      </c>
      <c r="AU109" s="239" t="s">
        <v>81</v>
      </c>
      <c r="AV109" s="14" t="s">
        <v>81</v>
      </c>
      <c r="AW109" s="14" t="s">
        <v>33</v>
      </c>
      <c r="AX109" s="14" t="s">
        <v>71</v>
      </c>
      <c r="AY109" s="239" t="s">
        <v>166</v>
      </c>
    </row>
    <row r="110" s="13" customFormat="1">
      <c r="A110" s="13"/>
      <c r="B110" s="218"/>
      <c r="C110" s="219"/>
      <c r="D110" s="220" t="s">
        <v>175</v>
      </c>
      <c r="E110" s="221" t="s">
        <v>19</v>
      </c>
      <c r="F110" s="222" t="s">
        <v>1347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175</v>
      </c>
      <c r="AU110" s="228" t="s">
        <v>81</v>
      </c>
      <c r="AV110" s="13" t="s">
        <v>79</v>
      </c>
      <c r="AW110" s="13" t="s">
        <v>33</v>
      </c>
      <c r="AX110" s="13" t="s">
        <v>71</v>
      </c>
      <c r="AY110" s="228" t="s">
        <v>166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1352</v>
      </c>
      <c r="G111" s="230"/>
      <c r="H111" s="233">
        <v>337.89999999999998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71</v>
      </c>
      <c r="AY111" s="239" t="s">
        <v>166</v>
      </c>
    </row>
    <row r="112" s="15" customFormat="1">
      <c r="A112" s="15"/>
      <c r="B112" s="240"/>
      <c r="C112" s="241"/>
      <c r="D112" s="220" t="s">
        <v>175</v>
      </c>
      <c r="E112" s="242" t="s">
        <v>19</v>
      </c>
      <c r="F112" s="243" t="s">
        <v>209</v>
      </c>
      <c r="G112" s="241"/>
      <c r="H112" s="244">
        <v>344.73999999999995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175</v>
      </c>
      <c r="AU112" s="250" t="s">
        <v>81</v>
      </c>
      <c r="AV112" s="15" t="s">
        <v>173</v>
      </c>
      <c r="AW112" s="15" t="s">
        <v>33</v>
      </c>
      <c r="AX112" s="15" t="s">
        <v>79</v>
      </c>
      <c r="AY112" s="250" t="s">
        <v>166</v>
      </c>
    </row>
    <row r="113" s="2" customFormat="1">
      <c r="A113" s="39"/>
      <c r="B113" s="40"/>
      <c r="C113" s="205" t="s">
        <v>106</v>
      </c>
      <c r="D113" s="205" t="s">
        <v>168</v>
      </c>
      <c r="E113" s="206" t="s">
        <v>211</v>
      </c>
      <c r="F113" s="207" t="s">
        <v>212</v>
      </c>
      <c r="G113" s="208" t="s">
        <v>203</v>
      </c>
      <c r="H113" s="209">
        <v>3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1353</v>
      </c>
    </row>
    <row r="114" s="2" customFormat="1">
      <c r="A114" s="39"/>
      <c r="B114" s="40"/>
      <c r="C114" s="205" t="s">
        <v>109</v>
      </c>
      <c r="D114" s="205" t="s">
        <v>168</v>
      </c>
      <c r="E114" s="206" t="s">
        <v>215</v>
      </c>
      <c r="F114" s="207" t="s">
        <v>216</v>
      </c>
      <c r="G114" s="208" t="s">
        <v>171</v>
      </c>
      <c r="H114" s="209">
        <v>28.140000000000001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0.00084000000000000003</v>
      </c>
      <c r="R114" s="214">
        <f>Q114*H114</f>
        <v>0.023637600000000002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1354</v>
      </c>
    </row>
    <row r="115" s="13" customFormat="1">
      <c r="A115" s="13"/>
      <c r="B115" s="218"/>
      <c r="C115" s="219"/>
      <c r="D115" s="220" t="s">
        <v>175</v>
      </c>
      <c r="E115" s="221" t="s">
        <v>19</v>
      </c>
      <c r="F115" s="222" t="s">
        <v>205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175</v>
      </c>
      <c r="AU115" s="228" t="s">
        <v>81</v>
      </c>
      <c r="AV115" s="13" t="s">
        <v>79</v>
      </c>
      <c r="AW115" s="13" t="s">
        <v>33</v>
      </c>
      <c r="AX115" s="13" t="s">
        <v>71</v>
      </c>
      <c r="AY115" s="228" t="s">
        <v>166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1355</v>
      </c>
      <c r="G116" s="230"/>
      <c r="H116" s="233">
        <v>28.140000000000001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79</v>
      </c>
      <c r="AY116" s="239" t="s">
        <v>166</v>
      </c>
    </row>
    <row r="117" s="2" customFormat="1">
      <c r="A117" s="39"/>
      <c r="B117" s="40"/>
      <c r="C117" s="205" t="s">
        <v>112</v>
      </c>
      <c r="D117" s="205" t="s">
        <v>168</v>
      </c>
      <c r="E117" s="206" t="s">
        <v>220</v>
      </c>
      <c r="F117" s="207" t="s">
        <v>221</v>
      </c>
      <c r="G117" s="208" t="s">
        <v>171</v>
      </c>
      <c r="H117" s="209">
        <v>1095.28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0.00084999999999999995</v>
      </c>
      <c r="R117" s="214">
        <f>Q117*H117</f>
        <v>0.93098799999999993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1356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205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1357</v>
      </c>
      <c r="G119" s="230"/>
      <c r="H119" s="233">
        <v>219.68000000000001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3" customFormat="1">
      <c r="A120" s="13"/>
      <c r="B120" s="218"/>
      <c r="C120" s="219"/>
      <c r="D120" s="220" t="s">
        <v>175</v>
      </c>
      <c r="E120" s="221" t="s">
        <v>19</v>
      </c>
      <c r="F120" s="222" t="s">
        <v>1347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175</v>
      </c>
      <c r="AU120" s="228" t="s">
        <v>81</v>
      </c>
      <c r="AV120" s="13" t="s">
        <v>79</v>
      </c>
      <c r="AW120" s="13" t="s">
        <v>33</v>
      </c>
      <c r="AX120" s="13" t="s">
        <v>71</v>
      </c>
      <c r="AY120" s="228" t="s">
        <v>166</v>
      </c>
    </row>
    <row r="121" s="14" customFormat="1">
      <c r="A121" s="14"/>
      <c r="B121" s="229"/>
      <c r="C121" s="230"/>
      <c r="D121" s="220" t="s">
        <v>175</v>
      </c>
      <c r="E121" s="231" t="s">
        <v>19</v>
      </c>
      <c r="F121" s="232" t="s">
        <v>1358</v>
      </c>
      <c r="G121" s="230"/>
      <c r="H121" s="233">
        <v>875.60000000000002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175</v>
      </c>
      <c r="AU121" s="239" t="s">
        <v>81</v>
      </c>
      <c r="AV121" s="14" t="s">
        <v>81</v>
      </c>
      <c r="AW121" s="14" t="s">
        <v>33</v>
      </c>
      <c r="AX121" s="14" t="s">
        <v>71</v>
      </c>
      <c r="AY121" s="239" t="s">
        <v>166</v>
      </c>
    </row>
    <row r="122" s="15" customFormat="1">
      <c r="A122" s="15"/>
      <c r="B122" s="240"/>
      <c r="C122" s="241"/>
      <c r="D122" s="220" t="s">
        <v>175</v>
      </c>
      <c r="E122" s="242" t="s">
        <v>19</v>
      </c>
      <c r="F122" s="243" t="s">
        <v>209</v>
      </c>
      <c r="G122" s="241"/>
      <c r="H122" s="244">
        <v>1095.28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0" t="s">
        <v>175</v>
      </c>
      <c r="AU122" s="250" t="s">
        <v>81</v>
      </c>
      <c r="AV122" s="15" t="s">
        <v>173</v>
      </c>
      <c r="AW122" s="15" t="s">
        <v>33</v>
      </c>
      <c r="AX122" s="15" t="s">
        <v>79</v>
      </c>
      <c r="AY122" s="250" t="s">
        <v>166</v>
      </c>
    </row>
    <row r="123" s="2" customFormat="1" ht="44.25" customHeight="1">
      <c r="A123" s="39"/>
      <c r="B123" s="40"/>
      <c r="C123" s="205" t="s">
        <v>115</v>
      </c>
      <c r="D123" s="205" t="s">
        <v>168</v>
      </c>
      <c r="E123" s="206" t="s">
        <v>224</v>
      </c>
      <c r="F123" s="207" t="s">
        <v>225</v>
      </c>
      <c r="G123" s="208" t="s">
        <v>171</v>
      </c>
      <c r="H123" s="209">
        <v>28.140000000000001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1359</v>
      </c>
    </row>
    <row r="124" s="2" customFormat="1" ht="44.25" customHeight="1">
      <c r="A124" s="39"/>
      <c r="B124" s="40"/>
      <c r="C124" s="205" t="s">
        <v>118</v>
      </c>
      <c r="D124" s="205" t="s">
        <v>168</v>
      </c>
      <c r="E124" s="206" t="s">
        <v>227</v>
      </c>
      <c r="F124" s="207" t="s">
        <v>228</v>
      </c>
      <c r="G124" s="208" t="s">
        <v>171</v>
      </c>
      <c r="H124" s="209">
        <v>1095.28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1360</v>
      </c>
    </row>
    <row r="125" s="2" customFormat="1">
      <c r="A125" s="39"/>
      <c r="B125" s="40"/>
      <c r="C125" s="205" t="s">
        <v>8</v>
      </c>
      <c r="D125" s="205" t="s">
        <v>168</v>
      </c>
      <c r="E125" s="206" t="s">
        <v>499</v>
      </c>
      <c r="F125" s="207" t="s">
        <v>500</v>
      </c>
      <c r="G125" s="208" t="s">
        <v>203</v>
      </c>
      <c r="H125" s="209">
        <v>67.719999999999999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1361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1362</v>
      </c>
      <c r="G126" s="230"/>
      <c r="H126" s="233">
        <v>67.719999999999999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79</v>
      </c>
      <c r="AY126" s="239" t="s">
        <v>166</v>
      </c>
    </row>
    <row r="127" s="2" customFormat="1" ht="44.25" customHeight="1">
      <c r="A127" s="39"/>
      <c r="B127" s="40"/>
      <c r="C127" s="205" t="s">
        <v>123</v>
      </c>
      <c r="D127" s="205" t="s">
        <v>168</v>
      </c>
      <c r="E127" s="206" t="s">
        <v>503</v>
      </c>
      <c r="F127" s="207" t="s">
        <v>504</v>
      </c>
      <c r="G127" s="208" t="s">
        <v>203</v>
      </c>
      <c r="H127" s="209">
        <v>67.719999999999999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1363</v>
      </c>
    </row>
    <row r="128" s="2" customFormat="1" ht="44.25" customHeight="1">
      <c r="A128" s="39"/>
      <c r="B128" s="40"/>
      <c r="C128" s="205" t="s">
        <v>126</v>
      </c>
      <c r="D128" s="205" t="s">
        <v>168</v>
      </c>
      <c r="E128" s="206" t="s">
        <v>238</v>
      </c>
      <c r="F128" s="207" t="s">
        <v>239</v>
      </c>
      <c r="G128" s="208" t="s">
        <v>240</v>
      </c>
      <c r="H128" s="209">
        <v>135.44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1364</v>
      </c>
    </row>
    <row r="129" s="14" customFormat="1">
      <c r="A129" s="14"/>
      <c r="B129" s="229"/>
      <c r="C129" s="230"/>
      <c r="D129" s="220" t="s">
        <v>175</v>
      </c>
      <c r="E129" s="231" t="s">
        <v>19</v>
      </c>
      <c r="F129" s="232" t="s">
        <v>1365</v>
      </c>
      <c r="G129" s="230"/>
      <c r="H129" s="233">
        <v>135.44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175</v>
      </c>
      <c r="AU129" s="239" t="s">
        <v>81</v>
      </c>
      <c r="AV129" s="14" t="s">
        <v>81</v>
      </c>
      <c r="AW129" s="14" t="s">
        <v>33</v>
      </c>
      <c r="AX129" s="14" t="s">
        <v>79</v>
      </c>
      <c r="AY129" s="239" t="s">
        <v>166</v>
      </c>
    </row>
    <row r="130" s="2" customFormat="1">
      <c r="A130" s="39"/>
      <c r="B130" s="40"/>
      <c r="C130" s="205" t="s">
        <v>129</v>
      </c>
      <c r="D130" s="205" t="s">
        <v>168</v>
      </c>
      <c r="E130" s="206" t="s">
        <v>243</v>
      </c>
      <c r="F130" s="207" t="s">
        <v>244</v>
      </c>
      <c r="G130" s="208" t="s">
        <v>203</v>
      </c>
      <c r="H130" s="209">
        <v>67.719999999999999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1366</v>
      </c>
    </row>
    <row r="131" s="2" customFormat="1" ht="44.25" customHeight="1">
      <c r="A131" s="39"/>
      <c r="B131" s="40"/>
      <c r="C131" s="205" t="s">
        <v>132</v>
      </c>
      <c r="D131" s="205" t="s">
        <v>168</v>
      </c>
      <c r="E131" s="206" t="s">
        <v>246</v>
      </c>
      <c r="F131" s="207" t="s">
        <v>247</v>
      </c>
      <c r="G131" s="208" t="s">
        <v>203</v>
      </c>
      <c r="H131" s="209">
        <v>368.54000000000002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1367</v>
      </c>
    </row>
    <row r="132" s="14" customFormat="1">
      <c r="A132" s="14"/>
      <c r="B132" s="229"/>
      <c r="C132" s="230"/>
      <c r="D132" s="220" t="s">
        <v>175</v>
      </c>
      <c r="E132" s="231" t="s">
        <v>19</v>
      </c>
      <c r="F132" s="232" t="s">
        <v>1368</v>
      </c>
      <c r="G132" s="230"/>
      <c r="H132" s="233">
        <v>368.54000000000002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175</v>
      </c>
      <c r="AU132" s="239" t="s">
        <v>81</v>
      </c>
      <c r="AV132" s="14" t="s">
        <v>81</v>
      </c>
      <c r="AW132" s="14" t="s">
        <v>33</v>
      </c>
      <c r="AX132" s="14" t="s">
        <v>79</v>
      </c>
      <c r="AY132" s="239" t="s">
        <v>166</v>
      </c>
    </row>
    <row r="133" s="2" customFormat="1" ht="66.75" customHeight="1">
      <c r="A133" s="39"/>
      <c r="B133" s="40"/>
      <c r="C133" s="205" t="s">
        <v>260</v>
      </c>
      <c r="D133" s="205" t="s">
        <v>168</v>
      </c>
      <c r="E133" s="206" t="s">
        <v>250</v>
      </c>
      <c r="F133" s="207" t="s">
        <v>251</v>
      </c>
      <c r="G133" s="208" t="s">
        <v>203</v>
      </c>
      <c r="H133" s="209">
        <v>50.786999999999999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1369</v>
      </c>
    </row>
    <row r="134" s="14" customFormat="1">
      <c r="A134" s="14"/>
      <c r="B134" s="229"/>
      <c r="C134" s="230"/>
      <c r="D134" s="220" t="s">
        <v>175</v>
      </c>
      <c r="E134" s="231" t="s">
        <v>19</v>
      </c>
      <c r="F134" s="232" t="s">
        <v>1370</v>
      </c>
      <c r="G134" s="230"/>
      <c r="H134" s="233">
        <v>50.786999999999999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175</v>
      </c>
      <c r="AU134" s="239" t="s">
        <v>81</v>
      </c>
      <c r="AV134" s="14" t="s">
        <v>81</v>
      </c>
      <c r="AW134" s="14" t="s">
        <v>33</v>
      </c>
      <c r="AX134" s="14" t="s">
        <v>79</v>
      </c>
      <c r="AY134" s="239" t="s">
        <v>166</v>
      </c>
    </row>
    <row r="135" s="2" customFormat="1" ht="16.5" customHeight="1">
      <c r="A135" s="39"/>
      <c r="B135" s="40"/>
      <c r="C135" s="251" t="s">
        <v>7</v>
      </c>
      <c r="D135" s="251" t="s">
        <v>254</v>
      </c>
      <c r="E135" s="252" t="s">
        <v>255</v>
      </c>
      <c r="F135" s="253" t="s">
        <v>256</v>
      </c>
      <c r="G135" s="254" t="s">
        <v>240</v>
      </c>
      <c r="H135" s="255">
        <v>101.58</v>
      </c>
      <c r="I135" s="256"/>
      <c r="J135" s="257">
        <f>ROUND(I135*H135,2)</f>
        <v>0</v>
      </c>
      <c r="K135" s="253" t="s">
        <v>172</v>
      </c>
      <c r="L135" s="258"/>
      <c r="M135" s="259" t="s">
        <v>19</v>
      </c>
      <c r="N135" s="260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210</v>
      </c>
      <c r="AT135" s="216" t="s">
        <v>254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1371</v>
      </c>
    </row>
    <row r="136" s="14" customFormat="1">
      <c r="A136" s="14"/>
      <c r="B136" s="229"/>
      <c r="C136" s="230"/>
      <c r="D136" s="220" t="s">
        <v>175</v>
      </c>
      <c r="E136" s="231" t="s">
        <v>19</v>
      </c>
      <c r="F136" s="232" t="s">
        <v>1372</v>
      </c>
      <c r="G136" s="230"/>
      <c r="H136" s="233">
        <v>101.58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175</v>
      </c>
      <c r="AU136" s="239" t="s">
        <v>81</v>
      </c>
      <c r="AV136" s="14" t="s">
        <v>81</v>
      </c>
      <c r="AW136" s="14" t="s">
        <v>33</v>
      </c>
      <c r="AX136" s="14" t="s">
        <v>79</v>
      </c>
      <c r="AY136" s="239" t="s">
        <v>166</v>
      </c>
    </row>
    <row r="137" s="2" customFormat="1" ht="16.5" customHeight="1">
      <c r="A137" s="39"/>
      <c r="B137" s="40"/>
      <c r="C137" s="205" t="s">
        <v>269</v>
      </c>
      <c r="D137" s="205" t="s">
        <v>168</v>
      </c>
      <c r="E137" s="206" t="s">
        <v>742</v>
      </c>
      <c r="F137" s="207" t="s">
        <v>743</v>
      </c>
      <c r="G137" s="208" t="s">
        <v>171</v>
      </c>
      <c r="H137" s="209">
        <v>66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1373</v>
      </c>
    </row>
    <row r="138" s="2" customFormat="1" ht="16.5" customHeight="1">
      <c r="A138" s="39"/>
      <c r="B138" s="40"/>
      <c r="C138" s="251" t="s">
        <v>273</v>
      </c>
      <c r="D138" s="251" t="s">
        <v>254</v>
      </c>
      <c r="E138" s="252" t="s">
        <v>745</v>
      </c>
      <c r="F138" s="253" t="s">
        <v>746</v>
      </c>
      <c r="G138" s="254" t="s">
        <v>747</v>
      </c>
      <c r="H138" s="255">
        <v>1.98</v>
      </c>
      <c r="I138" s="256"/>
      <c r="J138" s="257">
        <f>ROUND(I138*H138,2)</f>
        <v>0</v>
      </c>
      <c r="K138" s="253" t="s">
        <v>172</v>
      </c>
      <c r="L138" s="258"/>
      <c r="M138" s="259" t="s">
        <v>19</v>
      </c>
      <c r="N138" s="260" t="s">
        <v>42</v>
      </c>
      <c r="O138" s="85"/>
      <c r="P138" s="214">
        <f>O138*H138</f>
        <v>0</v>
      </c>
      <c r="Q138" s="214">
        <v>0.001</v>
      </c>
      <c r="R138" s="214">
        <f>Q138*H138</f>
        <v>0.00198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210</v>
      </c>
      <c r="AT138" s="216" t="s">
        <v>254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1374</v>
      </c>
    </row>
    <row r="139" s="14" customFormat="1">
      <c r="A139" s="14"/>
      <c r="B139" s="229"/>
      <c r="C139" s="230"/>
      <c r="D139" s="220" t="s">
        <v>175</v>
      </c>
      <c r="E139" s="231" t="s">
        <v>19</v>
      </c>
      <c r="F139" s="232" t="s">
        <v>1375</v>
      </c>
      <c r="G139" s="230"/>
      <c r="H139" s="233">
        <v>1.98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175</v>
      </c>
      <c r="AU139" s="239" t="s">
        <v>81</v>
      </c>
      <c r="AV139" s="14" t="s">
        <v>81</v>
      </c>
      <c r="AW139" s="14" t="s">
        <v>33</v>
      </c>
      <c r="AX139" s="14" t="s">
        <v>79</v>
      </c>
      <c r="AY139" s="239" t="s">
        <v>166</v>
      </c>
    </row>
    <row r="140" s="2" customFormat="1">
      <c r="A140" s="39"/>
      <c r="B140" s="40"/>
      <c r="C140" s="205" t="s">
        <v>277</v>
      </c>
      <c r="D140" s="205" t="s">
        <v>168</v>
      </c>
      <c r="E140" s="206" t="s">
        <v>749</v>
      </c>
      <c r="F140" s="207" t="s">
        <v>750</v>
      </c>
      <c r="G140" s="208" t="s">
        <v>171</v>
      </c>
      <c r="H140" s="209">
        <v>66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1376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183</v>
      </c>
      <c r="F141" s="203" t="s">
        <v>259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P142</f>
        <v>0</v>
      </c>
      <c r="Q141" s="197"/>
      <c r="R141" s="198">
        <f>R142</f>
        <v>0</v>
      </c>
      <c r="S141" s="197"/>
      <c r="T141" s="199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BK142</f>
        <v>0</v>
      </c>
    </row>
    <row r="142" s="2" customFormat="1">
      <c r="A142" s="39"/>
      <c r="B142" s="40"/>
      <c r="C142" s="205" t="s">
        <v>281</v>
      </c>
      <c r="D142" s="205" t="s">
        <v>168</v>
      </c>
      <c r="E142" s="206" t="s">
        <v>261</v>
      </c>
      <c r="F142" s="207" t="s">
        <v>262</v>
      </c>
      <c r="G142" s="208" t="s">
        <v>194</v>
      </c>
      <c r="H142" s="209">
        <v>188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1377</v>
      </c>
    </row>
    <row r="143" s="12" customFormat="1" ht="22.8" customHeight="1">
      <c r="A143" s="12"/>
      <c r="B143" s="189"/>
      <c r="C143" s="190"/>
      <c r="D143" s="191" t="s">
        <v>70</v>
      </c>
      <c r="E143" s="203" t="s">
        <v>173</v>
      </c>
      <c r="F143" s="203" t="s">
        <v>264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SUM(P144:P149)</f>
        <v>0</v>
      </c>
      <c r="Q143" s="197"/>
      <c r="R143" s="198">
        <f>SUM(R144:R149)</f>
        <v>0.27134999999999998</v>
      </c>
      <c r="S143" s="197"/>
      <c r="T143" s="199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79</v>
      </c>
      <c r="AT143" s="201" t="s">
        <v>70</v>
      </c>
      <c r="AU143" s="201" t="s">
        <v>79</v>
      </c>
      <c r="AY143" s="200" t="s">
        <v>166</v>
      </c>
      <c r="BK143" s="202">
        <f>SUM(BK144:BK149)</f>
        <v>0</v>
      </c>
    </row>
    <row r="144" s="2" customFormat="1" ht="33" customHeight="1">
      <c r="A144" s="39"/>
      <c r="B144" s="40"/>
      <c r="C144" s="205" t="s">
        <v>286</v>
      </c>
      <c r="D144" s="205" t="s">
        <v>168</v>
      </c>
      <c r="E144" s="206" t="s">
        <v>265</v>
      </c>
      <c r="F144" s="207" t="s">
        <v>753</v>
      </c>
      <c r="G144" s="208" t="s">
        <v>203</v>
      </c>
      <c r="H144" s="209">
        <v>16.928999999999998</v>
      </c>
      <c r="I144" s="210"/>
      <c r="J144" s="211">
        <f>ROUND(I144*H144,2)</f>
        <v>0</v>
      </c>
      <c r="K144" s="207" t="s">
        <v>172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173</v>
      </c>
      <c r="AT144" s="216" t="s">
        <v>168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1378</v>
      </c>
    </row>
    <row r="145" s="14" customFormat="1">
      <c r="A145" s="14"/>
      <c r="B145" s="229"/>
      <c r="C145" s="230"/>
      <c r="D145" s="220" t="s">
        <v>175</v>
      </c>
      <c r="E145" s="231" t="s">
        <v>19</v>
      </c>
      <c r="F145" s="232" t="s">
        <v>1379</v>
      </c>
      <c r="G145" s="230"/>
      <c r="H145" s="233">
        <v>16.928999999999998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175</v>
      </c>
      <c r="AU145" s="239" t="s">
        <v>81</v>
      </c>
      <c r="AV145" s="14" t="s">
        <v>81</v>
      </c>
      <c r="AW145" s="14" t="s">
        <v>33</v>
      </c>
      <c r="AX145" s="14" t="s">
        <v>79</v>
      </c>
      <c r="AY145" s="239" t="s">
        <v>166</v>
      </c>
    </row>
    <row r="146" s="2" customFormat="1">
      <c r="A146" s="39"/>
      <c r="B146" s="40"/>
      <c r="C146" s="205" t="s">
        <v>292</v>
      </c>
      <c r="D146" s="205" t="s">
        <v>168</v>
      </c>
      <c r="E146" s="206" t="s">
        <v>270</v>
      </c>
      <c r="F146" s="207" t="s">
        <v>271</v>
      </c>
      <c r="G146" s="208" t="s">
        <v>203</v>
      </c>
      <c r="H146" s="209">
        <v>0.5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1380</v>
      </c>
    </row>
    <row r="147" s="2" customFormat="1" ht="33" customHeight="1">
      <c r="A147" s="39"/>
      <c r="B147" s="40"/>
      <c r="C147" s="205" t="s">
        <v>296</v>
      </c>
      <c r="D147" s="205" t="s">
        <v>168</v>
      </c>
      <c r="E147" s="206" t="s">
        <v>274</v>
      </c>
      <c r="F147" s="207" t="s">
        <v>275</v>
      </c>
      <c r="G147" s="208" t="s">
        <v>203</v>
      </c>
      <c r="H147" s="209">
        <v>1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1381</v>
      </c>
    </row>
    <row r="148" s="2" customFormat="1">
      <c r="A148" s="39"/>
      <c r="B148" s="40"/>
      <c r="C148" s="205" t="s">
        <v>300</v>
      </c>
      <c r="D148" s="205" t="s">
        <v>168</v>
      </c>
      <c r="E148" s="206" t="s">
        <v>278</v>
      </c>
      <c r="F148" s="207" t="s">
        <v>279</v>
      </c>
      <c r="G148" s="208" t="s">
        <v>171</v>
      </c>
      <c r="H148" s="209">
        <v>1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0.0063899999999999998</v>
      </c>
      <c r="R148" s="214">
        <f>Q148*H148</f>
        <v>0.0063899999999999998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1382</v>
      </c>
    </row>
    <row r="149" s="2" customFormat="1">
      <c r="A149" s="39"/>
      <c r="B149" s="40"/>
      <c r="C149" s="205" t="s">
        <v>305</v>
      </c>
      <c r="D149" s="205" t="s">
        <v>168</v>
      </c>
      <c r="E149" s="206" t="s">
        <v>282</v>
      </c>
      <c r="F149" s="207" t="s">
        <v>283</v>
      </c>
      <c r="G149" s="208" t="s">
        <v>186</v>
      </c>
      <c r="H149" s="209">
        <v>3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0.088319999999999996</v>
      </c>
      <c r="R149" s="214">
        <f>Q149*H149</f>
        <v>0.26495999999999997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1383</v>
      </c>
    </row>
    <row r="150" s="12" customFormat="1" ht="22.8" customHeight="1">
      <c r="A150" s="12"/>
      <c r="B150" s="189"/>
      <c r="C150" s="190"/>
      <c r="D150" s="191" t="s">
        <v>70</v>
      </c>
      <c r="E150" s="203" t="s">
        <v>191</v>
      </c>
      <c r="F150" s="203" t="s">
        <v>285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SUM(P151:P155)</f>
        <v>0</v>
      </c>
      <c r="Q150" s="197"/>
      <c r="R150" s="198">
        <f>SUM(R151:R155)</f>
        <v>132.07691719999997</v>
      </c>
      <c r="S150" s="197"/>
      <c r="T150" s="199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79</v>
      </c>
      <c r="AT150" s="201" t="s">
        <v>70</v>
      </c>
      <c r="AU150" s="201" t="s">
        <v>79</v>
      </c>
      <c r="AY150" s="200" t="s">
        <v>166</v>
      </c>
      <c r="BK150" s="202">
        <f>SUM(BK151:BK155)</f>
        <v>0</v>
      </c>
    </row>
    <row r="151" s="2" customFormat="1">
      <c r="A151" s="39"/>
      <c r="B151" s="40"/>
      <c r="C151" s="205" t="s">
        <v>310</v>
      </c>
      <c r="D151" s="205" t="s">
        <v>168</v>
      </c>
      <c r="E151" s="206" t="s">
        <v>287</v>
      </c>
      <c r="F151" s="207" t="s">
        <v>288</v>
      </c>
      <c r="G151" s="208" t="s">
        <v>171</v>
      </c>
      <c r="H151" s="209">
        <v>151.19999999999999</v>
      </c>
      <c r="I151" s="210"/>
      <c r="J151" s="211">
        <f>ROUND(I151*H151,2)</f>
        <v>0</v>
      </c>
      <c r="K151" s="207" t="s">
        <v>172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0.46000000000000002</v>
      </c>
      <c r="R151" s="214">
        <f>Q151*H151</f>
        <v>69.551999999999992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1384</v>
      </c>
    </row>
    <row r="152" s="14" customFormat="1">
      <c r="A152" s="14"/>
      <c r="B152" s="229"/>
      <c r="C152" s="230"/>
      <c r="D152" s="220" t="s">
        <v>175</v>
      </c>
      <c r="E152" s="231" t="s">
        <v>19</v>
      </c>
      <c r="F152" s="232" t="s">
        <v>1385</v>
      </c>
      <c r="G152" s="230"/>
      <c r="H152" s="233">
        <v>151.19999999999999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175</v>
      </c>
      <c r="AU152" s="239" t="s">
        <v>81</v>
      </c>
      <c r="AV152" s="14" t="s">
        <v>81</v>
      </c>
      <c r="AW152" s="14" t="s">
        <v>33</v>
      </c>
      <c r="AX152" s="14" t="s">
        <v>79</v>
      </c>
      <c r="AY152" s="239" t="s">
        <v>166</v>
      </c>
    </row>
    <row r="153" s="2" customFormat="1" ht="44.25" customHeight="1">
      <c r="A153" s="39"/>
      <c r="B153" s="40"/>
      <c r="C153" s="205" t="s">
        <v>315</v>
      </c>
      <c r="D153" s="205" t="s">
        <v>168</v>
      </c>
      <c r="E153" s="206" t="s">
        <v>293</v>
      </c>
      <c r="F153" s="207" t="s">
        <v>294</v>
      </c>
      <c r="G153" s="208" t="s">
        <v>171</v>
      </c>
      <c r="H153" s="209">
        <v>151.19999999999999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0.38</v>
      </c>
      <c r="R153" s="214">
        <f>Q153*H153</f>
        <v>57.455999999999996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1386</v>
      </c>
    </row>
    <row r="154" s="2" customFormat="1" ht="44.25" customHeight="1">
      <c r="A154" s="39"/>
      <c r="B154" s="40"/>
      <c r="C154" s="205" t="s">
        <v>319</v>
      </c>
      <c r="D154" s="205" t="s">
        <v>168</v>
      </c>
      <c r="E154" s="206" t="s">
        <v>297</v>
      </c>
      <c r="F154" s="207" t="s">
        <v>298</v>
      </c>
      <c r="G154" s="208" t="s">
        <v>171</v>
      </c>
      <c r="H154" s="209">
        <v>12.07</v>
      </c>
      <c r="I154" s="210"/>
      <c r="J154" s="211">
        <f>ROUND(I154*H154,2)</f>
        <v>0</v>
      </c>
      <c r="K154" s="207" t="s">
        <v>172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0.26375999999999999</v>
      </c>
      <c r="R154" s="214">
        <f>Q154*H154</f>
        <v>3.1835832000000002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1387</v>
      </c>
    </row>
    <row r="155" s="2" customFormat="1">
      <c r="A155" s="39"/>
      <c r="B155" s="40"/>
      <c r="C155" s="205" t="s">
        <v>324</v>
      </c>
      <c r="D155" s="205" t="s">
        <v>168</v>
      </c>
      <c r="E155" s="206" t="s">
        <v>301</v>
      </c>
      <c r="F155" s="207" t="s">
        <v>302</v>
      </c>
      <c r="G155" s="208" t="s">
        <v>171</v>
      </c>
      <c r="H155" s="209">
        <v>12.07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0.15620000000000001</v>
      </c>
      <c r="R155" s="214">
        <f>Q155*H155</f>
        <v>1.8853340000000001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1388</v>
      </c>
    </row>
    <row r="156" s="12" customFormat="1" ht="22.8" customHeight="1">
      <c r="A156" s="12"/>
      <c r="B156" s="189"/>
      <c r="C156" s="190"/>
      <c r="D156" s="191" t="s">
        <v>70</v>
      </c>
      <c r="E156" s="203" t="s">
        <v>210</v>
      </c>
      <c r="F156" s="203" t="s">
        <v>304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SUM(P157:P185)</f>
        <v>0</v>
      </c>
      <c r="Q156" s="197"/>
      <c r="R156" s="198">
        <f>SUM(R157:R185)</f>
        <v>12.168791000000001</v>
      </c>
      <c r="S156" s="197"/>
      <c r="T156" s="199">
        <f>SUM(T157:T185)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79</v>
      </c>
      <c r="AT156" s="201" t="s">
        <v>70</v>
      </c>
      <c r="AU156" s="201" t="s">
        <v>79</v>
      </c>
      <c r="AY156" s="200" t="s">
        <v>166</v>
      </c>
      <c r="BK156" s="202">
        <f>SUM(BK157:BK185)</f>
        <v>0</v>
      </c>
    </row>
    <row r="157" s="2" customFormat="1" ht="33" customHeight="1">
      <c r="A157" s="39"/>
      <c r="B157" s="40"/>
      <c r="C157" s="205" t="s">
        <v>328</v>
      </c>
      <c r="D157" s="205" t="s">
        <v>168</v>
      </c>
      <c r="E157" s="206" t="s">
        <v>306</v>
      </c>
      <c r="F157" s="207" t="s">
        <v>307</v>
      </c>
      <c r="G157" s="208" t="s">
        <v>194</v>
      </c>
      <c r="H157" s="209">
        <v>43.100000000000001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1.0000000000000001E-05</v>
      </c>
      <c r="R157" s="214">
        <f>Q157*H157</f>
        <v>0.00043100000000000007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1389</v>
      </c>
    </row>
    <row r="158" s="2" customFormat="1">
      <c r="A158" s="39"/>
      <c r="B158" s="40"/>
      <c r="C158" s="251" t="s">
        <v>332</v>
      </c>
      <c r="D158" s="251" t="s">
        <v>254</v>
      </c>
      <c r="E158" s="252" t="s">
        <v>311</v>
      </c>
      <c r="F158" s="253" t="s">
        <v>312</v>
      </c>
      <c r="G158" s="254" t="s">
        <v>194</v>
      </c>
      <c r="H158" s="255">
        <v>44</v>
      </c>
      <c r="I158" s="256"/>
      <c r="J158" s="257">
        <f>ROUND(I158*H158,2)</f>
        <v>0</v>
      </c>
      <c r="K158" s="253" t="s">
        <v>172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0.0035999999999999999</v>
      </c>
      <c r="R158" s="214">
        <f>Q158*H158</f>
        <v>0.15839999999999999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1390</v>
      </c>
    </row>
    <row r="159" s="2" customFormat="1" ht="33" customHeight="1">
      <c r="A159" s="39"/>
      <c r="B159" s="40"/>
      <c r="C159" s="205" t="s">
        <v>336</v>
      </c>
      <c r="D159" s="205" t="s">
        <v>168</v>
      </c>
      <c r="E159" s="206" t="s">
        <v>531</v>
      </c>
      <c r="F159" s="207" t="s">
        <v>532</v>
      </c>
      <c r="G159" s="208" t="s">
        <v>194</v>
      </c>
      <c r="H159" s="209">
        <v>145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2.0000000000000002E-05</v>
      </c>
      <c r="R159" s="214">
        <f>Q159*H159</f>
        <v>0.0029000000000000002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1391</v>
      </c>
    </row>
    <row r="160" s="2" customFormat="1">
      <c r="A160" s="39"/>
      <c r="B160" s="40"/>
      <c r="C160" s="251" t="s">
        <v>340</v>
      </c>
      <c r="D160" s="251" t="s">
        <v>254</v>
      </c>
      <c r="E160" s="252" t="s">
        <v>527</v>
      </c>
      <c r="F160" s="253" t="s">
        <v>528</v>
      </c>
      <c r="G160" s="254" t="s">
        <v>194</v>
      </c>
      <c r="H160" s="255">
        <v>147</v>
      </c>
      <c r="I160" s="256"/>
      <c r="J160" s="257">
        <f>ROUND(I160*H160,2)</f>
        <v>0</v>
      </c>
      <c r="K160" s="253" t="s">
        <v>172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0.0080000000000000002</v>
      </c>
      <c r="R160" s="214">
        <f>Q160*H160</f>
        <v>1.1759999999999999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1392</v>
      </c>
    </row>
    <row r="161" s="2" customFormat="1">
      <c r="A161" s="39"/>
      <c r="B161" s="40"/>
      <c r="C161" s="205" t="s">
        <v>344</v>
      </c>
      <c r="D161" s="205" t="s">
        <v>168</v>
      </c>
      <c r="E161" s="206" t="s">
        <v>325</v>
      </c>
      <c r="F161" s="207" t="s">
        <v>326</v>
      </c>
      <c r="G161" s="208" t="s">
        <v>186</v>
      </c>
      <c r="H161" s="209">
        <v>7</v>
      </c>
      <c r="I161" s="210"/>
      <c r="J161" s="211">
        <f>ROUND(I161*H161,2)</f>
        <v>0</v>
      </c>
      <c r="K161" s="207" t="s">
        <v>172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173</v>
      </c>
      <c r="AT161" s="216" t="s">
        <v>168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1393</v>
      </c>
    </row>
    <row r="162" s="2" customFormat="1" ht="16.5" customHeight="1">
      <c r="A162" s="39"/>
      <c r="B162" s="40"/>
      <c r="C162" s="251" t="s">
        <v>348</v>
      </c>
      <c r="D162" s="251" t="s">
        <v>254</v>
      </c>
      <c r="E162" s="252" t="s">
        <v>329</v>
      </c>
      <c r="F162" s="253" t="s">
        <v>330</v>
      </c>
      <c r="G162" s="254" t="s">
        <v>186</v>
      </c>
      <c r="H162" s="255">
        <v>7</v>
      </c>
      <c r="I162" s="256"/>
      <c r="J162" s="257">
        <f>ROUND(I162*H162,2)</f>
        <v>0</v>
      </c>
      <c r="K162" s="253" t="s">
        <v>172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0.00029</v>
      </c>
      <c r="R162" s="214">
        <f>Q162*H162</f>
        <v>0.0020300000000000001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1394</v>
      </c>
    </row>
    <row r="163" s="2" customFormat="1">
      <c r="A163" s="39"/>
      <c r="B163" s="40"/>
      <c r="C163" s="205" t="s">
        <v>352</v>
      </c>
      <c r="D163" s="205" t="s">
        <v>168</v>
      </c>
      <c r="E163" s="206" t="s">
        <v>539</v>
      </c>
      <c r="F163" s="207" t="s">
        <v>540</v>
      </c>
      <c r="G163" s="208" t="s">
        <v>186</v>
      </c>
      <c r="H163" s="209">
        <v>12</v>
      </c>
      <c r="I163" s="210"/>
      <c r="J163" s="211">
        <f>ROUND(I163*H163,2)</f>
        <v>0</v>
      </c>
      <c r="K163" s="207" t="s">
        <v>172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1395</v>
      </c>
    </row>
    <row r="164" s="2" customFormat="1" ht="16.5" customHeight="1">
      <c r="A164" s="39"/>
      <c r="B164" s="40"/>
      <c r="C164" s="251" t="s">
        <v>356</v>
      </c>
      <c r="D164" s="251" t="s">
        <v>254</v>
      </c>
      <c r="E164" s="252" t="s">
        <v>542</v>
      </c>
      <c r="F164" s="253" t="s">
        <v>543</v>
      </c>
      <c r="G164" s="254" t="s">
        <v>186</v>
      </c>
      <c r="H164" s="255">
        <v>6</v>
      </c>
      <c r="I164" s="256"/>
      <c r="J164" s="257">
        <f>ROUND(I164*H164,2)</f>
        <v>0</v>
      </c>
      <c r="K164" s="253" t="s">
        <v>172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0.0050000000000000001</v>
      </c>
      <c r="R164" s="214">
        <f>Q164*H164</f>
        <v>0.029999999999999999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1396</v>
      </c>
    </row>
    <row r="165" s="2" customFormat="1" ht="16.5" customHeight="1">
      <c r="A165" s="39"/>
      <c r="B165" s="40"/>
      <c r="C165" s="251" t="s">
        <v>360</v>
      </c>
      <c r="D165" s="251" t="s">
        <v>254</v>
      </c>
      <c r="E165" s="252" t="s">
        <v>341</v>
      </c>
      <c r="F165" s="253" t="s">
        <v>342</v>
      </c>
      <c r="G165" s="254" t="s">
        <v>186</v>
      </c>
      <c r="H165" s="255">
        <v>6</v>
      </c>
      <c r="I165" s="256"/>
      <c r="J165" s="257">
        <f>ROUND(I165*H165,2)</f>
        <v>0</v>
      </c>
      <c r="K165" s="253" t="s">
        <v>172</v>
      </c>
      <c r="L165" s="258"/>
      <c r="M165" s="259" t="s">
        <v>19</v>
      </c>
      <c r="N165" s="260" t="s">
        <v>42</v>
      </c>
      <c r="O165" s="85"/>
      <c r="P165" s="214">
        <f>O165*H165</f>
        <v>0</v>
      </c>
      <c r="Q165" s="214">
        <v>0.00080000000000000004</v>
      </c>
      <c r="R165" s="214">
        <f>Q165*H165</f>
        <v>0.0048000000000000004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210</v>
      </c>
      <c r="AT165" s="216" t="s">
        <v>254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1397</v>
      </c>
    </row>
    <row r="166" s="2" customFormat="1" ht="21.75" customHeight="1">
      <c r="A166" s="39"/>
      <c r="B166" s="40"/>
      <c r="C166" s="205" t="s">
        <v>364</v>
      </c>
      <c r="D166" s="205" t="s">
        <v>168</v>
      </c>
      <c r="E166" s="206" t="s">
        <v>345</v>
      </c>
      <c r="F166" s="207" t="s">
        <v>346</v>
      </c>
      <c r="G166" s="208" t="s">
        <v>194</v>
      </c>
      <c r="H166" s="209">
        <v>43</v>
      </c>
      <c r="I166" s="210"/>
      <c r="J166" s="211">
        <f>ROUND(I166*H166,2)</f>
        <v>0</v>
      </c>
      <c r="K166" s="207" t="s">
        <v>172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173</v>
      </c>
      <c r="AT166" s="216" t="s">
        <v>168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1398</v>
      </c>
    </row>
    <row r="167" s="2" customFormat="1">
      <c r="A167" s="39"/>
      <c r="B167" s="40"/>
      <c r="C167" s="205" t="s">
        <v>368</v>
      </c>
      <c r="D167" s="205" t="s">
        <v>168</v>
      </c>
      <c r="E167" s="206" t="s">
        <v>349</v>
      </c>
      <c r="F167" s="207" t="s">
        <v>350</v>
      </c>
      <c r="G167" s="208" t="s">
        <v>194</v>
      </c>
      <c r="H167" s="209">
        <v>145</v>
      </c>
      <c r="I167" s="210"/>
      <c r="J167" s="211">
        <f>ROUND(I167*H167,2)</f>
        <v>0</v>
      </c>
      <c r="K167" s="207" t="s">
        <v>172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173</v>
      </c>
      <c r="AT167" s="216" t="s">
        <v>168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1399</v>
      </c>
    </row>
    <row r="168" s="2" customFormat="1">
      <c r="A168" s="39"/>
      <c r="B168" s="40"/>
      <c r="C168" s="205" t="s">
        <v>372</v>
      </c>
      <c r="D168" s="205" t="s">
        <v>168</v>
      </c>
      <c r="E168" s="206" t="s">
        <v>353</v>
      </c>
      <c r="F168" s="207" t="s">
        <v>354</v>
      </c>
      <c r="G168" s="208" t="s">
        <v>186</v>
      </c>
      <c r="H168" s="209">
        <v>5</v>
      </c>
      <c r="I168" s="210"/>
      <c r="J168" s="211">
        <f>ROUND(I168*H168,2)</f>
        <v>0</v>
      </c>
      <c r="K168" s="207" t="s">
        <v>172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0.010189999999999999</v>
      </c>
      <c r="R168" s="214">
        <f>Q168*H168</f>
        <v>0.050949999999999995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173</v>
      </c>
      <c r="AT168" s="216" t="s">
        <v>168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1400</v>
      </c>
    </row>
    <row r="169" s="2" customFormat="1" ht="16.5" customHeight="1">
      <c r="A169" s="39"/>
      <c r="B169" s="40"/>
      <c r="C169" s="251" t="s">
        <v>376</v>
      </c>
      <c r="D169" s="251" t="s">
        <v>254</v>
      </c>
      <c r="E169" s="252" t="s">
        <v>357</v>
      </c>
      <c r="F169" s="253" t="s">
        <v>358</v>
      </c>
      <c r="G169" s="254" t="s">
        <v>186</v>
      </c>
      <c r="H169" s="255">
        <v>2</v>
      </c>
      <c r="I169" s="256"/>
      <c r="J169" s="257">
        <f>ROUND(I169*H169,2)</f>
        <v>0</v>
      </c>
      <c r="K169" s="253" t="s">
        <v>172</v>
      </c>
      <c r="L169" s="258"/>
      <c r="M169" s="259" t="s">
        <v>19</v>
      </c>
      <c r="N169" s="260" t="s">
        <v>42</v>
      </c>
      <c r="O169" s="85"/>
      <c r="P169" s="214">
        <f>O169*H169</f>
        <v>0</v>
      </c>
      <c r="Q169" s="214">
        <v>0.52600000000000002</v>
      </c>
      <c r="R169" s="214">
        <f>Q169*H169</f>
        <v>1.0520000000000001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210</v>
      </c>
      <c r="AT169" s="216" t="s">
        <v>254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1401</v>
      </c>
    </row>
    <row r="170" s="2" customFormat="1" ht="16.5" customHeight="1">
      <c r="A170" s="39"/>
      <c r="B170" s="40"/>
      <c r="C170" s="251" t="s">
        <v>380</v>
      </c>
      <c r="D170" s="251" t="s">
        <v>254</v>
      </c>
      <c r="E170" s="252" t="s">
        <v>553</v>
      </c>
      <c r="F170" s="253" t="s">
        <v>554</v>
      </c>
      <c r="G170" s="254" t="s">
        <v>186</v>
      </c>
      <c r="H170" s="255">
        <v>3</v>
      </c>
      <c r="I170" s="256"/>
      <c r="J170" s="257">
        <f>ROUND(I170*H170,2)</f>
        <v>0</v>
      </c>
      <c r="K170" s="253" t="s">
        <v>172</v>
      </c>
      <c r="L170" s="258"/>
      <c r="M170" s="259" t="s">
        <v>19</v>
      </c>
      <c r="N170" s="260" t="s">
        <v>42</v>
      </c>
      <c r="O170" s="85"/>
      <c r="P170" s="214">
        <f>O170*H170</f>
        <v>0</v>
      </c>
      <c r="Q170" s="214">
        <v>1.0540000000000001</v>
      </c>
      <c r="R170" s="214">
        <f>Q170*H170</f>
        <v>3.1619999999999999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210</v>
      </c>
      <c r="AT170" s="216" t="s">
        <v>254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1402</v>
      </c>
    </row>
    <row r="171" s="2" customFormat="1">
      <c r="A171" s="39"/>
      <c r="B171" s="40"/>
      <c r="C171" s="205" t="s">
        <v>384</v>
      </c>
      <c r="D171" s="205" t="s">
        <v>168</v>
      </c>
      <c r="E171" s="206" t="s">
        <v>365</v>
      </c>
      <c r="F171" s="207" t="s">
        <v>366</v>
      </c>
      <c r="G171" s="208" t="s">
        <v>186</v>
      </c>
      <c r="H171" s="209">
        <v>3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0.01248</v>
      </c>
      <c r="R171" s="214">
        <f>Q171*H171</f>
        <v>0.037440000000000001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1403</v>
      </c>
    </row>
    <row r="172" s="2" customFormat="1">
      <c r="A172" s="39"/>
      <c r="B172" s="40"/>
      <c r="C172" s="251" t="s">
        <v>388</v>
      </c>
      <c r="D172" s="251" t="s">
        <v>254</v>
      </c>
      <c r="E172" s="252" t="s">
        <v>369</v>
      </c>
      <c r="F172" s="253" t="s">
        <v>370</v>
      </c>
      <c r="G172" s="254" t="s">
        <v>186</v>
      </c>
      <c r="H172" s="255">
        <v>3</v>
      </c>
      <c r="I172" s="256"/>
      <c r="J172" s="257">
        <f>ROUND(I172*H172,2)</f>
        <v>0</v>
      </c>
      <c r="K172" s="253" t="s">
        <v>172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0.54800000000000004</v>
      </c>
      <c r="R172" s="214">
        <f>Q172*H172</f>
        <v>1.6440000000000001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1404</v>
      </c>
    </row>
    <row r="173" s="2" customFormat="1">
      <c r="A173" s="39"/>
      <c r="B173" s="40"/>
      <c r="C173" s="205" t="s">
        <v>392</v>
      </c>
      <c r="D173" s="205" t="s">
        <v>168</v>
      </c>
      <c r="E173" s="206" t="s">
        <v>373</v>
      </c>
      <c r="F173" s="207" t="s">
        <v>374</v>
      </c>
      <c r="G173" s="208" t="s">
        <v>186</v>
      </c>
      <c r="H173" s="209">
        <v>3</v>
      </c>
      <c r="I173" s="210"/>
      <c r="J173" s="211">
        <f>ROUND(I173*H173,2)</f>
        <v>0</v>
      </c>
      <c r="K173" s="207" t="s">
        <v>172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0.028539999999999999</v>
      </c>
      <c r="R173" s="214">
        <f>Q173*H173</f>
        <v>0.085620000000000002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1405</v>
      </c>
    </row>
    <row r="174" s="2" customFormat="1" ht="16.5" customHeight="1">
      <c r="A174" s="39"/>
      <c r="B174" s="40"/>
      <c r="C174" s="251" t="s">
        <v>396</v>
      </c>
      <c r="D174" s="251" t="s">
        <v>254</v>
      </c>
      <c r="E174" s="252" t="s">
        <v>571</v>
      </c>
      <c r="F174" s="253" t="s">
        <v>572</v>
      </c>
      <c r="G174" s="254" t="s">
        <v>186</v>
      </c>
      <c r="H174" s="255">
        <v>1</v>
      </c>
      <c r="I174" s="256"/>
      <c r="J174" s="257">
        <f>ROUND(I174*H174,2)</f>
        <v>0</v>
      </c>
      <c r="K174" s="253" t="s">
        <v>19</v>
      </c>
      <c r="L174" s="258"/>
      <c r="M174" s="259" t="s">
        <v>19</v>
      </c>
      <c r="N174" s="260" t="s">
        <v>42</v>
      </c>
      <c r="O174" s="85"/>
      <c r="P174" s="214">
        <f>O174*H174</f>
        <v>0</v>
      </c>
      <c r="Q174" s="214">
        <v>1.032</v>
      </c>
      <c r="R174" s="214">
        <f>Q174*H174</f>
        <v>1.032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210</v>
      </c>
      <c r="AT174" s="216" t="s">
        <v>254</v>
      </c>
      <c r="AU174" s="216" t="s">
        <v>81</v>
      </c>
      <c r="AY174" s="18" t="s">
        <v>166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173</v>
      </c>
      <c r="BM174" s="216" t="s">
        <v>1406</v>
      </c>
    </row>
    <row r="175" s="2" customFormat="1" ht="16.5" customHeight="1">
      <c r="A175" s="39"/>
      <c r="B175" s="40"/>
      <c r="C175" s="251" t="s">
        <v>400</v>
      </c>
      <c r="D175" s="251" t="s">
        <v>254</v>
      </c>
      <c r="E175" s="252" t="s">
        <v>568</v>
      </c>
      <c r="F175" s="253" t="s">
        <v>569</v>
      </c>
      <c r="G175" s="254" t="s">
        <v>186</v>
      </c>
      <c r="H175" s="255">
        <v>1</v>
      </c>
      <c r="I175" s="256"/>
      <c r="J175" s="257">
        <f>ROUND(I175*H175,2)</f>
        <v>0</v>
      </c>
      <c r="K175" s="253" t="s">
        <v>19</v>
      </c>
      <c r="L175" s="258"/>
      <c r="M175" s="259" t="s">
        <v>19</v>
      </c>
      <c r="N175" s="260" t="s">
        <v>42</v>
      </c>
      <c r="O175" s="85"/>
      <c r="P175" s="214">
        <f>O175*H175</f>
        <v>0</v>
      </c>
      <c r="Q175" s="214">
        <v>1.032</v>
      </c>
      <c r="R175" s="214">
        <f>Q175*H175</f>
        <v>1.032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210</v>
      </c>
      <c r="AT175" s="216" t="s">
        <v>254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1407</v>
      </c>
    </row>
    <row r="176" s="2" customFormat="1" ht="16.5" customHeight="1">
      <c r="A176" s="39"/>
      <c r="B176" s="40"/>
      <c r="C176" s="251" t="s">
        <v>405</v>
      </c>
      <c r="D176" s="251" t="s">
        <v>254</v>
      </c>
      <c r="E176" s="252" t="s">
        <v>785</v>
      </c>
      <c r="F176" s="253" t="s">
        <v>786</v>
      </c>
      <c r="G176" s="254" t="s">
        <v>186</v>
      </c>
      <c r="H176" s="255">
        <v>1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42</v>
      </c>
      <c r="O176" s="85"/>
      <c r="P176" s="214">
        <f>O176*H176</f>
        <v>0</v>
      </c>
      <c r="Q176" s="214">
        <v>1.032</v>
      </c>
      <c r="R176" s="214">
        <f>Q176*H176</f>
        <v>1.032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210</v>
      </c>
      <c r="AT176" s="216" t="s">
        <v>254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1408</v>
      </c>
    </row>
    <row r="177" s="2" customFormat="1">
      <c r="A177" s="39"/>
      <c r="B177" s="40"/>
      <c r="C177" s="205" t="s">
        <v>409</v>
      </c>
      <c r="D177" s="205" t="s">
        <v>168</v>
      </c>
      <c r="E177" s="206" t="s">
        <v>389</v>
      </c>
      <c r="F177" s="207" t="s">
        <v>390</v>
      </c>
      <c r="G177" s="208" t="s">
        <v>186</v>
      </c>
      <c r="H177" s="209">
        <v>5</v>
      </c>
      <c r="I177" s="210"/>
      <c r="J177" s="211">
        <f>ROUND(I177*H177,2)</f>
        <v>0</v>
      </c>
      <c r="K177" s="207" t="s">
        <v>172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0.039269999999999999</v>
      </c>
      <c r="R177" s="214">
        <f>Q177*H177</f>
        <v>0.19635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173</v>
      </c>
      <c r="AT177" s="216" t="s">
        <v>168</v>
      </c>
      <c r="AU177" s="216" t="s">
        <v>81</v>
      </c>
      <c r="AY177" s="18" t="s">
        <v>166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173</v>
      </c>
      <c r="BM177" s="216" t="s">
        <v>1409</v>
      </c>
    </row>
    <row r="178" s="2" customFormat="1">
      <c r="A178" s="39"/>
      <c r="B178" s="40"/>
      <c r="C178" s="251" t="s">
        <v>413</v>
      </c>
      <c r="D178" s="251" t="s">
        <v>254</v>
      </c>
      <c r="E178" s="252" t="s">
        <v>393</v>
      </c>
      <c r="F178" s="253" t="s">
        <v>394</v>
      </c>
      <c r="G178" s="254" t="s">
        <v>186</v>
      </c>
      <c r="H178" s="255">
        <v>1</v>
      </c>
      <c r="I178" s="256"/>
      <c r="J178" s="257">
        <f>ROUND(I178*H178,2)</f>
        <v>0</v>
      </c>
      <c r="K178" s="253" t="s">
        <v>172</v>
      </c>
      <c r="L178" s="258"/>
      <c r="M178" s="259" t="s">
        <v>19</v>
      </c>
      <c r="N178" s="260" t="s">
        <v>42</v>
      </c>
      <c r="O178" s="85"/>
      <c r="P178" s="214">
        <f>O178*H178</f>
        <v>0</v>
      </c>
      <c r="Q178" s="214">
        <v>0.070000000000000007</v>
      </c>
      <c r="R178" s="214">
        <f>Q178*H178</f>
        <v>0.070000000000000007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210</v>
      </c>
      <c r="AT178" s="216" t="s">
        <v>254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1410</v>
      </c>
    </row>
    <row r="179" s="2" customFormat="1">
      <c r="A179" s="39"/>
      <c r="B179" s="40"/>
      <c r="C179" s="251" t="s">
        <v>417</v>
      </c>
      <c r="D179" s="251" t="s">
        <v>254</v>
      </c>
      <c r="E179" s="252" t="s">
        <v>397</v>
      </c>
      <c r="F179" s="253" t="s">
        <v>398</v>
      </c>
      <c r="G179" s="254" t="s">
        <v>186</v>
      </c>
      <c r="H179" s="255">
        <v>3</v>
      </c>
      <c r="I179" s="256"/>
      <c r="J179" s="257">
        <f>ROUND(I179*H179,2)</f>
        <v>0</v>
      </c>
      <c r="K179" s="253" t="s">
        <v>172</v>
      </c>
      <c r="L179" s="258"/>
      <c r="M179" s="259" t="s">
        <v>19</v>
      </c>
      <c r="N179" s="260" t="s">
        <v>42</v>
      </c>
      <c r="O179" s="85"/>
      <c r="P179" s="214">
        <f>O179*H179</f>
        <v>0</v>
      </c>
      <c r="Q179" s="214">
        <v>0.081000000000000003</v>
      </c>
      <c r="R179" s="214">
        <f>Q179*H179</f>
        <v>0.24299999999999999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210</v>
      </c>
      <c r="AT179" s="216" t="s">
        <v>254</v>
      </c>
      <c r="AU179" s="216" t="s">
        <v>81</v>
      </c>
      <c r="AY179" s="18" t="s">
        <v>166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173</v>
      </c>
      <c r="BM179" s="216" t="s">
        <v>1411</v>
      </c>
    </row>
    <row r="180" s="2" customFormat="1" ht="16.5" customHeight="1">
      <c r="A180" s="39"/>
      <c r="B180" s="40"/>
      <c r="C180" s="251" t="s">
        <v>421</v>
      </c>
      <c r="D180" s="251" t="s">
        <v>254</v>
      </c>
      <c r="E180" s="252" t="s">
        <v>406</v>
      </c>
      <c r="F180" s="253" t="s">
        <v>407</v>
      </c>
      <c r="G180" s="254" t="s">
        <v>403</v>
      </c>
      <c r="H180" s="255">
        <v>1</v>
      </c>
      <c r="I180" s="256"/>
      <c r="J180" s="257">
        <f>ROUND(I180*H180,2)</f>
        <v>0</v>
      </c>
      <c r="K180" s="253" t="s">
        <v>19</v>
      </c>
      <c r="L180" s="258"/>
      <c r="M180" s="259" t="s">
        <v>19</v>
      </c>
      <c r="N180" s="260" t="s">
        <v>42</v>
      </c>
      <c r="O180" s="85"/>
      <c r="P180" s="214">
        <f>O180*H180</f>
        <v>0</v>
      </c>
      <c r="Q180" s="214">
        <v>0.040000000000000001</v>
      </c>
      <c r="R180" s="214">
        <f>Q180*H180</f>
        <v>0.040000000000000001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210</v>
      </c>
      <c r="AT180" s="216" t="s">
        <v>254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1412</v>
      </c>
    </row>
    <row r="181" s="2" customFormat="1" ht="16.5" customHeight="1">
      <c r="A181" s="39"/>
      <c r="B181" s="40"/>
      <c r="C181" s="251" t="s">
        <v>425</v>
      </c>
      <c r="D181" s="251" t="s">
        <v>254</v>
      </c>
      <c r="E181" s="252" t="s">
        <v>414</v>
      </c>
      <c r="F181" s="253" t="s">
        <v>415</v>
      </c>
      <c r="G181" s="254" t="s">
        <v>403</v>
      </c>
      <c r="H181" s="255">
        <v>8</v>
      </c>
      <c r="I181" s="256"/>
      <c r="J181" s="257">
        <f>ROUND(I181*H181,2)</f>
        <v>0</v>
      </c>
      <c r="K181" s="253" t="s">
        <v>19</v>
      </c>
      <c r="L181" s="258"/>
      <c r="M181" s="259" t="s">
        <v>19</v>
      </c>
      <c r="N181" s="260" t="s">
        <v>42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210</v>
      </c>
      <c r="AT181" s="216" t="s">
        <v>254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1413</v>
      </c>
    </row>
    <row r="182" s="2" customFormat="1">
      <c r="A182" s="39"/>
      <c r="B182" s="40"/>
      <c r="C182" s="205" t="s">
        <v>429</v>
      </c>
      <c r="D182" s="205" t="s">
        <v>168</v>
      </c>
      <c r="E182" s="206" t="s">
        <v>418</v>
      </c>
      <c r="F182" s="207" t="s">
        <v>419</v>
      </c>
      <c r="G182" s="208" t="s">
        <v>186</v>
      </c>
      <c r="H182" s="209">
        <v>5</v>
      </c>
      <c r="I182" s="210"/>
      <c r="J182" s="211">
        <f>ROUND(I182*H182,2)</f>
        <v>0</v>
      </c>
      <c r="K182" s="207" t="s">
        <v>172</v>
      </c>
      <c r="L182" s="45"/>
      <c r="M182" s="212" t="s">
        <v>19</v>
      </c>
      <c r="N182" s="213" t="s">
        <v>42</v>
      </c>
      <c r="O182" s="85"/>
      <c r="P182" s="214">
        <f>O182*H182</f>
        <v>0</v>
      </c>
      <c r="Q182" s="214">
        <v>0.058029999999999998</v>
      </c>
      <c r="R182" s="214">
        <f>Q182*H182</f>
        <v>0.29015000000000002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173</v>
      </c>
      <c r="AT182" s="216" t="s">
        <v>168</v>
      </c>
      <c r="AU182" s="216" t="s">
        <v>81</v>
      </c>
      <c r="AY182" s="18" t="s">
        <v>166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79</v>
      </c>
      <c r="BK182" s="217">
        <f>ROUND(I182*H182,2)</f>
        <v>0</v>
      </c>
      <c r="BL182" s="18" t="s">
        <v>173</v>
      </c>
      <c r="BM182" s="216" t="s">
        <v>1414</v>
      </c>
    </row>
    <row r="183" s="2" customFormat="1">
      <c r="A183" s="39"/>
      <c r="B183" s="40"/>
      <c r="C183" s="205" t="s">
        <v>434</v>
      </c>
      <c r="D183" s="205" t="s">
        <v>168</v>
      </c>
      <c r="E183" s="206" t="s">
        <v>422</v>
      </c>
      <c r="F183" s="207" t="s">
        <v>423</v>
      </c>
      <c r="G183" s="208" t="s">
        <v>186</v>
      </c>
      <c r="H183" s="209">
        <v>3</v>
      </c>
      <c r="I183" s="210"/>
      <c r="J183" s="211">
        <f>ROUND(I183*H183,2)</f>
        <v>0</v>
      </c>
      <c r="K183" s="207" t="s">
        <v>172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0.21734000000000001</v>
      </c>
      <c r="R183" s="214">
        <f>Q183*H183</f>
        <v>0.65202000000000004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173</v>
      </c>
      <c r="AT183" s="216" t="s">
        <v>168</v>
      </c>
      <c r="AU183" s="216" t="s">
        <v>81</v>
      </c>
      <c r="AY183" s="18" t="s">
        <v>166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173</v>
      </c>
      <c r="BM183" s="216" t="s">
        <v>1415</v>
      </c>
    </row>
    <row r="184" s="2" customFormat="1">
      <c r="A184" s="39"/>
      <c r="B184" s="40"/>
      <c r="C184" s="251" t="s">
        <v>441</v>
      </c>
      <c r="D184" s="251" t="s">
        <v>254</v>
      </c>
      <c r="E184" s="252" t="s">
        <v>426</v>
      </c>
      <c r="F184" s="253" t="s">
        <v>427</v>
      </c>
      <c r="G184" s="254" t="s">
        <v>186</v>
      </c>
      <c r="H184" s="255">
        <v>3</v>
      </c>
      <c r="I184" s="256"/>
      <c r="J184" s="257">
        <f>ROUND(I184*H184,2)</f>
        <v>0</v>
      </c>
      <c r="K184" s="253" t="s">
        <v>172</v>
      </c>
      <c r="L184" s="258"/>
      <c r="M184" s="259" t="s">
        <v>19</v>
      </c>
      <c r="N184" s="260" t="s">
        <v>42</v>
      </c>
      <c r="O184" s="85"/>
      <c r="P184" s="214">
        <f>O184*H184</f>
        <v>0</v>
      </c>
      <c r="Q184" s="214">
        <v>0.050000000000000003</v>
      </c>
      <c r="R184" s="214">
        <f>Q184*H184</f>
        <v>0.15000000000000002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210</v>
      </c>
      <c r="AT184" s="216" t="s">
        <v>254</v>
      </c>
      <c r="AU184" s="216" t="s">
        <v>81</v>
      </c>
      <c r="AY184" s="18" t="s">
        <v>166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173</v>
      </c>
      <c r="BM184" s="216" t="s">
        <v>1416</v>
      </c>
    </row>
    <row r="185" s="2" customFormat="1" ht="21.75" customHeight="1">
      <c r="A185" s="39"/>
      <c r="B185" s="40"/>
      <c r="C185" s="205" t="s">
        <v>445</v>
      </c>
      <c r="D185" s="205" t="s">
        <v>168</v>
      </c>
      <c r="E185" s="206" t="s">
        <v>430</v>
      </c>
      <c r="F185" s="207" t="s">
        <v>431</v>
      </c>
      <c r="G185" s="208" t="s">
        <v>194</v>
      </c>
      <c r="H185" s="209">
        <v>190</v>
      </c>
      <c r="I185" s="210"/>
      <c r="J185" s="211">
        <f>ROUND(I185*H185,2)</f>
        <v>0</v>
      </c>
      <c r="K185" s="207" t="s">
        <v>172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0.00012999999999999999</v>
      </c>
      <c r="R185" s="214">
        <f>Q185*H185</f>
        <v>0.024699999999999996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173</v>
      </c>
      <c r="AT185" s="216" t="s">
        <v>168</v>
      </c>
      <c r="AU185" s="216" t="s">
        <v>81</v>
      </c>
      <c r="AY185" s="18" t="s">
        <v>166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173</v>
      </c>
      <c r="BM185" s="216" t="s">
        <v>1417</v>
      </c>
    </row>
    <row r="186" s="12" customFormat="1" ht="22.8" customHeight="1">
      <c r="A186" s="12"/>
      <c r="B186" s="189"/>
      <c r="C186" s="190"/>
      <c r="D186" s="191" t="s">
        <v>70</v>
      </c>
      <c r="E186" s="203" t="s">
        <v>214</v>
      </c>
      <c r="F186" s="203" t="s">
        <v>433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P187</f>
        <v>0</v>
      </c>
      <c r="Q186" s="197"/>
      <c r="R186" s="198">
        <f>R187</f>
        <v>0</v>
      </c>
      <c r="S186" s="197"/>
      <c r="T186" s="199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79</v>
      </c>
      <c r="AT186" s="201" t="s">
        <v>70</v>
      </c>
      <c r="AU186" s="201" t="s">
        <v>79</v>
      </c>
      <c r="AY186" s="200" t="s">
        <v>166</v>
      </c>
      <c r="BK186" s="202">
        <f>BK187</f>
        <v>0</v>
      </c>
    </row>
    <row r="187" s="2" customFormat="1">
      <c r="A187" s="39"/>
      <c r="B187" s="40"/>
      <c r="C187" s="205" t="s">
        <v>449</v>
      </c>
      <c r="D187" s="205" t="s">
        <v>168</v>
      </c>
      <c r="E187" s="206" t="s">
        <v>435</v>
      </c>
      <c r="F187" s="207" t="s">
        <v>436</v>
      </c>
      <c r="G187" s="208" t="s">
        <v>194</v>
      </c>
      <c r="H187" s="209">
        <v>13.800000000000001</v>
      </c>
      <c r="I187" s="210"/>
      <c r="J187" s="211">
        <f>ROUND(I187*H187,2)</f>
        <v>0</v>
      </c>
      <c r="K187" s="207" t="s">
        <v>172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173</v>
      </c>
      <c r="AT187" s="216" t="s">
        <v>168</v>
      </c>
      <c r="AU187" s="216" t="s">
        <v>81</v>
      </c>
      <c r="AY187" s="18" t="s">
        <v>166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173</v>
      </c>
      <c r="BM187" s="216" t="s">
        <v>1418</v>
      </c>
    </row>
    <row r="188" s="12" customFormat="1" ht="22.8" customHeight="1">
      <c r="A188" s="12"/>
      <c r="B188" s="189"/>
      <c r="C188" s="190"/>
      <c r="D188" s="191" t="s">
        <v>70</v>
      </c>
      <c r="E188" s="203" t="s">
        <v>439</v>
      </c>
      <c r="F188" s="203" t="s">
        <v>440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SUM(P189:P193)</f>
        <v>0</v>
      </c>
      <c r="Q188" s="197"/>
      <c r="R188" s="198">
        <f>SUM(R189:R193)</f>
        <v>0</v>
      </c>
      <c r="S188" s="197"/>
      <c r="T188" s="199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79</v>
      </c>
      <c r="AT188" s="201" t="s">
        <v>70</v>
      </c>
      <c r="AU188" s="201" t="s">
        <v>79</v>
      </c>
      <c r="AY188" s="200" t="s">
        <v>166</v>
      </c>
      <c r="BK188" s="202">
        <f>SUM(BK189:BK193)</f>
        <v>0</v>
      </c>
    </row>
    <row r="189" s="2" customFormat="1">
      <c r="A189" s="39"/>
      <c r="B189" s="40"/>
      <c r="C189" s="205" t="s">
        <v>452</v>
      </c>
      <c r="D189" s="205" t="s">
        <v>168</v>
      </c>
      <c r="E189" s="206" t="s">
        <v>442</v>
      </c>
      <c r="F189" s="207" t="s">
        <v>443</v>
      </c>
      <c r="G189" s="208" t="s">
        <v>240</v>
      </c>
      <c r="H189" s="209">
        <v>90.352999999999994</v>
      </c>
      <c r="I189" s="210"/>
      <c r="J189" s="211">
        <f>ROUND(I189*H189,2)</f>
        <v>0</v>
      </c>
      <c r="K189" s="207" t="s">
        <v>172</v>
      </c>
      <c r="L189" s="45"/>
      <c r="M189" s="212" t="s">
        <v>19</v>
      </c>
      <c r="N189" s="213" t="s">
        <v>42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168</v>
      </c>
      <c r="AU189" s="216" t="s">
        <v>81</v>
      </c>
      <c r="AY189" s="18" t="s">
        <v>166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173</v>
      </c>
      <c r="BM189" s="216" t="s">
        <v>1419</v>
      </c>
    </row>
    <row r="190" s="2" customFormat="1">
      <c r="A190" s="39"/>
      <c r="B190" s="40"/>
      <c r="C190" s="205" t="s">
        <v>458</v>
      </c>
      <c r="D190" s="205" t="s">
        <v>168</v>
      </c>
      <c r="E190" s="206" t="s">
        <v>446</v>
      </c>
      <c r="F190" s="207" t="s">
        <v>447</v>
      </c>
      <c r="G190" s="208" t="s">
        <v>240</v>
      </c>
      <c r="H190" s="209">
        <v>813.17700000000002</v>
      </c>
      <c r="I190" s="210"/>
      <c r="J190" s="211">
        <f>ROUND(I190*H190,2)</f>
        <v>0</v>
      </c>
      <c r="K190" s="207" t="s">
        <v>172</v>
      </c>
      <c r="L190" s="45"/>
      <c r="M190" s="212" t="s">
        <v>19</v>
      </c>
      <c r="N190" s="213" t="s">
        <v>42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173</v>
      </c>
      <c r="AT190" s="216" t="s">
        <v>168</v>
      </c>
      <c r="AU190" s="216" t="s">
        <v>81</v>
      </c>
      <c r="AY190" s="18" t="s">
        <v>166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173</v>
      </c>
      <c r="BM190" s="216" t="s">
        <v>1420</v>
      </c>
    </row>
    <row r="191" s="14" customFormat="1">
      <c r="A191" s="14"/>
      <c r="B191" s="229"/>
      <c r="C191" s="230"/>
      <c r="D191" s="220" t="s">
        <v>175</v>
      </c>
      <c r="E191" s="231" t="s">
        <v>19</v>
      </c>
      <c r="F191" s="232" t="s">
        <v>1421</v>
      </c>
      <c r="G191" s="230"/>
      <c r="H191" s="233">
        <v>813.17700000000002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175</v>
      </c>
      <c r="AU191" s="239" t="s">
        <v>81</v>
      </c>
      <c r="AV191" s="14" t="s">
        <v>81</v>
      </c>
      <c r="AW191" s="14" t="s">
        <v>33</v>
      </c>
      <c r="AX191" s="14" t="s">
        <v>79</v>
      </c>
      <c r="AY191" s="239" t="s">
        <v>166</v>
      </c>
    </row>
    <row r="192" s="2" customFormat="1" ht="44.25" customHeight="1">
      <c r="A192" s="39"/>
      <c r="B192" s="40"/>
      <c r="C192" s="205" t="s">
        <v>462</v>
      </c>
      <c r="D192" s="205" t="s">
        <v>168</v>
      </c>
      <c r="E192" s="206" t="s">
        <v>450</v>
      </c>
      <c r="F192" s="207" t="s">
        <v>239</v>
      </c>
      <c r="G192" s="208" t="s">
        <v>240</v>
      </c>
      <c r="H192" s="209">
        <v>89.700000000000003</v>
      </c>
      <c r="I192" s="210"/>
      <c r="J192" s="211">
        <f>ROUND(I192*H192,2)</f>
        <v>0</v>
      </c>
      <c r="K192" s="207" t="s">
        <v>172</v>
      </c>
      <c r="L192" s="45"/>
      <c r="M192" s="212" t="s">
        <v>19</v>
      </c>
      <c r="N192" s="213" t="s">
        <v>42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173</v>
      </c>
      <c r="AT192" s="216" t="s">
        <v>168</v>
      </c>
      <c r="AU192" s="216" t="s">
        <v>81</v>
      </c>
      <c r="AY192" s="18" t="s">
        <v>166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173</v>
      </c>
      <c r="BM192" s="216" t="s">
        <v>1422</v>
      </c>
    </row>
    <row r="193" s="2" customFormat="1" ht="44.25" customHeight="1">
      <c r="A193" s="39"/>
      <c r="B193" s="40"/>
      <c r="C193" s="205" t="s">
        <v>590</v>
      </c>
      <c r="D193" s="205" t="s">
        <v>168</v>
      </c>
      <c r="E193" s="206" t="s">
        <v>453</v>
      </c>
      <c r="F193" s="207" t="s">
        <v>454</v>
      </c>
      <c r="G193" s="208" t="s">
        <v>240</v>
      </c>
      <c r="H193" s="209">
        <v>2.6000000000000001</v>
      </c>
      <c r="I193" s="210"/>
      <c r="J193" s="211">
        <f>ROUND(I193*H193,2)</f>
        <v>0</v>
      </c>
      <c r="K193" s="207" t="s">
        <v>172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173</v>
      </c>
      <c r="AT193" s="216" t="s">
        <v>168</v>
      </c>
      <c r="AU193" s="216" t="s">
        <v>81</v>
      </c>
      <c r="AY193" s="18" t="s">
        <v>166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173</v>
      </c>
      <c r="BM193" s="216" t="s">
        <v>1423</v>
      </c>
    </row>
    <row r="194" s="12" customFormat="1" ht="22.8" customHeight="1">
      <c r="A194" s="12"/>
      <c r="B194" s="189"/>
      <c r="C194" s="190"/>
      <c r="D194" s="191" t="s">
        <v>70</v>
      </c>
      <c r="E194" s="203" t="s">
        <v>456</v>
      </c>
      <c r="F194" s="203" t="s">
        <v>457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SUM(P195:P196)</f>
        <v>0</v>
      </c>
      <c r="Q194" s="197"/>
      <c r="R194" s="198">
        <f>SUM(R195:R196)</f>
        <v>0</v>
      </c>
      <c r="S194" s="197"/>
      <c r="T194" s="199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79</v>
      </c>
      <c r="AT194" s="201" t="s">
        <v>70</v>
      </c>
      <c r="AU194" s="201" t="s">
        <v>79</v>
      </c>
      <c r="AY194" s="200" t="s">
        <v>166</v>
      </c>
      <c r="BK194" s="202">
        <f>SUM(BK195:BK196)</f>
        <v>0</v>
      </c>
    </row>
    <row r="195" s="2" customFormat="1" ht="44.25" customHeight="1">
      <c r="A195" s="39"/>
      <c r="B195" s="40"/>
      <c r="C195" s="205" t="s">
        <v>592</v>
      </c>
      <c r="D195" s="205" t="s">
        <v>168</v>
      </c>
      <c r="E195" s="206" t="s">
        <v>459</v>
      </c>
      <c r="F195" s="207" t="s">
        <v>460</v>
      </c>
      <c r="G195" s="208" t="s">
        <v>240</v>
      </c>
      <c r="H195" s="209">
        <v>132.08000000000001</v>
      </c>
      <c r="I195" s="210"/>
      <c r="J195" s="211">
        <f>ROUND(I195*H195,2)</f>
        <v>0</v>
      </c>
      <c r="K195" s="207" t="s">
        <v>172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173</v>
      </c>
      <c r="AT195" s="216" t="s">
        <v>168</v>
      </c>
      <c r="AU195" s="216" t="s">
        <v>81</v>
      </c>
      <c r="AY195" s="18" t="s">
        <v>166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173</v>
      </c>
      <c r="BM195" s="216" t="s">
        <v>1424</v>
      </c>
    </row>
    <row r="196" s="2" customFormat="1">
      <c r="A196" s="39"/>
      <c r="B196" s="40"/>
      <c r="C196" s="205" t="s">
        <v>594</v>
      </c>
      <c r="D196" s="205" t="s">
        <v>168</v>
      </c>
      <c r="E196" s="206" t="s">
        <v>463</v>
      </c>
      <c r="F196" s="207" t="s">
        <v>464</v>
      </c>
      <c r="G196" s="208" t="s">
        <v>240</v>
      </c>
      <c r="H196" s="209">
        <v>12.17</v>
      </c>
      <c r="I196" s="210"/>
      <c r="J196" s="211">
        <f>ROUND(I196*H196,2)</f>
        <v>0</v>
      </c>
      <c r="K196" s="207" t="s">
        <v>172</v>
      </c>
      <c r="L196" s="45"/>
      <c r="M196" s="261" t="s">
        <v>19</v>
      </c>
      <c r="N196" s="262" t="s">
        <v>42</v>
      </c>
      <c r="O196" s="263"/>
      <c r="P196" s="264">
        <f>O196*H196</f>
        <v>0</v>
      </c>
      <c r="Q196" s="264">
        <v>0</v>
      </c>
      <c r="R196" s="264">
        <f>Q196*H196</f>
        <v>0</v>
      </c>
      <c r="S196" s="264">
        <v>0</v>
      </c>
      <c r="T196" s="26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173</v>
      </c>
      <c r="AT196" s="216" t="s">
        <v>168</v>
      </c>
      <c r="AU196" s="216" t="s">
        <v>81</v>
      </c>
      <c r="AY196" s="18" t="s">
        <v>166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173</v>
      </c>
      <c r="BM196" s="216" t="s">
        <v>1425</v>
      </c>
    </row>
    <row r="197" s="2" customFormat="1" ht="6.96" customHeight="1">
      <c r="A197" s="39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OVmm7XrFCXrDpf1Spi1tFYTue4+6dVtd2EzGCpR8fpm6yShQJ949CfS55cfwiliHoU0mj/zBzjOGX6XINhPKJQ==" hashValue="sZBY+BRkyEsmeOifDnlpzhts7YsB6xKAsqc2/vM0YaMGub/Dkz6BabQVbBD+Bl0E8r2Dv1zlFR1vQdShVUBpEw==" algorithmName="SHA-512" password="CC35"/>
  <autoFilter ref="C87:K19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1426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ROUND((SUM(BE85:BE159)),  2)</f>
        <v>0</v>
      </c>
      <c r="G33" s="39"/>
      <c r="H33" s="39"/>
      <c r="I33" s="149">
        <v>0.20999999999999999</v>
      </c>
      <c r="J33" s="148">
        <f>ROUND(((SUM(BE85:BE159))*I33),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ROUND((SUM(BF85:BF159)),  2)</f>
        <v>0</v>
      </c>
      <c r="G34" s="39"/>
      <c r="H34" s="39"/>
      <c r="I34" s="149">
        <v>0.14999999999999999</v>
      </c>
      <c r="J34" s="148">
        <f>ROUND(((SUM(BF85:BF159))*I34),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ROUND((SUM(BG85:BG159)),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ROUND((SUM(BH85:BH159)),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ROUND((SUM(BI85:BI159)),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12 - Stoka 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147</v>
      </c>
      <c r="E64" s="175"/>
      <c r="F64" s="175"/>
      <c r="G64" s="175"/>
      <c r="H64" s="175"/>
      <c r="I64" s="175"/>
      <c r="J64" s="176">
        <f>J133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150</v>
      </c>
      <c r="E65" s="175"/>
      <c r="F65" s="175"/>
      <c r="G65" s="175"/>
      <c r="H65" s="175"/>
      <c r="I65" s="175"/>
      <c r="J65" s="176">
        <f>J158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151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SO.01 Kanalizace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12 - Stoka I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Rotava</v>
      </c>
      <c r="G79" s="41"/>
      <c r="H79" s="41"/>
      <c r="I79" s="33" t="s">
        <v>23</v>
      </c>
      <c r="J79" s="73" t="str">
        <f>IF(J12="","",J12)</f>
        <v>8. 1. 2021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Rotava Sídliště 721 Rotava</v>
      </c>
      <c r="G81" s="41"/>
      <c r="H81" s="41"/>
      <c r="I81" s="33" t="s">
        <v>31</v>
      </c>
      <c r="J81" s="37" t="str">
        <f>E21</f>
        <v>Bolvári Štefan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Bolvári Štefan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152</v>
      </c>
      <c r="D84" s="181" t="s">
        <v>56</v>
      </c>
      <c r="E84" s="181" t="s">
        <v>52</v>
      </c>
      <c r="F84" s="181" t="s">
        <v>53</v>
      </c>
      <c r="G84" s="181" t="s">
        <v>153</v>
      </c>
      <c r="H84" s="181" t="s">
        <v>154</v>
      </c>
      <c r="I84" s="181" t="s">
        <v>155</v>
      </c>
      <c r="J84" s="181" t="s">
        <v>140</v>
      </c>
      <c r="K84" s="182" t="s">
        <v>156</v>
      </c>
      <c r="L84" s="183"/>
      <c r="M84" s="93" t="s">
        <v>19</v>
      </c>
      <c r="N84" s="94" t="s">
        <v>41</v>
      </c>
      <c r="O84" s="94" t="s">
        <v>157</v>
      </c>
      <c r="P84" s="94" t="s">
        <v>158</v>
      </c>
      <c r="Q84" s="94" t="s">
        <v>159</v>
      </c>
      <c r="R84" s="94" t="s">
        <v>160</v>
      </c>
      <c r="S84" s="94" t="s">
        <v>161</v>
      </c>
      <c r="T84" s="95" t="s">
        <v>162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163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6.7034223999999991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141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164</v>
      </c>
      <c r="F86" s="192" t="s">
        <v>165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P87+P124+P126+P133+P158</f>
        <v>0</v>
      </c>
      <c r="Q86" s="197"/>
      <c r="R86" s="198">
        <f>R87+R124+R126+R133+R158</f>
        <v>6.7034223999999991</v>
      </c>
      <c r="S86" s="197"/>
      <c r="T86" s="199">
        <f>T87+T124+T126+T133+T158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71</v>
      </c>
      <c r="AY86" s="200" t="s">
        <v>166</v>
      </c>
      <c r="BK86" s="202">
        <f>BK87+BK124+BK126+BK133+BK158</f>
        <v>0</v>
      </c>
    </row>
    <row r="87" s="12" customFormat="1" ht="22.8" customHeight="1">
      <c r="A87" s="12"/>
      <c r="B87" s="189"/>
      <c r="C87" s="190"/>
      <c r="D87" s="191" t="s">
        <v>70</v>
      </c>
      <c r="E87" s="203" t="s">
        <v>79</v>
      </c>
      <c r="F87" s="203" t="s">
        <v>167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SUM(P88:P123)</f>
        <v>0</v>
      </c>
      <c r="Q87" s="197"/>
      <c r="R87" s="198">
        <f>SUM(R88:R123)</f>
        <v>0.48169139999999994</v>
      </c>
      <c r="S87" s="197"/>
      <c r="T87" s="199">
        <f>SUM(T88:T123)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79</v>
      </c>
      <c r="AY87" s="200" t="s">
        <v>166</v>
      </c>
      <c r="BK87" s="202">
        <f>SUM(BK88:BK123)</f>
        <v>0</v>
      </c>
    </row>
    <row r="88" s="2" customFormat="1">
      <c r="A88" s="39"/>
      <c r="B88" s="40"/>
      <c r="C88" s="205" t="s">
        <v>79</v>
      </c>
      <c r="D88" s="205" t="s">
        <v>168</v>
      </c>
      <c r="E88" s="206" t="s">
        <v>192</v>
      </c>
      <c r="F88" s="207" t="s">
        <v>193</v>
      </c>
      <c r="G88" s="208" t="s">
        <v>194</v>
      </c>
      <c r="H88" s="209">
        <v>200</v>
      </c>
      <c r="I88" s="210"/>
      <c r="J88" s="211">
        <f>ROUND(I88*H88,2)</f>
        <v>0</v>
      </c>
      <c r="K88" s="207" t="s">
        <v>172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0.00055000000000000003</v>
      </c>
      <c r="R88" s="214">
        <f>Q88*H88</f>
        <v>0.11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173</v>
      </c>
      <c r="AT88" s="216" t="s">
        <v>168</v>
      </c>
      <c r="AU88" s="216" t="s">
        <v>81</v>
      </c>
      <c r="AY88" s="18" t="s">
        <v>166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173</v>
      </c>
      <c r="BM88" s="216" t="s">
        <v>1427</v>
      </c>
    </row>
    <row r="89" s="2" customFormat="1">
      <c r="A89" s="39"/>
      <c r="B89" s="40"/>
      <c r="C89" s="205" t="s">
        <v>81</v>
      </c>
      <c r="D89" s="205" t="s">
        <v>168</v>
      </c>
      <c r="E89" s="206" t="s">
        <v>197</v>
      </c>
      <c r="F89" s="207" t="s">
        <v>198</v>
      </c>
      <c r="G89" s="208" t="s">
        <v>194</v>
      </c>
      <c r="H89" s="209">
        <v>200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1428</v>
      </c>
    </row>
    <row r="90" s="2" customFormat="1">
      <c r="A90" s="39"/>
      <c r="B90" s="40"/>
      <c r="C90" s="205" t="s">
        <v>183</v>
      </c>
      <c r="D90" s="205" t="s">
        <v>168</v>
      </c>
      <c r="E90" s="206" t="s">
        <v>709</v>
      </c>
      <c r="F90" s="207" t="s">
        <v>710</v>
      </c>
      <c r="G90" s="208" t="s">
        <v>171</v>
      </c>
      <c r="H90" s="209">
        <v>150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1429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1430</v>
      </c>
      <c r="G91" s="230"/>
      <c r="H91" s="233">
        <v>150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>
      <c r="A92" s="39"/>
      <c r="B92" s="40"/>
      <c r="C92" s="205" t="s">
        <v>173</v>
      </c>
      <c r="D92" s="205" t="s">
        <v>168</v>
      </c>
      <c r="E92" s="206" t="s">
        <v>201</v>
      </c>
      <c r="F92" s="207" t="s">
        <v>202</v>
      </c>
      <c r="G92" s="208" t="s">
        <v>203</v>
      </c>
      <c r="H92" s="209">
        <v>203.06999999999999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1431</v>
      </c>
    </row>
    <row r="93" s="13" customFormat="1">
      <c r="A93" s="13"/>
      <c r="B93" s="218"/>
      <c r="C93" s="219"/>
      <c r="D93" s="220" t="s">
        <v>175</v>
      </c>
      <c r="E93" s="221" t="s">
        <v>19</v>
      </c>
      <c r="F93" s="222" t="s">
        <v>205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175</v>
      </c>
      <c r="AU93" s="228" t="s">
        <v>81</v>
      </c>
      <c r="AV93" s="13" t="s">
        <v>79</v>
      </c>
      <c r="AW93" s="13" t="s">
        <v>33</v>
      </c>
      <c r="AX93" s="13" t="s">
        <v>71</v>
      </c>
      <c r="AY93" s="228" t="s">
        <v>166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1432</v>
      </c>
      <c r="G94" s="230"/>
      <c r="H94" s="233">
        <v>24.170000000000002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71</v>
      </c>
      <c r="AY94" s="239" t="s">
        <v>166</v>
      </c>
    </row>
    <row r="95" s="13" customFormat="1">
      <c r="A95" s="13"/>
      <c r="B95" s="218"/>
      <c r="C95" s="219"/>
      <c r="D95" s="220" t="s">
        <v>175</v>
      </c>
      <c r="E95" s="221" t="s">
        <v>19</v>
      </c>
      <c r="F95" s="222" t="s">
        <v>1433</v>
      </c>
      <c r="G95" s="219"/>
      <c r="H95" s="221" t="s">
        <v>19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175</v>
      </c>
      <c r="AU95" s="228" t="s">
        <v>81</v>
      </c>
      <c r="AV95" s="13" t="s">
        <v>79</v>
      </c>
      <c r="AW95" s="13" t="s">
        <v>33</v>
      </c>
      <c r="AX95" s="13" t="s">
        <v>71</v>
      </c>
      <c r="AY95" s="228" t="s">
        <v>166</v>
      </c>
    </row>
    <row r="96" s="14" customFormat="1">
      <c r="A96" s="14"/>
      <c r="B96" s="229"/>
      <c r="C96" s="230"/>
      <c r="D96" s="220" t="s">
        <v>175</v>
      </c>
      <c r="E96" s="231" t="s">
        <v>19</v>
      </c>
      <c r="F96" s="232" t="s">
        <v>1434</v>
      </c>
      <c r="G96" s="230"/>
      <c r="H96" s="233">
        <v>178.90000000000001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175</v>
      </c>
      <c r="AU96" s="239" t="s">
        <v>81</v>
      </c>
      <c r="AV96" s="14" t="s">
        <v>81</v>
      </c>
      <c r="AW96" s="14" t="s">
        <v>33</v>
      </c>
      <c r="AX96" s="14" t="s">
        <v>71</v>
      </c>
      <c r="AY96" s="239" t="s">
        <v>166</v>
      </c>
    </row>
    <row r="97" s="15" customFormat="1">
      <c r="A97" s="15"/>
      <c r="B97" s="240"/>
      <c r="C97" s="241"/>
      <c r="D97" s="220" t="s">
        <v>175</v>
      </c>
      <c r="E97" s="242" t="s">
        <v>19</v>
      </c>
      <c r="F97" s="243" t="s">
        <v>209</v>
      </c>
      <c r="G97" s="241"/>
      <c r="H97" s="244">
        <v>203.06999999999999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175</v>
      </c>
      <c r="AU97" s="250" t="s">
        <v>81</v>
      </c>
      <c r="AV97" s="15" t="s">
        <v>173</v>
      </c>
      <c r="AW97" s="15" t="s">
        <v>33</v>
      </c>
      <c r="AX97" s="15" t="s">
        <v>79</v>
      </c>
      <c r="AY97" s="250" t="s">
        <v>166</v>
      </c>
    </row>
    <row r="98" s="2" customFormat="1">
      <c r="A98" s="39"/>
      <c r="B98" s="40"/>
      <c r="C98" s="205" t="s">
        <v>191</v>
      </c>
      <c r="D98" s="205" t="s">
        <v>168</v>
      </c>
      <c r="E98" s="206" t="s">
        <v>215</v>
      </c>
      <c r="F98" s="207" t="s">
        <v>216</v>
      </c>
      <c r="G98" s="208" t="s">
        <v>171</v>
      </c>
      <c r="H98" s="209">
        <v>103.70999999999999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0.00084000000000000003</v>
      </c>
      <c r="R98" s="214">
        <f>Q98*H98</f>
        <v>0.087116399999999997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1435</v>
      </c>
    </row>
    <row r="99" s="13" customFormat="1">
      <c r="A99" s="13"/>
      <c r="B99" s="218"/>
      <c r="C99" s="219"/>
      <c r="D99" s="220" t="s">
        <v>175</v>
      </c>
      <c r="E99" s="221" t="s">
        <v>19</v>
      </c>
      <c r="F99" s="222" t="s">
        <v>702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175</v>
      </c>
      <c r="AU99" s="228" t="s">
        <v>81</v>
      </c>
      <c r="AV99" s="13" t="s">
        <v>79</v>
      </c>
      <c r="AW99" s="13" t="s">
        <v>33</v>
      </c>
      <c r="AX99" s="13" t="s">
        <v>71</v>
      </c>
      <c r="AY99" s="228" t="s">
        <v>166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1436</v>
      </c>
      <c r="G100" s="230"/>
      <c r="H100" s="233">
        <v>53.710000000000001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71</v>
      </c>
      <c r="AY100" s="239" t="s">
        <v>166</v>
      </c>
    </row>
    <row r="101" s="13" customFormat="1">
      <c r="A101" s="13"/>
      <c r="B101" s="218"/>
      <c r="C101" s="219"/>
      <c r="D101" s="220" t="s">
        <v>175</v>
      </c>
      <c r="E101" s="221" t="s">
        <v>19</v>
      </c>
      <c r="F101" s="222" t="s">
        <v>1433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175</v>
      </c>
      <c r="AU101" s="228" t="s">
        <v>81</v>
      </c>
      <c r="AV101" s="13" t="s">
        <v>79</v>
      </c>
      <c r="AW101" s="13" t="s">
        <v>33</v>
      </c>
      <c r="AX101" s="13" t="s">
        <v>71</v>
      </c>
      <c r="AY101" s="228" t="s">
        <v>166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1437</v>
      </c>
      <c r="G102" s="230"/>
      <c r="H102" s="233">
        <v>50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5" customFormat="1">
      <c r="A103" s="15"/>
      <c r="B103" s="240"/>
      <c r="C103" s="241"/>
      <c r="D103" s="220" t="s">
        <v>175</v>
      </c>
      <c r="E103" s="242" t="s">
        <v>19</v>
      </c>
      <c r="F103" s="243" t="s">
        <v>209</v>
      </c>
      <c r="G103" s="241"/>
      <c r="H103" s="244">
        <v>103.71000000000001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175</v>
      </c>
      <c r="AU103" s="250" t="s">
        <v>81</v>
      </c>
      <c r="AV103" s="15" t="s">
        <v>173</v>
      </c>
      <c r="AW103" s="15" t="s">
        <v>33</v>
      </c>
      <c r="AX103" s="15" t="s">
        <v>79</v>
      </c>
      <c r="AY103" s="250" t="s">
        <v>166</v>
      </c>
    </row>
    <row r="104" s="2" customFormat="1">
      <c r="A104" s="39"/>
      <c r="B104" s="40"/>
      <c r="C104" s="205" t="s">
        <v>196</v>
      </c>
      <c r="D104" s="205" t="s">
        <v>168</v>
      </c>
      <c r="E104" s="206" t="s">
        <v>220</v>
      </c>
      <c r="F104" s="207" t="s">
        <v>221</v>
      </c>
      <c r="G104" s="208" t="s">
        <v>171</v>
      </c>
      <c r="H104" s="209">
        <v>329.5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0.00084999999999999995</v>
      </c>
      <c r="R104" s="214">
        <f>Q104*H104</f>
        <v>0.28007499999999996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1438</v>
      </c>
    </row>
    <row r="105" s="13" customFormat="1">
      <c r="A105" s="13"/>
      <c r="B105" s="218"/>
      <c r="C105" s="219"/>
      <c r="D105" s="220" t="s">
        <v>175</v>
      </c>
      <c r="E105" s="221" t="s">
        <v>19</v>
      </c>
      <c r="F105" s="222" t="s">
        <v>207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175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166</v>
      </c>
    </row>
    <row r="106" s="14" customFormat="1">
      <c r="A106" s="14"/>
      <c r="B106" s="229"/>
      <c r="C106" s="230"/>
      <c r="D106" s="220" t="s">
        <v>175</v>
      </c>
      <c r="E106" s="231" t="s">
        <v>19</v>
      </c>
      <c r="F106" s="232" t="s">
        <v>1439</v>
      </c>
      <c r="G106" s="230"/>
      <c r="H106" s="233">
        <v>329.5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33</v>
      </c>
      <c r="AX106" s="14" t="s">
        <v>79</v>
      </c>
      <c r="AY106" s="239" t="s">
        <v>166</v>
      </c>
    </row>
    <row r="107" s="2" customFormat="1" ht="44.25" customHeight="1">
      <c r="A107" s="39"/>
      <c r="B107" s="40"/>
      <c r="C107" s="205" t="s">
        <v>200</v>
      </c>
      <c r="D107" s="205" t="s">
        <v>168</v>
      </c>
      <c r="E107" s="206" t="s">
        <v>224</v>
      </c>
      <c r="F107" s="207" t="s">
        <v>225</v>
      </c>
      <c r="G107" s="208" t="s">
        <v>171</v>
      </c>
      <c r="H107" s="209">
        <v>103.70999999999999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1440</v>
      </c>
    </row>
    <row r="108" s="2" customFormat="1" ht="44.25" customHeight="1">
      <c r="A108" s="39"/>
      <c r="B108" s="40"/>
      <c r="C108" s="205" t="s">
        <v>210</v>
      </c>
      <c r="D108" s="205" t="s">
        <v>168</v>
      </c>
      <c r="E108" s="206" t="s">
        <v>227</v>
      </c>
      <c r="F108" s="207" t="s">
        <v>228</v>
      </c>
      <c r="G108" s="208" t="s">
        <v>171</v>
      </c>
      <c r="H108" s="209">
        <v>329.5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1441</v>
      </c>
    </row>
    <row r="109" s="2" customFormat="1">
      <c r="A109" s="39"/>
      <c r="B109" s="40"/>
      <c r="C109" s="205" t="s">
        <v>214</v>
      </c>
      <c r="D109" s="205" t="s">
        <v>168</v>
      </c>
      <c r="E109" s="206" t="s">
        <v>499</v>
      </c>
      <c r="F109" s="207" t="s">
        <v>500</v>
      </c>
      <c r="G109" s="208" t="s">
        <v>203</v>
      </c>
      <c r="H109" s="209">
        <v>40.719999999999999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1442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1443</v>
      </c>
      <c r="G110" s="230"/>
      <c r="H110" s="233">
        <v>40.719999999999999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79</v>
      </c>
      <c r="AY110" s="239" t="s">
        <v>166</v>
      </c>
    </row>
    <row r="111" s="2" customFormat="1" ht="44.25" customHeight="1">
      <c r="A111" s="39"/>
      <c r="B111" s="40"/>
      <c r="C111" s="205" t="s">
        <v>106</v>
      </c>
      <c r="D111" s="205" t="s">
        <v>168</v>
      </c>
      <c r="E111" s="206" t="s">
        <v>503</v>
      </c>
      <c r="F111" s="207" t="s">
        <v>504</v>
      </c>
      <c r="G111" s="208" t="s">
        <v>203</v>
      </c>
      <c r="H111" s="209">
        <v>40.719999999999999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1444</v>
      </c>
    </row>
    <row r="112" s="2" customFormat="1" ht="44.25" customHeight="1">
      <c r="A112" s="39"/>
      <c r="B112" s="40"/>
      <c r="C112" s="205" t="s">
        <v>109</v>
      </c>
      <c r="D112" s="205" t="s">
        <v>168</v>
      </c>
      <c r="E112" s="206" t="s">
        <v>238</v>
      </c>
      <c r="F112" s="207" t="s">
        <v>239</v>
      </c>
      <c r="G112" s="208" t="s">
        <v>240</v>
      </c>
      <c r="H112" s="209">
        <v>81.400000000000006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1445</v>
      </c>
    </row>
    <row r="113" s="2" customFormat="1">
      <c r="A113" s="39"/>
      <c r="B113" s="40"/>
      <c r="C113" s="205" t="s">
        <v>112</v>
      </c>
      <c r="D113" s="205" t="s">
        <v>168</v>
      </c>
      <c r="E113" s="206" t="s">
        <v>243</v>
      </c>
      <c r="F113" s="207" t="s">
        <v>244</v>
      </c>
      <c r="G113" s="208" t="s">
        <v>203</v>
      </c>
      <c r="H113" s="209">
        <v>40.719999999999999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1446</v>
      </c>
    </row>
    <row r="114" s="2" customFormat="1" ht="44.25" customHeight="1">
      <c r="A114" s="39"/>
      <c r="B114" s="40"/>
      <c r="C114" s="205" t="s">
        <v>115</v>
      </c>
      <c r="D114" s="205" t="s">
        <v>168</v>
      </c>
      <c r="E114" s="206" t="s">
        <v>246</v>
      </c>
      <c r="F114" s="207" t="s">
        <v>247</v>
      </c>
      <c r="G114" s="208" t="s">
        <v>203</v>
      </c>
      <c r="H114" s="209">
        <v>162.34999999999999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1447</v>
      </c>
    </row>
    <row r="115" s="14" customFormat="1">
      <c r="A115" s="14"/>
      <c r="B115" s="229"/>
      <c r="C115" s="230"/>
      <c r="D115" s="220" t="s">
        <v>175</v>
      </c>
      <c r="E115" s="231" t="s">
        <v>19</v>
      </c>
      <c r="F115" s="232" t="s">
        <v>1448</v>
      </c>
      <c r="G115" s="230"/>
      <c r="H115" s="233">
        <v>162.34999999999999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175</v>
      </c>
      <c r="AU115" s="239" t="s">
        <v>81</v>
      </c>
      <c r="AV115" s="14" t="s">
        <v>81</v>
      </c>
      <c r="AW115" s="14" t="s">
        <v>33</v>
      </c>
      <c r="AX115" s="14" t="s">
        <v>79</v>
      </c>
      <c r="AY115" s="239" t="s">
        <v>166</v>
      </c>
    </row>
    <row r="116" s="2" customFormat="1" ht="66.75" customHeight="1">
      <c r="A116" s="39"/>
      <c r="B116" s="40"/>
      <c r="C116" s="205" t="s">
        <v>118</v>
      </c>
      <c r="D116" s="205" t="s">
        <v>168</v>
      </c>
      <c r="E116" s="206" t="s">
        <v>250</v>
      </c>
      <c r="F116" s="207" t="s">
        <v>251</v>
      </c>
      <c r="G116" s="208" t="s">
        <v>203</v>
      </c>
      <c r="H116" s="209">
        <v>30.536999999999999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1449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1450</v>
      </c>
      <c r="G117" s="230"/>
      <c r="H117" s="233">
        <v>30.536999999999999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79</v>
      </c>
      <c r="AY117" s="239" t="s">
        <v>166</v>
      </c>
    </row>
    <row r="118" s="2" customFormat="1" ht="16.5" customHeight="1">
      <c r="A118" s="39"/>
      <c r="B118" s="40"/>
      <c r="C118" s="251" t="s">
        <v>8</v>
      </c>
      <c r="D118" s="251" t="s">
        <v>254</v>
      </c>
      <c r="E118" s="252" t="s">
        <v>255</v>
      </c>
      <c r="F118" s="253" t="s">
        <v>256</v>
      </c>
      <c r="G118" s="254" t="s">
        <v>240</v>
      </c>
      <c r="H118" s="255">
        <v>61.079999999999998</v>
      </c>
      <c r="I118" s="256"/>
      <c r="J118" s="257">
        <f>ROUND(I118*H118,2)</f>
        <v>0</v>
      </c>
      <c r="K118" s="253" t="s">
        <v>172</v>
      </c>
      <c r="L118" s="258"/>
      <c r="M118" s="259" t="s">
        <v>19</v>
      </c>
      <c r="N118" s="260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210</v>
      </c>
      <c r="AT118" s="216" t="s">
        <v>254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1451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1452</v>
      </c>
      <c r="G119" s="230"/>
      <c r="H119" s="233">
        <v>61.079999999999998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79</v>
      </c>
      <c r="AY119" s="239" t="s">
        <v>166</v>
      </c>
    </row>
    <row r="120" s="2" customFormat="1" ht="16.5" customHeight="1">
      <c r="A120" s="39"/>
      <c r="B120" s="40"/>
      <c r="C120" s="205" t="s">
        <v>123</v>
      </c>
      <c r="D120" s="205" t="s">
        <v>168</v>
      </c>
      <c r="E120" s="206" t="s">
        <v>742</v>
      </c>
      <c r="F120" s="207" t="s">
        <v>743</v>
      </c>
      <c r="G120" s="208" t="s">
        <v>171</v>
      </c>
      <c r="H120" s="209">
        <v>150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173</v>
      </c>
      <c r="AT120" s="216" t="s">
        <v>168</v>
      </c>
      <c r="AU120" s="216" t="s">
        <v>81</v>
      </c>
      <c r="AY120" s="18" t="s">
        <v>166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173</v>
      </c>
      <c r="BM120" s="216" t="s">
        <v>1453</v>
      </c>
    </row>
    <row r="121" s="2" customFormat="1" ht="16.5" customHeight="1">
      <c r="A121" s="39"/>
      <c r="B121" s="40"/>
      <c r="C121" s="251" t="s">
        <v>126</v>
      </c>
      <c r="D121" s="251" t="s">
        <v>254</v>
      </c>
      <c r="E121" s="252" t="s">
        <v>745</v>
      </c>
      <c r="F121" s="253" t="s">
        <v>746</v>
      </c>
      <c r="G121" s="254" t="s">
        <v>747</v>
      </c>
      <c r="H121" s="255">
        <v>4.5</v>
      </c>
      <c r="I121" s="256"/>
      <c r="J121" s="257">
        <f>ROUND(I121*H121,2)</f>
        <v>0</v>
      </c>
      <c r="K121" s="253" t="s">
        <v>172</v>
      </c>
      <c r="L121" s="258"/>
      <c r="M121" s="259" t="s">
        <v>19</v>
      </c>
      <c r="N121" s="260" t="s">
        <v>42</v>
      </c>
      <c r="O121" s="85"/>
      <c r="P121" s="214">
        <f>O121*H121</f>
        <v>0</v>
      </c>
      <c r="Q121" s="214">
        <v>0.001</v>
      </c>
      <c r="R121" s="214">
        <f>Q121*H121</f>
        <v>0.0045000000000000005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210</v>
      </c>
      <c r="AT121" s="216" t="s">
        <v>254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1454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1455</v>
      </c>
      <c r="G122" s="230"/>
      <c r="H122" s="233">
        <v>4.5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79</v>
      </c>
      <c r="AY122" s="239" t="s">
        <v>166</v>
      </c>
    </row>
    <row r="123" s="2" customFormat="1">
      <c r="A123" s="39"/>
      <c r="B123" s="40"/>
      <c r="C123" s="205" t="s">
        <v>129</v>
      </c>
      <c r="D123" s="205" t="s">
        <v>168</v>
      </c>
      <c r="E123" s="206" t="s">
        <v>749</v>
      </c>
      <c r="F123" s="207" t="s">
        <v>750</v>
      </c>
      <c r="G123" s="208" t="s">
        <v>171</v>
      </c>
      <c r="H123" s="209">
        <v>150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1456</v>
      </c>
    </row>
    <row r="124" s="12" customFormat="1" ht="22.8" customHeight="1">
      <c r="A124" s="12"/>
      <c r="B124" s="189"/>
      <c r="C124" s="190"/>
      <c r="D124" s="191" t="s">
        <v>70</v>
      </c>
      <c r="E124" s="203" t="s">
        <v>183</v>
      </c>
      <c r="F124" s="203" t="s">
        <v>259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0</v>
      </c>
      <c r="S124" s="197"/>
      <c r="T124" s="19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79</v>
      </c>
      <c r="AT124" s="201" t="s">
        <v>70</v>
      </c>
      <c r="AU124" s="201" t="s">
        <v>79</v>
      </c>
      <c r="AY124" s="200" t="s">
        <v>166</v>
      </c>
      <c r="BK124" s="202">
        <f>BK125</f>
        <v>0</v>
      </c>
    </row>
    <row r="125" s="2" customFormat="1">
      <c r="A125" s="39"/>
      <c r="B125" s="40"/>
      <c r="C125" s="205" t="s">
        <v>132</v>
      </c>
      <c r="D125" s="205" t="s">
        <v>168</v>
      </c>
      <c r="E125" s="206" t="s">
        <v>261</v>
      </c>
      <c r="F125" s="207" t="s">
        <v>262</v>
      </c>
      <c r="G125" s="208" t="s">
        <v>194</v>
      </c>
      <c r="H125" s="209">
        <v>113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1457</v>
      </c>
    </row>
    <row r="126" s="12" customFormat="1" ht="22.8" customHeight="1">
      <c r="A126" s="12"/>
      <c r="B126" s="189"/>
      <c r="C126" s="190"/>
      <c r="D126" s="191" t="s">
        <v>70</v>
      </c>
      <c r="E126" s="203" t="s">
        <v>173</v>
      </c>
      <c r="F126" s="203" t="s">
        <v>264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SUM(P127:P132)</f>
        <v>0</v>
      </c>
      <c r="Q126" s="197"/>
      <c r="R126" s="198">
        <f>SUM(R127:R132)</f>
        <v>0.18303</v>
      </c>
      <c r="S126" s="197"/>
      <c r="T126" s="199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79</v>
      </c>
      <c r="AT126" s="201" t="s">
        <v>70</v>
      </c>
      <c r="AU126" s="201" t="s">
        <v>79</v>
      </c>
      <c r="AY126" s="200" t="s">
        <v>166</v>
      </c>
      <c r="BK126" s="202">
        <f>SUM(BK127:BK132)</f>
        <v>0</v>
      </c>
    </row>
    <row r="127" s="2" customFormat="1" ht="33" customHeight="1">
      <c r="A127" s="39"/>
      <c r="B127" s="40"/>
      <c r="C127" s="205" t="s">
        <v>260</v>
      </c>
      <c r="D127" s="205" t="s">
        <v>168</v>
      </c>
      <c r="E127" s="206" t="s">
        <v>265</v>
      </c>
      <c r="F127" s="207" t="s">
        <v>753</v>
      </c>
      <c r="G127" s="208" t="s">
        <v>203</v>
      </c>
      <c r="H127" s="209">
        <v>10.179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1458</v>
      </c>
    </row>
    <row r="128" s="14" customFormat="1">
      <c r="A128" s="14"/>
      <c r="B128" s="229"/>
      <c r="C128" s="230"/>
      <c r="D128" s="220" t="s">
        <v>175</v>
      </c>
      <c r="E128" s="231" t="s">
        <v>19</v>
      </c>
      <c r="F128" s="232" t="s">
        <v>1459</v>
      </c>
      <c r="G128" s="230"/>
      <c r="H128" s="233">
        <v>10.179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175</v>
      </c>
      <c r="AU128" s="239" t="s">
        <v>81</v>
      </c>
      <c r="AV128" s="14" t="s">
        <v>81</v>
      </c>
      <c r="AW128" s="14" t="s">
        <v>33</v>
      </c>
      <c r="AX128" s="14" t="s">
        <v>79</v>
      </c>
      <c r="AY128" s="239" t="s">
        <v>166</v>
      </c>
    </row>
    <row r="129" s="2" customFormat="1">
      <c r="A129" s="39"/>
      <c r="B129" s="40"/>
      <c r="C129" s="205" t="s">
        <v>7</v>
      </c>
      <c r="D129" s="205" t="s">
        <v>168</v>
      </c>
      <c r="E129" s="206" t="s">
        <v>270</v>
      </c>
      <c r="F129" s="207" t="s">
        <v>271</v>
      </c>
      <c r="G129" s="208" t="s">
        <v>203</v>
      </c>
      <c r="H129" s="209">
        <v>0.5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1460</v>
      </c>
    </row>
    <row r="130" s="2" customFormat="1" ht="33" customHeight="1">
      <c r="A130" s="39"/>
      <c r="B130" s="40"/>
      <c r="C130" s="205" t="s">
        <v>269</v>
      </c>
      <c r="D130" s="205" t="s">
        <v>168</v>
      </c>
      <c r="E130" s="206" t="s">
        <v>274</v>
      </c>
      <c r="F130" s="207" t="s">
        <v>275</v>
      </c>
      <c r="G130" s="208" t="s">
        <v>203</v>
      </c>
      <c r="H130" s="209">
        <v>0.5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1461</v>
      </c>
    </row>
    <row r="131" s="2" customFormat="1">
      <c r="A131" s="39"/>
      <c r="B131" s="40"/>
      <c r="C131" s="205" t="s">
        <v>273</v>
      </c>
      <c r="D131" s="205" t="s">
        <v>168</v>
      </c>
      <c r="E131" s="206" t="s">
        <v>278</v>
      </c>
      <c r="F131" s="207" t="s">
        <v>279</v>
      </c>
      <c r="G131" s="208" t="s">
        <v>171</v>
      </c>
      <c r="H131" s="209">
        <v>1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0.0063899999999999998</v>
      </c>
      <c r="R131" s="214">
        <f>Q131*H131</f>
        <v>0.0063899999999999998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1462</v>
      </c>
    </row>
    <row r="132" s="2" customFormat="1">
      <c r="A132" s="39"/>
      <c r="B132" s="40"/>
      <c r="C132" s="205" t="s">
        <v>277</v>
      </c>
      <c r="D132" s="205" t="s">
        <v>168</v>
      </c>
      <c r="E132" s="206" t="s">
        <v>282</v>
      </c>
      <c r="F132" s="207" t="s">
        <v>283</v>
      </c>
      <c r="G132" s="208" t="s">
        <v>186</v>
      </c>
      <c r="H132" s="209">
        <v>2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0.088319999999999996</v>
      </c>
      <c r="R132" s="214">
        <f>Q132*H132</f>
        <v>0.17663999999999999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1463</v>
      </c>
    </row>
    <row r="133" s="12" customFormat="1" ht="22.8" customHeight="1">
      <c r="A133" s="12"/>
      <c r="B133" s="189"/>
      <c r="C133" s="190"/>
      <c r="D133" s="191" t="s">
        <v>70</v>
      </c>
      <c r="E133" s="203" t="s">
        <v>210</v>
      </c>
      <c r="F133" s="203" t="s">
        <v>304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SUM(P134:P157)</f>
        <v>0</v>
      </c>
      <c r="Q133" s="197"/>
      <c r="R133" s="198">
        <f>SUM(R134:R157)</f>
        <v>6.0387009999999997</v>
      </c>
      <c r="S133" s="197"/>
      <c r="T133" s="199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79</v>
      </c>
      <c r="AT133" s="201" t="s">
        <v>70</v>
      </c>
      <c r="AU133" s="201" t="s">
        <v>79</v>
      </c>
      <c r="AY133" s="200" t="s">
        <v>166</v>
      </c>
      <c r="BK133" s="202">
        <f>SUM(BK134:BK157)</f>
        <v>0</v>
      </c>
    </row>
    <row r="134" s="2" customFormat="1" ht="33" customHeight="1">
      <c r="A134" s="39"/>
      <c r="B134" s="40"/>
      <c r="C134" s="205" t="s">
        <v>281</v>
      </c>
      <c r="D134" s="205" t="s">
        <v>168</v>
      </c>
      <c r="E134" s="206" t="s">
        <v>306</v>
      </c>
      <c r="F134" s="207" t="s">
        <v>307</v>
      </c>
      <c r="G134" s="208" t="s">
        <v>194</v>
      </c>
      <c r="H134" s="209">
        <v>13.1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1.0000000000000001E-05</v>
      </c>
      <c r="R134" s="214">
        <f>Q134*H134</f>
        <v>0.00013100000000000001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1464</v>
      </c>
    </row>
    <row r="135" s="2" customFormat="1">
      <c r="A135" s="39"/>
      <c r="B135" s="40"/>
      <c r="C135" s="251" t="s">
        <v>286</v>
      </c>
      <c r="D135" s="251" t="s">
        <v>254</v>
      </c>
      <c r="E135" s="252" t="s">
        <v>311</v>
      </c>
      <c r="F135" s="253" t="s">
        <v>312</v>
      </c>
      <c r="G135" s="254" t="s">
        <v>194</v>
      </c>
      <c r="H135" s="255">
        <v>13.300000000000001</v>
      </c>
      <c r="I135" s="256"/>
      <c r="J135" s="257">
        <f>ROUND(I135*H135,2)</f>
        <v>0</v>
      </c>
      <c r="K135" s="253" t="s">
        <v>172</v>
      </c>
      <c r="L135" s="258"/>
      <c r="M135" s="259" t="s">
        <v>19</v>
      </c>
      <c r="N135" s="260" t="s">
        <v>42</v>
      </c>
      <c r="O135" s="85"/>
      <c r="P135" s="214">
        <f>O135*H135</f>
        <v>0</v>
      </c>
      <c r="Q135" s="214">
        <v>0.0035999999999999999</v>
      </c>
      <c r="R135" s="214">
        <f>Q135*H135</f>
        <v>0.047879999999999999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210</v>
      </c>
      <c r="AT135" s="216" t="s">
        <v>254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1465</v>
      </c>
    </row>
    <row r="136" s="2" customFormat="1" ht="33" customHeight="1">
      <c r="A136" s="39"/>
      <c r="B136" s="40"/>
      <c r="C136" s="205" t="s">
        <v>292</v>
      </c>
      <c r="D136" s="205" t="s">
        <v>168</v>
      </c>
      <c r="E136" s="206" t="s">
        <v>531</v>
      </c>
      <c r="F136" s="207" t="s">
        <v>532</v>
      </c>
      <c r="G136" s="208" t="s">
        <v>194</v>
      </c>
      <c r="H136" s="209">
        <v>100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2.0000000000000002E-05</v>
      </c>
      <c r="R136" s="214">
        <f>Q136*H136</f>
        <v>0.002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1466</v>
      </c>
    </row>
    <row r="137" s="2" customFormat="1">
      <c r="A137" s="39"/>
      <c r="B137" s="40"/>
      <c r="C137" s="251" t="s">
        <v>296</v>
      </c>
      <c r="D137" s="251" t="s">
        <v>254</v>
      </c>
      <c r="E137" s="252" t="s">
        <v>527</v>
      </c>
      <c r="F137" s="253" t="s">
        <v>528</v>
      </c>
      <c r="G137" s="254" t="s">
        <v>194</v>
      </c>
      <c r="H137" s="255">
        <v>101.5</v>
      </c>
      <c r="I137" s="256"/>
      <c r="J137" s="257">
        <f>ROUND(I137*H137,2)</f>
        <v>0</v>
      </c>
      <c r="K137" s="253" t="s">
        <v>172</v>
      </c>
      <c r="L137" s="258"/>
      <c r="M137" s="259" t="s">
        <v>19</v>
      </c>
      <c r="N137" s="260" t="s">
        <v>42</v>
      </c>
      <c r="O137" s="85"/>
      <c r="P137" s="214">
        <f>O137*H137</f>
        <v>0</v>
      </c>
      <c r="Q137" s="214">
        <v>0.0080000000000000002</v>
      </c>
      <c r="R137" s="214">
        <f>Q137*H137</f>
        <v>0.81200000000000006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210</v>
      </c>
      <c r="AT137" s="216" t="s">
        <v>254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1467</v>
      </c>
    </row>
    <row r="138" s="2" customFormat="1">
      <c r="A138" s="39"/>
      <c r="B138" s="40"/>
      <c r="C138" s="205" t="s">
        <v>300</v>
      </c>
      <c r="D138" s="205" t="s">
        <v>168</v>
      </c>
      <c r="E138" s="206" t="s">
        <v>539</v>
      </c>
      <c r="F138" s="207" t="s">
        <v>540</v>
      </c>
      <c r="G138" s="208" t="s">
        <v>186</v>
      </c>
      <c r="H138" s="209">
        <v>2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1468</v>
      </c>
    </row>
    <row r="139" s="2" customFormat="1" ht="16.5" customHeight="1">
      <c r="A139" s="39"/>
      <c r="B139" s="40"/>
      <c r="C139" s="251" t="s">
        <v>305</v>
      </c>
      <c r="D139" s="251" t="s">
        <v>254</v>
      </c>
      <c r="E139" s="252" t="s">
        <v>542</v>
      </c>
      <c r="F139" s="253" t="s">
        <v>543</v>
      </c>
      <c r="G139" s="254" t="s">
        <v>186</v>
      </c>
      <c r="H139" s="255">
        <v>1</v>
      </c>
      <c r="I139" s="256"/>
      <c r="J139" s="257">
        <f>ROUND(I139*H139,2)</f>
        <v>0</v>
      </c>
      <c r="K139" s="253" t="s">
        <v>172</v>
      </c>
      <c r="L139" s="258"/>
      <c r="M139" s="259" t="s">
        <v>19</v>
      </c>
      <c r="N139" s="260" t="s">
        <v>42</v>
      </c>
      <c r="O139" s="85"/>
      <c r="P139" s="214">
        <f>O139*H139</f>
        <v>0</v>
      </c>
      <c r="Q139" s="214">
        <v>0.0050000000000000001</v>
      </c>
      <c r="R139" s="214">
        <f>Q139*H139</f>
        <v>0.0050000000000000001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210</v>
      </c>
      <c r="AT139" s="216" t="s">
        <v>254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1469</v>
      </c>
    </row>
    <row r="140" s="2" customFormat="1" ht="16.5" customHeight="1">
      <c r="A140" s="39"/>
      <c r="B140" s="40"/>
      <c r="C140" s="251" t="s">
        <v>310</v>
      </c>
      <c r="D140" s="251" t="s">
        <v>254</v>
      </c>
      <c r="E140" s="252" t="s">
        <v>341</v>
      </c>
      <c r="F140" s="253" t="s">
        <v>342</v>
      </c>
      <c r="G140" s="254" t="s">
        <v>186</v>
      </c>
      <c r="H140" s="255">
        <v>1</v>
      </c>
      <c r="I140" s="256"/>
      <c r="J140" s="257">
        <f>ROUND(I140*H140,2)</f>
        <v>0</v>
      </c>
      <c r="K140" s="253" t="s">
        <v>172</v>
      </c>
      <c r="L140" s="258"/>
      <c r="M140" s="259" t="s">
        <v>19</v>
      </c>
      <c r="N140" s="260" t="s">
        <v>42</v>
      </c>
      <c r="O140" s="85"/>
      <c r="P140" s="214">
        <f>O140*H140</f>
        <v>0</v>
      </c>
      <c r="Q140" s="214">
        <v>0.00080000000000000004</v>
      </c>
      <c r="R140" s="214">
        <f>Q140*H140</f>
        <v>0.00080000000000000004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210</v>
      </c>
      <c r="AT140" s="216" t="s">
        <v>254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1470</v>
      </c>
    </row>
    <row r="141" s="2" customFormat="1" ht="21.75" customHeight="1">
      <c r="A141" s="39"/>
      <c r="B141" s="40"/>
      <c r="C141" s="205" t="s">
        <v>315</v>
      </c>
      <c r="D141" s="205" t="s">
        <v>168</v>
      </c>
      <c r="E141" s="206" t="s">
        <v>345</v>
      </c>
      <c r="F141" s="207" t="s">
        <v>346</v>
      </c>
      <c r="G141" s="208" t="s">
        <v>194</v>
      </c>
      <c r="H141" s="209">
        <v>13.1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1471</v>
      </c>
    </row>
    <row r="142" s="2" customFormat="1">
      <c r="A142" s="39"/>
      <c r="B142" s="40"/>
      <c r="C142" s="205" t="s">
        <v>319</v>
      </c>
      <c r="D142" s="205" t="s">
        <v>168</v>
      </c>
      <c r="E142" s="206" t="s">
        <v>349</v>
      </c>
      <c r="F142" s="207" t="s">
        <v>350</v>
      </c>
      <c r="G142" s="208" t="s">
        <v>194</v>
      </c>
      <c r="H142" s="209">
        <v>100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1472</v>
      </c>
    </row>
    <row r="143" s="2" customFormat="1">
      <c r="A143" s="39"/>
      <c r="B143" s="40"/>
      <c r="C143" s="205" t="s">
        <v>324</v>
      </c>
      <c r="D143" s="205" t="s">
        <v>168</v>
      </c>
      <c r="E143" s="206" t="s">
        <v>353</v>
      </c>
      <c r="F143" s="207" t="s">
        <v>354</v>
      </c>
      <c r="G143" s="208" t="s">
        <v>186</v>
      </c>
      <c r="H143" s="209">
        <v>2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0.010189999999999999</v>
      </c>
      <c r="R143" s="214">
        <f>Q143*H143</f>
        <v>0.020379999999999999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1473</v>
      </c>
    </row>
    <row r="144" s="2" customFormat="1" ht="16.5" customHeight="1">
      <c r="A144" s="39"/>
      <c r="B144" s="40"/>
      <c r="C144" s="251" t="s">
        <v>328</v>
      </c>
      <c r="D144" s="251" t="s">
        <v>254</v>
      </c>
      <c r="E144" s="252" t="s">
        <v>357</v>
      </c>
      <c r="F144" s="253" t="s">
        <v>358</v>
      </c>
      <c r="G144" s="254" t="s">
        <v>186</v>
      </c>
      <c r="H144" s="255">
        <v>2</v>
      </c>
      <c r="I144" s="256"/>
      <c r="J144" s="257">
        <f>ROUND(I144*H144,2)</f>
        <v>0</v>
      </c>
      <c r="K144" s="253" t="s">
        <v>172</v>
      </c>
      <c r="L144" s="258"/>
      <c r="M144" s="259" t="s">
        <v>19</v>
      </c>
      <c r="N144" s="260" t="s">
        <v>42</v>
      </c>
      <c r="O144" s="85"/>
      <c r="P144" s="214">
        <f>O144*H144</f>
        <v>0</v>
      </c>
      <c r="Q144" s="214">
        <v>0.52600000000000002</v>
      </c>
      <c r="R144" s="214">
        <f>Q144*H144</f>
        <v>1.0520000000000001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210</v>
      </c>
      <c r="AT144" s="216" t="s">
        <v>254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1474</v>
      </c>
    </row>
    <row r="145" s="2" customFormat="1">
      <c r="A145" s="39"/>
      <c r="B145" s="40"/>
      <c r="C145" s="205" t="s">
        <v>332</v>
      </c>
      <c r="D145" s="205" t="s">
        <v>168</v>
      </c>
      <c r="E145" s="206" t="s">
        <v>365</v>
      </c>
      <c r="F145" s="207" t="s">
        <v>366</v>
      </c>
      <c r="G145" s="208" t="s">
        <v>186</v>
      </c>
      <c r="H145" s="209">
        <v>2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0.01248</v>
      </c>
      <c r="R145" s="214">
        <f>Q145*H145</f>
        <v>0.02496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1475</v>
      </c>
    </row>
    <row r="146" s="2" customFormat="1">
      <c r="A146" s="39"/>
      <c r="B146" s="40"/>
      <c r="C146" s="251" t="s">
        <v>336</v>
      </c>
      <c r="D146" s="251" t="s">
        <v>254</v>
      </c>
      <c r="E146" s="252" t="s">
        <v>369</v>
      </c>
      <c r="F146" s="253" t="s">
        <v>370</v>
      </c>
      <c r="G146" s="254" t="s">
        <v>186</v>
      </c>
      <c r="H146" s="255">
        <v>2</v>
      </c>
      <c r="I146" s="256"/>
      <c r="J146" s="257">
        <f>ROUND(I146*H146,2)</f>
        <v>0</v>
      </c>
      <c r="K146" s="253" t="s">
        <v>172</v>
      </c>
      <c r="L146" s="258"/>
      <c r="M146" s="259" t="s">
        <v>19</v>
      </c>
      <c r="N146" s="260" t="s">
        <v>42</v>
      </c>
      <c r="O146" s="85"/>
      <c r="P146" s="214">
        <f>O146*H146</f>
        <v>0</v>
      </c>
      <c r="Q146" s="214">
        <v>0.54800000000000004</v>
      </c>
      <c r="R146" s="214">
        <f>Q146*H146</f>
        <v>1.0960000000000001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210</v>
      </c>
      <c r="AT146" s="216" t="s">
        <v>254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1476</v>
      </c>
    </row>
    <row r="147" s="2" customFormat="1">
      <c r="A147" s="39"/>
      <c r="B147" s="40"/>
      <c r="C147" s="205" t="s">
        <v>340</v>
      </c>
      <c r="D147" s="205" t="s">
        <v>168</v>
      </c>
      <c r="E147" s="206" t="s">
        <v>373</v>
      </c>
      <c r="F147" s="207" t="s">
        <v>374</v>
      </c>
      <c r="G147" s="208" t="s">
        <v>186</v>
      </c>
      <c r="H147" s="209">
        <v>2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0.028539999999999999</v>
      </c>
      <c r="R147" s="214">
        <f>Q147*H147</f>
        <v>0.057079999999999999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1477</v>
      </c>
    </row>
    <row r="148" s="2" customFormat="1" ht="16.5" customHeight="1">
      <c r="A148" s="39"/>
      <c r="B148" s="40"/>
      <c r="C148" s="251" t="s">
        <v>344</v>
      </c>
      <c r="D148" s="251" t="s">
        <v>254</v>
      </c>
      <c r="E148" s="252" t="s">
        <v>571</v>
      </c>
      <c r="F148" s="253" t="s">
        <v>572</v>
      </c>
      <c r="G148" s="254" t="s">
        <v>186</v>
      </c>
      <c r="H148" s="255">
        <v>1</v>
      </c>
      <c r="I148" s="256"/>
      <c r="J148" s="257">
        <f>ROUND(I148*H148,2)</f>
        <v>0</v>
      </c>
      <c r="K148" s="253" t="s">
        <v>19</v>
      </c>
      <c r="L148" s="258"/>
      <c r="M148" s="259" t="s">
        <v>19</v>
      </c>
      <c r="N148" s="260" t="s">
        <v>42</v>
      </c>
      <c r="O148" s="85"/>
      <c r="P148" s="214">
        <f>O148*H148</f>
        <v>0</v>
      </c>
      <c r="Q148" s="214">
        <v>1.032</v>
      </c>
      <c r="R148" s="214">
        <f>Q148*H148</f>
        <v>1.032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210</v>
      </c>
      <c r="AT148" s="216" t="s">
        <v>254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1478</v>
      </c>
    </row>
    <row r="149" s="2" customFormat="1" ht="16.5" customHeight="1">
      <c r="A149" s="39"/>
      <c r="B149" s="40"/>
      <c r="C149" s="251" t="s">
        <v>348</v>
      </c>
      <c r="D149" s="251" t="s">
        <v>254</v>
      </c>
      <c r="E149" s="252" t="s">
        <v>785</v>
      </c>
      <c r="F149" s="253" t="s">
        <v>786</v>
      </c>
      <c r="G149" s="254" t="s">
        <v>186</v>
      </c>
      <c r="H149" s="255">
        <v>1</v>
      </c>
      <c r="I149" s="256"/>
      <c r="J149" s="257">
        <f>ROUND(I149*H149,2)</f>
        <v>0</v>
      </c>
      <c r="K149" s="253" t="s">
        <v>19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1.032</v>
      </c>
      <c r="R149" s="214">
        <f>Q149*H149</f>
        <v>1.032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1479</v>
      </c>
    </row>
    <row r="150" s="2" customFormat="1">
      <c r="A150" s="39"/>
      <c r="B150" s="40"/>
      <c r="C150" s="205" t="s">
        <v>352</v>
      </c>
      <c r="D150" s="205" t="s">
        <v>168</v>
      </c>
      <c r="E150" s="206" t="s">
        <v>389</v>
      </c>
      <c r="F150" s="207" t="s">
        <v>390</v>
      </c>
      <c r="G150" s="208" t="s">
        <v>186</v>
      </c>
      <c r="H150" s="209">
        <v>3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0.039269999999999999</v>
      </c>
      <c r="R150" s="214">
        <f>Q150*H150</f>
        <v>0.11781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1480</v>
      </c>
    </row>
    <row r="151" s="2" customFormat="1" ht="16.5" customHeight="1">
      <c r="A151" s="39"/>
      <c r="B151" s="40"/>
      <c r="C151" s="251" t="s">
        <v>356</v>
      </c>
      <c r="D151" s="251" t="s">
        <v>254</v>
      </c>
      <c r="E151" s="252" t="s">
        <v>401</v>
      </c>
      <c r="F151" s="253" t="s">
        <v>402</v>
      </c>
      <c r="G151" s="254" t="s">
        <v>403</v>
      </c>
      <c r="H151" s="255">
        <v>1</v>
      </c>
      <c r="I151" s="256"/>
      <c r="J151" s="257">
        <f>ROUND(I151*H151,2)</f>
        <v>0</v>
      </c>
      <c r="K151" s="253" t="s">
        <v>19</v>
      </c>
      <c r="L151" s="258"/>
      <c r="M151" s="259" t="s">
        <v>19</v>
      </c>
      <c r="N151" s="260" t="s">
        <v>42</v>
      </c>
      <c r="O151" s="85"/>
      <c r="P151" s="214">
        <f>O151*H151</f>
        <v>0</v>
      </c>
      <c r="Q151" s="214">
        <v>0.050999999999999997</v>
      </c>
      <c r="R151" s="214">
        <f>Q151*H151</f>
        <v>0.050999999999999997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210</v>
      </c>
      <c r="AT151" s="216" t="s">
        <v>254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1481</v>
      </c>
    </row>
    <row r="152" s="2" customFormat="1" ht="16.5" customHeight="1">
      <c r="A152" s="39"/>
      <c r="B152" s="40"/>
      <c r="C152" s="251" t="s">
        <v>360</v>
      </c>
      <c r="D152" s="251" t="s">
        <v>254</v>
      </c>
      <c r="E152" s="252" t="s">
        <v>406</v>
      </c>
      <c r="F152" s="253" t="s">
        <v>407</v>
      </c>
      <c r="G152" s="254" t="s">
        <v>403</v>
      </c>
      <c r="H152" s="255">
        <v>2</v>
      </c>
      <c r="I152" s="256"/>
      <c r="J152" s="257">
        <f>ROUND(I152*H152,2)</f>
        <v>0</v>
      </c>
      <c r="K152" s="253" t="s">
        <v>19</v>
      </c>
      <c r="L152" s="258"/>
      <c r="M152" s="259" t="s">
        <v>19</v>
      </c>
      <c r="N152" s="260" t="s">
        <v>42</v>
      </c>
      <c r="O152" s="85"/>
      <c r="P152" s="214">
        <f>O152*H152</f>
        <v>0</v>
      </c>
      <c r="Q152" s="214">
        <v>0.040000000000000001</v>
      </c>
      <c r="R152" s="214">
        <f>Q152*H152</f>
        <v>0.080000000000000002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210</v>
      </c>
      <c r="AT152" s="216" t="s">
        <v>254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1482</v>
      </c>
    </row>
    <row r="153" s="2" customFormat="1" ht="16.5" customHeight="1">
      <c r="A153" s="39"/>
      <c r="B153" s="40"/>
      <c r="C153" s="251" t="s">
        <v>364</v>
      </c>
      <c r="D153" s="251" t="s">
        <v>254</v>
      </c>
      <c r="E153" s="252" t="s">
        <v>414</v>
      </c>
      <c r="F153" s="253" t="s">
        <v>415</v>
      </c>
      <c r="G153" s="254" t="s">
        <v>403</v>
      </c>
      <c r="H153" s="255">
        <v>4</v>
      </c>
      <c r="I153" s="256"/>
      <c r="J153" s="257">
        <f>ROUND(I153*H153,2)</f>
        <v>0</v>
      </c>
      <c r="K153" s="253" t="s">
        <v>19</v>
      </c>
      <c r="L153" s="258"/>
      <c r="M153" s="259" t="s">
        <v>19</v>
      </c>
      <c r="N153" s="260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210</v>
      </c>
      <c r="AT153" s="216" t="s">
        <v>254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1483</v>
      </c>
    </row>
    <row r="154" s="2" customFormat="1">
      <c r="A154" s="39"/>
      <c r="B154" s="40"/>
      <c r="C154" s="205" t="s">
        <v>368</v>
      </c>
      <c r="D154" s="205" t="s">
        <v>168</v>
      </c>
      <c r="E154" s="206" t="s">
        <v>418</v>
      </c>
      <c r="F154" s="207" t="s">
        <v>419</v>
      </c>
      <c r="G154" s="208" t="s">
        <v>186</v>
      </c>
      <c r="H154" s="209">
        <v>1</v>
      </c>
      <c r="I154" s="210"/>
      <c r="J154" s="211">
        <f>ROUND(I154*H154,2)</f>
        <v>0</v>
      </c>
      <c r="K154" s="207" t="s">
        <v>172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0.058029999999999998</v>
      </c>
      <c r="R154" s="214">
        <f>Q154*H154</f>
        <v>0.058029999999999998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1484</v>
      </c>
    </row>
    <row r="155" s="2" customFormat="1">
      <c r="A155" s="39"/>
      <c r="B155" s="40"/>
      <c r="C155" s="205" t="s">
        <v>372</v>
      </c>
      <c r="D155" s="205" t="s">
        <v>168</v>
      </c>
      <c r="E155" s="206" t="s">
        <v>422</v>
      </c>
      <c r="F155" s="207" t="s">
        <v>423</v>
      </c>
      <c r="G155" s="208" t="s">
        <v>186</v>
      </c>
      <c r="H155" s="209">
        <v>2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0.21734000000000001</v>
      </c>
      <c r="R155" s="214">
        <f>Q155*H155</f>
        <v>0.43468000000000001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1485</v>
      </c>
    </row>
    <row r="156" s="2" customFormat="1">
      <c r="A156" s="39"/>
      <c r="B156" s="40"/>
      <c r="C156" s="251" t="s">
        <v>376</v>
      </c>
      <c r="D156" s="251" t="s">
        <v>254</v>
      </c>
      <c r="E156" s="252" t="s">
        <v>426</v>
      </c>
      <c r="F156" s="253" t="s">
        <v>427</v>
      </c>
      <c r="G156" s="254" t="s">
        <v>186</v>
      </c>
      <c r="H156" s="255">
        <v>2</v>
      </c>
      <c r="I156" s="256"/>
      <c r="J156" s="257">
        <f>ROUND(I156*H156,2)</f>
        <v>0</v>
      </c>
      <c r="K156" s="253" t="s">
        <v>172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0.050000000000000003</v>
      </c>
      <c r="R156" s="214">
        <f>Q156*H156</f>
        <v>0.10000000000000001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1486</v>
      </c>
    </row>
    <row r="157" s="2" customFormat="1" ht="21.75" customHeight="1">
      <c r="A157" s="39"/>
      <c r="B157" s="40"/>
      <c r="C157" s="205" t="s">
        <v>380</v>
      </c>
      <c r="D157" s="205" t="s">
        <v>168</v>
      </c>
      <c r="E157" s="206" t="s">
        <v>430</v>
      </c>
      <c r="F157" s="207" t="s">
        <v>431</v>
      </c>
      <c r="G157" s="208" t="s">
        <v>194</v>
      </c>
      <c r="H157" s="209">
        <v>115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0.00012999999999999999</v>
      </c>
      <c r="R157" s="214">
        <f>Q157*H157</f>
        <v>0.014949999999999998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1487</v>
      </c>
    </row>
    <row r="158" s="12" customFormat="1" ht="22.8" customHeight="1">
      <c r="A158" s="12"/>
      <c r="B158" s="189"/>
      <c r="C158" s="190"/>
      <c r="D158" s="191" t="s">
        <v>70</v>
      </c>
      <c r="E158" s="203" t="s">
        <v>456</v>
      </c>
      <c r="F158" s="203" t="s">
        <v>457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</f>
        <v>0</v>
      </c>
      <c r="Q158" s="197"/>
      <c r="R158" s="198">
        <f>R159</f>
        <v>0</v>
      </c>
      <c r="S158" s="197"/>
      <c r="T158" s="19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79</v>
      </c>
      <c r="AT158" s="201" t="s">
        <v>70</v>
      </c>
      <c r="AU158" s="201" t="s">
        <v>79</v>
      </c>
      <c r="AY158" s="200" t="s">
        <v>166</v>
      </c>
      <c r="BK158" s="202">
        <f>BK159</f>
        <v>0</v>
      </c>
    </row>
    <row r="159" s="2" customFormat="1">
      <c r="A159" s="39"/>
      <c r="B159" s="40"/>
      <c r="C159" s="205" t="s">
        <v>384</v>
      </c>
      <c r="D159" s="205" t="s">
        <v>168</v>
      </c>
      <c r="E159" s="206" t="s">
        <v>463</v>
      </c>
      <c r="F159" s="207" t="s">
        <v>464</v>
      </c>
      <c r="G159" s="208" t="s">
        <v>240</v>
      </c>
      <c r="H159" s="209">
        <v>6.7030000000000003</v>
      </c>
      <c r="I159" s="210"/>
      <c r="J159" s="211">
        <f>ROUND(I159*H159,2)</f>
        <v>0</v>
      </c>
      <c r="K159" s="207" t="s">
        <v>172</v>
      </c>
      <c r="L159" s="45"/>
      <c r="M159" s="261" t="s">
        <v>19</v>
      </c>
      <c r="N159" s="262" t="s">
        <v>42</v>
      </c>
      <c r="O159" s="263"/>
      <c r="P159" s="264">
        <f>O159*H159</f>
        <v>0</v>
      </c>
      <c r="Q159" s="264">
        <v>0</v>
      </c>
      <c r="R159" s="264">
        <f>Q159*H159</f>
        <v>0</v>
      </c>
      <c r="S159" s="264">
        <v>0</v>
      </c>
      <c r="T159" s="26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1488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C7Jo2Ne9Du8LZVcFkkad5RrpYKthp7rzEXMySf1Wlu0D2Ez2w9MjWXy9dvl85qR4Rs6f7TuPX4iu3piAM1Th6g==" hashValue="DBGTH+aPfMMHM7dfs9u8r6CLh0O0RJ8T/K1MvcQMQEXq9HFlhNB0ZrxubATW1X7WWNzF5zmDxR+YBZ0ckIO5PQ==" algorithmName="SHA-512" password="CC35"/>
  <autoFilter ref="C84:K15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ROUND((SUM(BE87:BE151)),  2)</f>
        <v>0</v>
      </c>
      <c r="G33" s="39"/>
      <c r="H33" s="39"/>
      <c r="I33" s="149">
        <v>0.20999999999999999</v>
      </c>
      <c r="J33" s="148">
        <f>ROUND(((SUM(BE87:BE151))*I33),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ROUND((SUM(BF87:BF151)),  2)</f>
        <v>0</v>
      </c>
      <c r="G34" s="39"/>
      <c r="H34" s="39"/>
      <c r="I34" s="149">
        <v>0.14999999999999999</v>
      </c>
      <c r="J34" s="148">
        <f>ROUND(((SUM(BF87:BF151))*I34),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13 - Stoka J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J114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J122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J125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149</v>
      </c>
      <c r="E66" s="175"/>
      <c r="F66" s="175"/>
      <c r="G66" s="175"/>
      <c r="H66" s="175"/>
      <c r="I66" s="175"/>
      <c r="J66" s="176">
        <f>J144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150</v>
      </c>
      <c r="E67" s="175"/>
      <c r="F67" s="175"/>
      <c r="G67" s="175"/>
      <c r="H67" s="175"/>
      <c r="I67" s="175"/>
      <c r="J67" s="176">
        <f>J149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SO.01 Kanalizace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13 - Stoka J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Rotava</v>
      </c>
      <c r="G81" s="41"/>
      <c r="H81" s="41"/>
      <c r="I81" s="33" t="s">
        <v>23</v>
      </c>
      <c r="J81" s="73" t="str">
        <f>IF(J12="","",J12)</f>
        <v>8. 1. 2021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Rotava Sídliště 721 Rotava</v>
      </c>
      <c r="G83" s="41"/>
      <c r="H83" s="41"/>
      <c r="I83" s="33" t="s">
        <v>31</v>
      </c>
      <c r="J83" s="37" t="str">
        <f>E21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152</v>
      </c>
      <c r="D86" s="181" t="s">
        <v>56</v>
      </c>
      <c r="E86" s="181" t="s">
        <v>52</v>
      </c>
      <c r="F86" s="181" t="s">
        <v>53</v>
      </c>
      <c r="G86" s="181" t="s">
        <v>153</v>
      </c>
      <c r="H86" s="181" t="s">
        <v>154</v>
      </c>
      <c r="I86" s="181" t="s">
        <v>155</v>
      </c>
      <c r="J86" s="181" t="s">
        <v>140</v>
      </c>
      <c r="K86" s="182" t="s">
        <v>156</v>
      </c>
      <c r="L86" s="183"/>
      <c r="M86" s="93" t="s">
        <v>19</v>
      </c>
      <c r="N86" s="94" t="s">
        <v>41</v>
      </c>
      <c r="O86" s="94" t="s">
        <v>157</v>
      </c>
      <c r="P86" s="94" t="s">
        <v>158</v>
      </c>
      <c r="Q86" s="94" t="s">
        <v>159</v>
      </c>
      <c r="R86" s="94" t="s">
        <v>160</v>
      </c>
      <c r="S86" s="94" t="s">
        <v>161</v>
      </c>
      <c r="T86" s="95" t="s">
        <v>162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163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45.328991999999992</v>
      </c>
      <c r="S87" s="97"/>
      <c r="T87" s="187">
        <f>T88</f>
        <v>27.404999999999998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141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164</v>
      </c>
      <c r="F88" s="192" t="s">
        <v>165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P89+P114+P116+P122+P125+P144+P149</f>
        <v>0</v>
      </c>
      <c r="Q88" s="197"/>
      <c r="R88" s="198">
        <f>R89+R114+R116+R122+R125+R144+R149</f>
        <v>45.328991999999992</v>
      </c>
      <c r="S88" s="197"/>
      <c r="T88" s="199">
        <f>T89+T114+T116+T122+T125+T144+T149</f>
        <v>27.404999999999998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166</v>
      </c>
      <c r="BK88" s="202">
        <f>BK89+BK114+BK116+BK122+BK125+BK144+BK149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167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SUM(P90:P113)</f>
        <v>0</v>
      </c>
      <c r="Q89" s="197"/>
      <c r="R89" s="198">
        <f>SUM(R90:R113)</f>
        <v>0.16228999999999999</v>
      </c>
      <c r="S89" s="197"/>
      <c r="T89" s="199">
        <f>SUM(T90:T113)</f>
        <v>27.404999999999998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166</v>
      </c>
      <c r="BK89" s="202">
        <f>SUM(BK90:BK113)</f>
        <v>0</v>
      </c>
    </row>
    <row r="90" s="2" customFormat="1" ht="66.75" customHeight="1">
      <c r="A90" s="39"/>
      <c r="B90" s="40"/>
      <c r="C90" s="205" t="s">
        <v>79</v>
      </c>
      <c r="D90" s="205" t="s">
        <v>168</v>
      </c>
      <c r="E90" s="206" t="s">
        <v>467</v>
      </c>
      <c r="F90" s="207" t="s">
        <v>468</v>
      </c>
      <c r="G90" s="208" t="s">
        <v>171</v>
      </c>
      <c r="H90" s="209">
        <v>47.25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0.57999999999999996</v>
      </c>
      <c r="T90" s="215">
        <f>S90*H90</f>
        <v>27.404999999999998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1490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1491</v>
      </c>
      <c r="G91" s="230"/>
      <c r="H91" s="233">
        <v>47.25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>
      <c r="A92" s="39"/>
      <c r="B92" s="40"/>
      <c r="C92" s="205" t="s">
        <v>81</v>
      </c>
      <c r="D92" s="205" t="s">
        <v>168</v>
      </c>
      <c r="E92" s="206" t="s">
        <v>184</v>
      </c>
      <c r="F92" s="207" t="s">
        <v>185</v>
      </c>
      <c r="G92" s="208" t="s">
        <v>186</v>
      </c>
      <c r="H92" s="209">
        <v>1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0.00064999999999999997</v>
      </c>
      <c r="R92" s="214">
        <f>Q92*H92</f>
        <v>0.00064999999999999997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1492</v>
      </c>
    </row>
    <row r="93" s="2" customFormat="1">
      <c r="A93" s="39"/>
      <c r="B93" s="40"/>
      <c r="C93" s="205" t="s">
        <v>183</v>
      </c>
      <c r="D93" s="205" t="s">
        <v>168</v>
      </c>
      <c r="E93" s="206" t="s">
        <v>188</v>
      </c>
      <c r="F93" s="207" t="s">
        <v>189</v>
      </c>
      <c r="G93" s="208" t="s">
        <v>186</v>
      </c>
      <c r="H93" s="209">
        <v>1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1493</v>
      </c>
    </row>
    <row r="94" s="2" customFormat="1">
      <c r="A94" s="39"/>
      <c r="B94" s="40"/>
      <c r="C94" s="205" t="s">
        <v>173</v>
      </c>
      <c r="D94" s="205" t="s">
        <v>168</v>
      </c>
      <c r="E94" s="206" t="s">
        <v>192</v>
      </c>
      <c r="F94" s="207" t="s">
        <v>193</v>
      </c>
      <c r="G94" s="208" t="s">
        <v>194</v>
      </c>
      <c r="H94" s="209">
        <v>80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0.00055000000000000003</v>
      </c>
      <c r="R94" s="214">
        <f>Q94*H94</f>
        <v>0.044000000000000004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1494</v>
      </c>
    </row>
    <row r="95" s="2" customFormat="1">
      <c r="A95" s="39"/>
      <c r="B95" s="40"/>
      <c r="C95" s="205" t="s">
        <v>191</v>
      </c>
      <c r="D95" s="205" t="s">
        <v>168</v>
      </c>
      <c r="E95" s="206" t="s">
        <v>197</v>
      </c>
      <c r="F95" s="207" t="s">
        <v>198</v>
      </c>
      <c r="G95" s="208" t="s">
        <v>194</v>
      </c>
      <c r="H95" s="209">
        <v>80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1495</v>
      </c>
    </row>
    <row r="96" s="2" customFormat="1">
      <c r="A96" s="39"/>
      <c r="B96" s="40"/>
      <c r="C96" s="205" t="s">
        <v>196</v>
      </c>
      <c r="D96" s="205" t="s">
        <v>168</v>
      </c>
      <c r="E96" s="206" t="s">
        <v>201</v>
      </c>
      <c r="F96" s="207" t="s">
        <v>202</v>
      </c>
      <c r="G96" s="208" t="s">
        <v>203</v>
      </c>
      <c r="H96" s="209">
        <v>61.200000000000003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1496</v>
      </c>
    </row>
    <row r="97" s="13" customFormat="1">
      <c r="A97" s="13"/>
      <c r="B97" s="218"/>
      <c r="C97" s="219"/>
      <c r="D97" s="220" t="s">
        <v>175</v>
      </c>
      <c r="E97" s="221" t="s">
        <v>19</v>
      </c>
      <c r="F97" s="222" t="s">
        <v>1497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175</v>
      </c>
      <c r="AU97" s="228" t="s">
        <v>81</v>
      </c>
      <c r="AV97" s="13" t="s">
        <v>79</v>
      </c>
      <c r="AW97" s="13" t="s">
        <v>33</v>
      </c>
      <c r="AX97" s="13" t="s">
        <v>71</v>
      </c>
      <c r="AY97" s="228" t="s">
        <v>166</v>
      </c>
    </row>
    <row r="98" s="14" customFormat="1">
      <c r="A98" s="14"/>
      <c r="B98" s="229"/>
      <c r="C98" s="230"/>
      <c r="D98" s="220" t="s">
        <v>175</v>
      </c>
      <c r="E98" s="231" t="s">
        <v>19</v>
      </c>
      <c r="F98" s="232" t="s">
        <v>1498</v>
      </c>
      <c r="G98" s="230"/>
      <c r="H98" s="233">
        <v>61.200000000000003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175</v>
      </c>
      <c r="AU98" s="239" t="s">
        <v>81</v>
      </c>
      <c r="AV98" s="14" t="s">
        <v>81</v>
      </c>
      <c r="AW98" s="14" t="s">
        <v>33</v>
      </c>
      <c r="AX98" s="14" t="s">
        <v>79</v>
      </c>
      <c r="AY98" s="239" t="s">
        <v>166</v>
      </c>
    </row>
    <row r="99" s="2" customFormat="1">
      <c r="A99" s="39"/>
      <c r="B99" s="40"/>
      <c r="C99" s="205" t="s">
        <v>200</v>
      </c>
      <c r="D99" s="205" t="s">
        <v>168</v>
      </c>
      <c r="E99" s="206" t="s">
        <v>211</v>
      </c>
      <c r="F99" s="207" t="s">
        <v>212</v>
      </c>
      <c r="G99" s="208" t="s">
        <v>203</v>
      </c>
      <c r="H99" s="209">
        <v>2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1499</v>
      </c>
    </row>
    <row r="100" s="2" customFormat="1">
      <c r="A100" s="39"/>
      <c r="B100" s="40"/>
      <c r="C100" s="205" t="s">
        <v>210</v>
      </c>
      <c r="D100" s="205" t="s">
        <v>168</v>
      </c>
      <c r="E100" s="206" t="s">
        <v>220</v>
      </c>
      <c r="F100" s="207" t="s">
        <v>221</v>
      </c>
      <c r="G100" s="208" t="s">
        <v>171</v>
      </c>
      <c r="H100" s="209">
        <v>138.40000000000001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0.00084999999999999995</v>
      </c>
      <c r="R100" s="214">
        <f>Q100*H100</f>
        <v>0.11764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1500</v>
      </c>
    </row>
    <row r="101" s="13" customFormat="1">
      <c r="A101" s="13"/>
      <c r="B101" s="218"/>
      <c r="C101" s="219"/>
      <c r="D101" s="220" t="s">
        <v>175</v>
      </c>
      <c r="E101" s="221" t="s">
        <v>19</v>
      </c>
      <c r="F101" s="222" t="s">
        <v>207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175</v>
      </c>
      <c r="AU101" s="228" t="s">
        <v>81</v>
      </c>
      <c r="AV101" s="13" t="s">
        <v>79</v>
      </c>
      <c r="AW101" s="13" t="s">
        <v>33</v>
      </c>
      <c r="AX101" s="13" t="s">
        <v>71</v>
      </c>
      <c r="AY101" s="228" t="s">
        <v>166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1501</v>
      </c>
      <c r="G102" s="230"/>
      <c r="H102" s="233">
        <v>138.40000000000001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79</v>
      </c>
      <c r="AY102" s="239" t="s">
        <v>166</v>
      </c>
    </row>
    <row r="103" s="2" customFormat="1" ht="44.25" customHeight="1">
      <c r="A103" s="39"/>
      <c r="B103" s="40"/>
      <c r="C103" s="205" t="s">
        <v>214</v>
      </c>
      <c r="D103" s="205" t="s">
        <v>168</v>
      </c>
      <c r="E103" s="206" t="s">
        <v>227</v>
      </c>
      <c r="F103" s="207" t="s">
        <v>228</v>
      </c>
      <c r="G103" s="208" t="s">
        <v>171</v>
      </c>
      <c r="H103" s="209">
        <v>138.40000000000001</v>
      </c>
      <c r="I103" s="210"/>
      <c r="J103" s="211">
        <f>ROUND(I103*H103,2)</f>
        <v>0</v>
      </c>
      <c r="K103" s="207" t="s">
        <v>172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168</v>
      </c>
      <c r="AU103" s="216" t="s">
        <v>81</v>
      </c>
      <c r="AY103" s="18" t="s">
        <v>166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173</v>
      </c>
      <c r="BM103" s="216" t="s">
        <v>1502</v>
      </c>
    </row>
    <row r="104" s="2" customFormat="1">
      <c r="A104" s="39"/>
      <c r="B104" s="40"/>
      <c r="C104" s="205" t="s">
        <v>106</v>
      </c>
      <c r="D104" s="205" t="s">
        <v>168</v>
      </c>
      <c r="E104" s="206" t="s">
        <v>230</v>
      </c>
      <c r="F104" s="207" t="s">
        <v>231</v>
      </c>
      <c r="G104" s="208" t="s">
        <v>203</v>
      </c>
      <c r="H104" s="209">
        <v>12.449999999999999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1503</v>
      </c>
    </row>
    <row r="105" s="14" customFormat="1">
      <c r="A105" s="14"/>
      <c r="B105" s="229"/>
      <c r="C105" s="230"/>
      <c r="D105" s="220" t="s">
        <v>175</v>
      </c>
      <c r="E105" s="231" t="s">
        <v>19</v>
      </c>
      <c r="F105" s="232" t="s">
        <v>1504</v>
      </c>
      <c r="G105" s="230"/>
      <c r="H105" s="233">
        <v>12.449999999999999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175</v>
      </c>
      <c r="AU105" s="239" t="s">
        <v>81</v>
      </c>
      <c r="AV105" s="14" t="s">
        <v>81</v>
      </c>
      <c r="AW105" s="14" t="s">
        <v>33</v>
      </c>
      <c r="AX105" s="14" t="s">
        <v>79</v>
      </c>
      <c r="AY105" s="239" t="s">
        <v>166</v>
      </c>
    </row>
    <row r="106" s="2" customFormat="1" ht="44.25" customHeight="1">
      <c r="A106" s="39"/>
      <c r="B106" s="40"/>
      <c r="C106" s="205" t="s">
        <v>109</v>
      </c>
      <c r="D106" s="205" t="s">
        <v>168</v>
      </c>
      <c r="E106" s="206" t="s">
        <v>235</v>
      </c>
      <c r="F106" s="207" t="s">
        <v>236</v>
      </c>
      <c r="G106" s="208" t="s">
        <v>203</v>
      </c>
      <c r="H106" s="209">
        <v>12.449999999999999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1505</v>
      </c>
    </row>
    <row r="107" s="2" customFormat="1" ht="44.25" customHeight="1">
      <c r="A107" s="39"/>
      <c r="B107" s="40"/>
      <c r="C107" s="205" t="s">
        <v>112</v>
      </c>
      <c r="D107" s="205" t="s">
        <v>168</v>
      </c>
      <c r="E107" s="206" t="s">
        <v>1174</v>
      </c>
      <c r="F107" s="207" t="s">
        <v>1175</v>
      </c>
      <c r="G107" s="208" t="s">
        <v>240</v>
      </c>
      <c r="H107" s="209">
        <v>24.899999999999999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1506</v>
      </c>
    </row>
    <row r="108" s="2" customFormat="1">
      <c r="A108" s="39"/>
      <c r="B108" s="40"/>
      <c r="C108" s="205" t="s">
        <v>115</v>
      </c>
      <c r="D108" s="205" t="s">
        <v>168</v>
      </c>
      <c r="E108" s="206" t="s">
        <v>243</v>
      </c>
      <c r="F108" s="207" t="s">
        <v>244</v>
      </c>
      <c r="G108" s="208" t="s">
        <v>203</v>
      </c>
      <c r="H108" s="209">
        <v>12.449999999999999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1507</v>
      </c>
    </row>
    <row r="109" s="2" customFormat="1" ht="44.25" customHeight="1">
      <c r="A109" s="39"/>
      <c r="B109" s="40"/>
      <c r="C109" s="205" t="s">
        <v>118</v>
      </c>
      <c r="D109" s="205" t="s">
        <v>168</v>
      </c>
      <c r="E109" s="206" t="s">
        <v>246</v>
      </c>
      <c r="F109" s="207" t="s">
        <v>247</v>
      </c>
      <c r="G109" s="208" t="s">
        <v>203</v>
      </c>
      <c r="H109" s="209">
        <v>48.75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1508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1509</v>
      </c>
      <c r="G110" s="230"/>
      <c r="H110" s="233">
        <v>48.75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79</v>
      </c>
      <c r="AY110" s="239" t="s">
        <v>166</v>
      </c>
    </row>
    <row r="111" s="2" customFormat="1" ht="66.75" customHeight="1">
      <c r="A111" s="39"/>
      <c r="B111" s="40"/>
      <c r="C111" s="205" t="s">
        <v>8</v>
      </c>
      <c r="D111" s="205" t="s">
        <v>168</v>
      </c>
      <c r="E111" s="206" t="s">
        <v>250</v>
      </c>
      <c r="F111" s="207" t="s">
        <v>251</v>
      </c>
      <c r="G111" s="208" t="s">
        <v>203</v>
      </c>
      <c r="H111" s="209">
        <v>9.3390000000000004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1510</v>
      </c>
    </row>
    <row r="112" s="14" customFormat="1">
      <c r="A112" s="14"/>
      <c r="B112" s="229"/>
      <c r="C112" s="230"/>
      <c r="D112" s="220" t="s">
        <v>175</v>
      </c>
      <c r="E112" s="231" t="s">
        <v>19</v>
      </c>
      <c r="F112" s="232" t="s">
        <v>1511</v>
      </c>
      <c r="G112" s="230"/>
      <c r="H112" s="233">
        <v>9.3390000000000004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175</v>
      </c>
      <c r="AU112" s="239" t="s">
        <v>81</v>
      </c>
      <c r="AV112" s="14" t="s">
        <v>81</v>
      </c>
      <c r="AW112" s="14" t="s">
        <v>33</v>
      </c>
      <c r="AX112" s="14" t="s">
        <v>79</v>
      </c>
      <c r="AY112" s="239" t="s">
        <v>166</v>
      </c>
    </row>
    <row r="113" s="2" customFormat="1" ht="16.5" customHeight="1">
      <c r="A113" s="39"/>
      <c r="B113" s="40"/>
      <c r="C113" s="251" t="s">
        <v>123</v>
      </c>
      <c r="D113" s="251" t="s">
        <v>254</v>
      </c>
      <c r="E113" s="252" t="s">
        <v>255</v>
      </c>
      <c r="F113" s="253" t="s">
        <v>256</v>
      </c>
      <c r="G113" s="254" t="s">
        <v>240</v>
      </c>
      <c r="H113" s="255">
        <v>24.899999999999999</v>
      </c>
      <c r="I113" s="256"/>
      <c r="J113" s="257">
        <f>ROUND(I113*H113,2)</f>
        <v>0</v>
      </c>
      <c r="K113" s="253" t="s">
        <v>172</v>
      </c>
      <c r="L113" s="258"/>
      <c r="M113" s="259" t="s">
        <v>19</v>
      </c>
      <c r="N113" s="260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210</v>
      </c>
      <c r="AT113" s="216" t="s">
        <v>254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1512</v>
      </c>
    </row>
    <row r="114" s="12" customFormat="1" ht="22.8" customHeight="1">
      <c r="A114" s="12"/>
      <c r="B114" s="189"/>
      <c r="C114" s="190"/>
      <c r="D114" s="191" t="s">
        <v>70</v>
      </c>
      <c r="E114" s="203" t="s">
        <v>183</v>
      </c>
      <c r="F114" s="203" t="s">
        <v>259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P115</f>
        <v>0</v>
      </c>
      <c r="Q114" s="197"/>
      <c r="R114" s="198">
        <f>R115</f>
        <v>0</v>
      </c>
      <c r="S114" s="197"/>
      <c r="T114" s="199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79</v>
      </c>
      <c r="AT114" s="201" t="s">
        <v>70</v>
      </c>
      <c r="AU114" s="201" t="s">
        <v>79</v>
      </c>
      <c r="AY114" s="200" t="s">
        <v>166</v>
      </c>
      <c r="BK114" s="202">
        <f>BK115</f>
        <v>0</v>
      </c>
    </row>
    <row r="115" s="2" customFormat="1">
      <c r="A115" s="39"/>
      <c r="B115" s="40"/>
      <c r="C115" s="205" t="s">
        <v>126</v>
      </c>
      <c r="D115" s="205" t="s">
        <v>168</v>
      </c>
      <c r="E115" s="206" t="s">
        <v>261</v>
      </c>
      <c r="F115" s="207" t="s">
        <v>262</v>
      </c>
      <c r="G115" s="208" t="s">
        <v>194</v>
      </c>
      <c r="H115" s="209">
        <v>35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1513</v>
      </c>
    </row>
    <row r="116" s="12" customFormat="1" ht="22.8" customHeight="1">
      <c r="A116" s="12"/>
      <c r="B116" s="189"/>
      <c r="C116" s="190"/>
      <c r="D116" s="191" t="s">
        <v>70</v>
      </c>
      <c r="E116" s="203" t="s">
        <v>173</v>
      </c>
      <c r="F116" s="203" t="s">
        <v>264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SUM(P117:P121)</f>
        <v>0</v>
      </c>
      <c r="Q116" s="197"/>
      <c r="R116" s="198">
        <f>SUM(R117:R121)</f>
        <v>0.27134999999999998</v>
      </c>
      <c r="S116" s="197"/>
      <c r="T116" s="19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79</v>
      </c>
      <c r="AT116" s="201" t="s">
        <v>70</v>
      </c>
      <c r="AU116" s="201" t="s">
        <v>79</v>
      </c>
      <c r="AY116" s="200" t="s">
        <v>166</v>
      </c>
      <c r="BK116" s="202">
        <f>SUM(BK117:BK121)</f>
        <v>0</v>
      </c>
    </row>
    <row r="117" s="2" customFormat="1" ht="33" customHeight="1">
      <c r="A117" s="39"/>
      <c r="B117" s="40"/>
      <c r="C117" s="205" t="s">
        <v>129</v>
      </c>
      <c r="D117" s="205" t="s">
        <v>168</v>
      </c>
      <c r="E117" s="206" t="s">
        <v>265</v>
      </c>
      <c r="F117" s="207" t="s">
        <v>266</v>
      </c>
      <c r="G117" s="208" t="s">
        <v>203</v>
      </c>
      <c r="H117" s="209">
        <v>3.113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1514</v>
      </c>
    </row>
    <row r="118" s="14" customFormat="1">
      <c r="A118" s="14"/>
      <c r="B118" s="229"/>
      <c r="C118" s="230"/>
      <c r="D118" s="220" t="s">
        <v>175</v>
      </c>
      <c r="E118" s="231" t="s">
        <v>19</v>
      </c>
      <c r="F118" s="232" t="s">
        <v>1515</v>
      </c>
      <c r="G118" s="230"/>
      <c r="H118" s="233">
        <v>3.113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175</v>
      </c>
      <c r="AU118" s="239" t="s">
        <v>81</v>
      </c>
      <c r="AV118" s="14" t="s">
        <v>81</v>
      </c>
      <c r="AW118" s="14" t="s">
        <v>33</v>
      </c>
      <c r="AX118" s="14" t="s">
        <v>79</v>
      </c>
      <c r="AY118" s="239" t="s">
        <v>166</v>
      </c>
    </row>
    <row r="119" s="2" customFormat="1">
      <c r="A119" s="39"/>
      <c r="B119" s="40"/>
      <c r="C119" s="205" t="s">
        <v>132</v>
      </c>
      <c r="D119" s="205" t="s">
        <v>168</v>
      </c>
      <c r="E119" s="206" t="s">
        <v>270</v>
      </c>
      <c r="F119" s="207" t="s">
        <v>271</v>
      </c>
      <c r="G119" s="208" t="s">
        <v>203</v>
      </c>
      <c r="H119" s="209">
        <v>0.5</v>
      </c>
      <c r="I119" s="210"/>
      <c r="J119" s="211">
        <f>ROUND(I119*H119,2)</f>
        <v>0</v>
      </c>
      <c r="K119" s="207" t="s">
        <v>172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173</v>
      </c>
      <c r="AT119" s="216" t="s">
        <v>168</v>
      </c>
      <c r="AU119" s="216" t="s">
        <v>81</v>
      </c>
      <c r="AY119" s="18" t="s">
        <v>166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173</v>
      </c>
      <c r="BM119" s="216" t="s">
        <v>1516</v>
      </c>
    </row>
    <row r="120" s="2" customFormat="1">
      <c r="A120" s="39"/>
      <c r="B120" s="40"/>
      <c r="C120" s="205" t="s">
        <v>260</v>
      </c>
      <c r="D120" s="205" t="s">
        <v>168</v>
      </c>
      <c r="E120" s="206" t="s">
        <v>278</v>
      </c>
      <c r="F120" s="207" t="s">
        <v>279</v>
      </c>
      <c r="G120" s="208" t="s">
        <v>171</v>
      </c>
      <c r="H120" s="209">
        <v>1</v>
      </c>
      <c r="I120" s="210"/>
      <c r="J120" s="211">
        <f>ROUND(I120*H120,2)</f>
        <v>0</v>
      </c>
      <c r="K120" s="207" t="s">
        <v>172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0.0063899999999999998</v>
      </c>
      <c r="R120" s="214">
        <f>Q120*H120</f>
        <v>0.0063899999999999998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173</v>
      </c>
      <c r="AT120" s="216" t="s">
        <v>168</v>
      </c>
      <c r="AU120" s="216" t="s">
        <v>81</v>
      </c>
      <c r="AY120" s="18" t="s">
        <v>166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173</v>
      </c>
      <c r="BM120" s="216" t="s">
        <v>1517</v>
      </c>
    </row>
    <row r="121" s="2" customFormat="1">
      <c r="A121" s="39"/>
      <c r="B121" s="40"/>
      <c r="C121" s="205" t="s">
        <v>7</v>
      </c>
      <c r="D121" s="205" t="s">
        <v>168</v>
      </c>
      <c r="E121" s="206" t="s">
        <v>282</v>
      </c>
      <c r="F121" s="207" t="s">
        <v>283</v>
      </c>
      <c r="G121" s="208" t="s">
        <v>186</v>
      </c>
      <c r="H121" s="209">
        <v>3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0.088319999999999996</v>
      </c>
      <c r="R121" s="214">
        <f>Q121*H121</f>
        <v>0.26495999999999997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1518</v>
      </c>
    </row>
    <row r="122" s="12" customFormat="1" ht="22.8" customHeight="1">
      <c r="A122" s="12"/>
      <c r="B122" s="189"/>
      <c r="C122" s="190"/>
      <c r="D122" s="191" t="s">
        <v>70</v>
      </c>
      <c r="E122" s="203" t="s">
        <v>191</v>
      </c>
      <c r="F122" s="203" t="s">
        <v>285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39.689999999999998</v>
      </c>
      <c r="S122" s="197"/>
      <c r="T122" s="19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79</v>
      </c>
      <c r="AT122" s="201" t="s">
        <v>70</v>
      </c>
      <c r="AU122" s="201" t="s">
        <v>79</v>
      </c>
      <c r="AY122" s="200" t="s">
        <v>166</v>
      </c>
      <c r="BK122" s="202">
        <f>SUM(BK123:BK124)</f>
        <v>0</v>
      </c>
    </row>
    <row r="123" s="2" customFormat="1">
      <c r="A123" s="39"/>
      <c r="B123" s="40"/>
      <c r="C123" s="205" t="s">
        <v>269</v>
      </c>
      <c r="D123" s="205" t="s">
        <v>168</v>
      </c>
      <c r="E123" s="206" t="s">
        <v>287</v>
      </c>
      <c r="F123" s="207" t="s">
        <v>288</v>
      </c>
      <c r="G123" s="208" t="s">
        <v>171</v>
      </c>
      <c r="H123" s="209">
        <v>47.25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0.46000000000000002</v>
      </c>
      <c r="R123" s="214">
        <f>Q123*H123</f>
        <v>21.734999999999999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1519</v>
      </c>
    </row>
    <row r="124" s="2" customFormat="1" ht="44.25" customHeight="1">
      <c r="A124" s="39"/>
      <c r="B124" s="40"/>
      <c r="C124" s="205" t="s">
        <v>273</v>
      </c>
      <c r="D124" s="205" t="s">
        <v>168</v>
      </c>
      <c r="E124" s="206" t="s">
        <v>293</v>
      </c>
      <c r="F124" s="207" t="s">
        <v>294</v>
      </c>
      <c r="G124" s="208" t="s">
        <v>171</v>
      </c>
      <c r="H124" s="209">
        <v>47.25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0.38</v>
      </c>
      <c r="R124" s="214">
        <f>Q124*H124</f>
        <v>17.955000000000002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1520</v>
      </c>
    </row>
    <row r="125" s="12" customFormat="1" ht="22.8" customHeight="1">
      <c r="A125" s="12"/>
      <c r="B125" s="189"/>
      <c r="C125" s="190"/>
      <c r="D125" s="191" t="s">
        <v>70</v>
      </c>
      <c r="E125" s="203" t="s">
        <v>210</v>
      </c>
      <c r="F125" s="203" t="s">
        <v>304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SUM(P126:P143)</f>
        <v>0</v>
      </c>
      <c r="Q125" s="197"/>
      <c r="R125" s="198">
        <f>SUM(R126:R143)</f>
        <v>5.2053520000000004</v>
      </c>
      <c r="S125" s="197"/>
      <c r="T125" s="199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79</v>
      </c>
      <c r="AT125" s="201" t="s">
        <v>70</v>
      </c>
      <c r="AU125" s="201" t="s">
        <v>79</v>
      </c>
      <c r="AY125" s="200" t="s">
        <v>166</v>
      </c>
      <c r="BK125" s="202">
        <f>SUM(BK126:BK143)</f>
        <v>0</v>
      </c>
    </row>
    <row r="126" s="2" customFormat="1" ht="33" customHeight="1">
      <c r="A126" s="39"/>
      <c r="B126" s="40"/>
      <c r="C126" s="205" t="s">
        <v>277</v>
      </c>
      <c r="D126" s="205" t="s">
        <v>168</v>
      </c>
      <c r="E126" s="206" t="s">
        <v>531</v>
      </c>
      <c r="F126" s="207" t="s">
        <v>532</v>
      </c>
      <c r="G126" s="208" t="s">
        <v>194</v>
      </c>
      <c r="H126" s="209">
        <v>34.600000000000001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2.0000000000000002E-05</v>
      </c>
      <c r="R126" s="214">
        <f>Q126*H126</f>
        <v>0.00069200000000000012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1521</v>
      </c>
    </row>
    <row r="127" s="2" customFormat="1">
      <c r="A127" s="39"/>
      <c r="B127" s="40"/>
      <c r="C127" s="251" t="s">
        <v>281</v>
      </c>
      <c r="D127" s="251" t="s">
        <v>254</v>
      </c>
      <c r="E127" s="252" t="s">
        <v>527</v>
      </c>
      <c r="F127" s="253" t="s">
        <v>528</v>
      </c>
      <c r="G127" s="254" t="s">
        <v>194</v>
      </c>
      <c r="H127" s="255">
        <v>35.524999999999999</v>
      </c>
      <c r="I127" s="256"/>
      <c r="J127" s="257">
        <f>ROUND(I127*H127,2)</f>
        <v>0</v>
      </c>
      <c r="K127" s="253" t="s">
        <v>172</v>
      </c>
      <c r="L127" s="258"/>
      <c r="M127" s="259" t="s">
        <v>19</v>
      </c>
      <c r="N127" s="260" t="s">
        <v>42</v>
      </c>
      <c r="O127" s="85"/>
      <c r="P127" s="214">
        <f>O127*H127</f>
        <v>0</v>
      </c>
      <c r="Q127" s="214">
        <v>0.0080000000000000002</v>
      </c>
      <c r="R127" s="214">
        <f>Q127*H127</f>
        <v>0.28420000000000001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210</v>
      </c>
      <c r="AT127" s="216" t="s">
        <v>254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1522</v>
      </c>
    </row>
    <row r="128" s="14" customFormat="1">
      <c r="A128" s="14"/>
      <c r="B128" s="229"/>
      <c r="C128" s="230"/>
      <c r="D128" s="220" t="s">
        <v>175</v>
      </c>
      <c r="E128" s="230"/>
      <c r="F128" s="232" t="s">
        <v>1523</v>
      </c>
      <c r="G128" s="230"/>
      <c r="H128" s="233">
        <v>35.524999999999999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175</v>
      </c>
      <c r="AU128" s="239" t="s">
        <v>81</v>
      </c>
      <c r="AV128" s="14" t="s">
        <v>81</v>
      </c>
      <c r="AW128" s="14" t="s">
        <v>4</v>
      </c>
      <c r="AX128" s="14" t="s">
        <v>79</v>
      </c>
      <c r="AY128" s="239" t="s">
        <v>166</v>
      </c>
    </row>
    <row r="129" s="2" customFormat="1">
      <c r="A129" s="39"/>
      <c r="B129" s="40"/>
      <c r="C129" s="205" t="s">
        <v>286</v>
      </c>
      <c r="D129" s="205" t="s">
        <v>168</v>
      </c>
      <c r="E129" s="206" t="s">
        <v>349</v>
      </c>
      <c r="F129" s="207" t="s">
        <v>350</v>
      </c>
      <c r="G129" s="208" t="s">
        <v>194</v>
      </c>
      <c r="H129" s="209">
        <v>34.600000000000001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1524</v>
      </c>
    </row>
    <row r="130" s="2" customFormat="1">
      <c r="A130" s="39"/>
      <c r="B130" s="40"/>
      <c r="C130" s="205" t="s">
        <v>292</v>
      </c>
      <c r="D130" s="205" t="s">
        <v>168</v>
      </c>
      <c r="E130" s="206" t="s">
        <v>353</v>
      </c>
      <c r="F130" s="207" t="s">
        <v>354</v>
      </c>
      <c r="G130" s="208" t="s">
        <v>186</v>
      </c>
      <c r="H130" s="209">
        <v>2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0.010189999999999999</v>
      </c>
      <c r="R130" s="214">
        <f>Q130*H130</f>
        <v>0.020379999999999999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1525</v>
      </c>
    </row>
    <row r="131" s="2" customFormat="1" ht="16.5" customHeight="1">
      <c r="A131" s="39"/>
      <c r="B131" s="40"/>
      <c r="C131" s="251" t="s">
        <v>296</v>
      </c>
      <c r="D131" s="251" t="s">
        <v>254</v>
      </c>
      <c r="E131" s="252" t="s">
        <v>357</v>
      </c>
      <c r="F131" s="253" t="s">
        <v>358</v>
      </c>
      <c r="G131" s="254" t="s">
        <v>186</v>
      </c>
      <c r="H131" s="255">
        <v>2</v>
      </c>
      <c r="I131" s="256"/>
      <c r="J131" s="257">
        <f>ROUND(I131*H131,2)</f>
        <v>0</v>
      </c>
      <c r="K131" s="253" t="s">
        <v>172</v>
      </c>
      <c r="L131" s="258"/>
      <c r="M131" s="259" t="s">
        <v>19</v>
      </c>
      <c r="N131" s="260" t="s">
        <v>42</v>
      </c>
      <c r="O131" s="85"/>
      <c r="P131" s="214">
        <f>O131*H131</f>
        <v>0</v>
      </c>
      <c r="Q131" s="214">
        <v>0.52600000000000002</v>
      </c>
      <c r="R131" s="214">
        <f>Q131*H131</f>
        <v>1.0520000000000001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210</v>
      </c>
      <c r="AT131" s="216" t="s">
        <v>254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1526</v>
      </c>
    </row>
    <row r="132" s="2" customFormat="1">
      <c r="A132" s="39"/>
      <c r="B132" s="40"/>
      <c r="C132" s="205" t="s">
        <v>300</v>
      </c>
      <c r="D132" s="205" t="s">
        <v>168</v>
      </c>
      <c r="E132" s="206" t="s">
        <v>365</v>
      </c>
      <c r="F132" s="207" t="s">
        <v>366</v>
      </c>
      <c r="G132" s="208" t="s">
        <v>186</v>
      </c>
      <c r="H132" s="209">
        <v>2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0.01248</v>
      </c>
      <c r="R132" s="214">
        <f>Q132*H132</f>
        <v>0.02496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1527</v>
      </c>
    </row>
    <row r="133" s="2" customFormat="1">
      <c r="A133" s="39"/>
      <c r="B133" s="40"/>
      <c r="C133" s="251" t="s">
        <v>305</v>
      </c>
      <c r="D133" s="251" t="s">
        <v>254</v>
      </c>
      <c r="E133" s="252" t="s">
        <v>369</v>
      </c>
      <c r="F133" s="253" t="s">
        <v>370</v>
      </c>
      <c r="G133" s="254" t="s">
        <v>186</v>
      </c>
      <c r="H133" s="255">
        <v>2</v>
      </c>
      <c r="I133" s="256"/>
      <c r="J133" s="257">
        <f>ROUND(I133*H133,2)</f>
        <v>0</v>
      </c>
      <c r="K133" s="253" t="s">
        <v>172</v>
      </c>
      <c r="L133" s="258"/>
      <c r="M133" s="259" t="s">
        <v>19</v>
      </c>
      <c r="N133" s="260" t="s">
        <v>42</v>
      </c>
      <c r="O133" s="85"/>
      <c r="P133" s="214">
        <f>O133*H133</f>
        <v>0</v>
      </c>
      <c r="Q133" s="214">
        <v>0.54800000000000004</v>
      </c>
      <c r="R133" s="214">
        <f>Q133*H133</f>
        <v>1.0960000000000001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210</v>
      </c>
      <c r="AT133" s="216" t="s">
        <v>254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1528</v>
      </c>
    </row>
    <row r="134" s="2" customFormat="1">
      <c r="A134" s="39"/>
      <c r="B134" s="40"/>
      <c r="C134" s="205" t="s">
        <v>310</v>
      </c>
      <c r="D134" s="205" t="s">
        <v>168</v>
      </c>
      <c r="E134" s="206" t="s">
        <v>373</v>
      </c>
      <c r="F134" s="207" t="s">
        <v>561</v>
      </c>
      <c r="G134" s="208" t="s">
        <v>186</v>
      </c>
      <c r="H134" s="209">
        <v>2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0.028539999999999999</v>
      </c>
      <c r="R134" s="214">
        <f>Q134*H134</f>
        <v>0.057079999999999999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1529</v>
      </c>
    </row>
    <row r="135" s="2" customFormat="1" ht="16.5" customHeight="1">
      <c r="A135" s="39"/>
      <c r="B135" s="40"/>
      <c r="C135" s="251" t="s">
        <v>315</v>
      </c>
      <c r="D135" s="251" t="s">
        <v>254</v>
      </c>
      <c r="E135" s="252" t="s">
        <v>568</v>
      </c>
      <c r="F135" s="253" t="s">
        <v>569</v>
      </c>
      <c r="G135" s="254" t="s">
        <v>186</v>
      </c>
      <c r="H135" s="255">
        <v>1</v>
      </c>
      <c r="I135" s="256"/>
      <c r="J135" s="257">
        <f>ROUND(I135*H135,2)</f>
        <v>0</v>
      </c>
      <c r="K135" s="253" t="s">
        <v>19</v>
      </c>
      <c r="L135" s="258"/>
      <c r="M135" s="259" t="s">
        <v>19</v>
      </c>
      <c r="N135" s="260" t="s">
        <v>42</v>
      </c>
      <c r="O135" s="85"/>
      <c r="P135" s="214">
        <f>O135*H135</f>
        <v>0</v>
      </c>
      <c r="Q135" s="214">
        <v>1.032</v>
      </c>
      <c r="R135" s="214">
        <f>Q135*H135</f>
        <v>1.032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210</v>
      </c>
      <c r="AT135" s="216" t="s">
        <v>254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1530</v>
      </c>
    </row>
    <row r="136" s="2" customFormat="1" ht="16.5" customHeight="1">
      <c r="A136" s="39"/>
      <c r="B136" s="40"/>
      <c r="C136" s="251" t="s">
        <v>319</v>
      </c>
      <c r="D136" s="251" t="s">
        <v>254</v>
      </c>
      <c r="E136" s="252" t="s">
        <v>580</v>
      </c>
      <c r="F136" s="253" t="s">
        <v>581</v>
      </c>
      <c r="G136" s="254" t="s">
        <v>186</v>
      </c>
      <c r="H136" s="255">
        <v>1</v>
      </c>
      <c r="I136" s="256"/>
      <c r="J136" s="257">
        <f>ROUND(I136*H136,2)</f>
        <v>0</v>
      </c>
      <c r="K136" s="253" t="s">
        <v>19</v>
      </c>
      <c r="L136" s="258"/>
      <c r="M136" s="259" t="s">
        <v>19</v>
      </c>
      <c r="N136" s="260" t="s">
        <v>42</v>
      </c>
      <c r="O136" s="85"/>
      <c r="P136" s="214">
        <f>O136*H136</f>
        <v>0</v>
      </c>
      <c r="Q136" s="214">
        <v>0.84999999999999998</v>
      </c>
      <c r="R136" s="214">
        <f>Q136*H136</f>
        <v>0.84999999999999998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210</v>
      </c>
      <c r="AT136" s="216" t="s">
        <v>254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1531</v>
      </c>
    </row>
    <row r="137" s="2" customFormat="1">
      <c r="A137" s="39"/>
      <c r="B137" s="40"/>
      <c r="C137" s="205" t="s">
        <v>324</v>
      </c>
      <c r="D137" s="205" t="s">
        <v>168</v>
      </c>
      <c r="E137" s="206" t="s">
        <v>389</v>
      </c>
      <c r="F137" s="207" t="s">
        <v>390</v>
      </c>
      <c r="G137" s="208" t="s">
        <v>186</v>
      </c>
      <c r="H137" s="209">
        <v>3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0.039269999999999999</v>
      </c>
      <c r="R137" s="214">
        <f>Q137*H137</f>
        <v>0.11781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1532</v>
      </c>
    </row>
    <row r="138" s="2" customFormat="1" ht="16.5" customHeight="1">
      <c r="A138" s="39"/>
      <c r="B138" s="40"/>
      <c r="C138" s="251" t="s">
        <v>328</v>
      </c>
      <c r="D138" s="251" t="s">
        <v>254</v>
      </c>
      <c r="E138" s="252" t="s">
        <v>406</v>
      </c>
      <c r="F138" s="253" t="s">
        <v>407</v>
      </c>
      <c r="G138" s="254" t="s">
        <v>403</v>
      </c>
      <c r="H138" s="255">
        <v>2</v>
      </c>
      <c r="I138" s="256"/>
      <c r="J138" s="257">
        <f>ROUND(I138*H138,2)</f>
        <v>0</v>
      </c>
      <c r="K138" s="253" t="s">
        <v>19</v>
      </c>
      <c r="L138" s="258"/>
      <c r="M138" s="259" t="s">
        <v>19</v>
      </c>
      <c r="N138" s="260" t="s">
        <v>42</v>
      </c>
      <c r="O138" s="85"/>
      <c r="P138" s="214">
        <f>O138*H138</f>
        <v>0</v>
      </c>
      <c r="Q138" s="214">
        <v>0.040000000000000001</v>
      </c>
      <c r="R138" s="214">
        <f>Q138*H138</f>
        <v>0.080000000000000002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210</v>
      </c>
      <c r="AT138" s="216" t="s">
        <v>254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1533</v>
      </c>
    </row>
    <row r="139" s="2" customFormat="1" ht="16.5" customHeight="1">
      <c r="A139" s="39"/>
      <c r="B139" s="40"/>
      <c r="C139" s="251" t="s">
        <v>332</v>
      </c>
      <c r="D139" s="251" t="s">
        <v>254</v>
      </c>
      <c r="E139" s="252" t="s">
        <v>401</v>
      </c>
      <c r="F139" s="253" t="s">
        <v>402</v>
      </c>
      <c r="G139" s="254" t="s">
        <v>403</v>
      </c>
      <c r="H139" s="255">
        <v>1</v>
      </c>
      <c r="I139" s="256"/>
      <c r="J139" s="257">
        <f>ROUND(I139*H139,2)</f>
        <v>0</v>
      </c>
      <c r="K139" s="253" t="s">
        <v>19</v>
      </c>
      <c r="L139" s="258"/>
      <c r="M139" s="259" t="s">
        <v>19</v>
      </c>
      <c r="N139" s="260" t="s">
        <v>42</v>
      </c>
      <c r="O139" s="85"/>
      <c r="P139" s="214">
        <f>O139*H139</f>
        <v>0</v>
      </c>
      <c r="Q139" s="214">
        <v>0.050999999999999997</v>
      </c>
      <c r="R139" s="214">
        <f>Q139*H139</f>
        <v>0.050999999999999997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210</v>
      </c>
      <c r="AT139" s="216" t="s">
        <v>254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1534</v>
      </c>
    </row>
    <row r="140" s="2" customFormat="1" ht="16.5" customHeight="1">
      <c r="A140" s="39"/>
      <c r="B140" s="40"/>
      <c r="C140" s="251" t="s">
        <v>336</v>
      </c>
      <c r="D140" s="251" t="s">
        <v>254</v>
      </c>
      <c r="E140" s="252" t="s">
        <v>414</v>
      </c>
      <c r="F140" s="253" t="s">
        <v>415</v>
      </c>
      <c r="G140" s="254" t="s">
        <v>403</v>
      </c>
      <c r="H140" s="255">
        <v>4</v>
      </c>
      <c r="I140" s="256"/>
      <c r="J140" s="257">
        <f>ROUND(I140*H140,2)</f>
        <v>0</v>
      </c>
      <c r="K140" s="253" t="s">
        <v>19</v>
      </c>
      <c r="L140" s="258"/>
      <c r="M140" s="259" t="s">
        <v>19</v>
      </c>
      <c r="N140" s="260" t="s">
        <v>42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210</v>
      </c>
      <c r="AT140" s="216" t="s">
        <v>254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1535</v>
      </c>
    </row>
    <row r="141" s="2" customFormat="1">
      <c r="A141" s="39"/>
      <c r="B141" s="40"/>
      <c r="C141" s="205" t="s">
        <v>340</v>
      </c>
      <c r="D141" s="205" t="s">
        <v>168</v>
      </c>
      <c r="E141" s="206" t="s">
        <v>422</v>
      </c>
      <c r="F141" s="207" t="s">
        <v>423</v>
      </c>
      <c r="G141" s="208" t="s">
        <v>186</v>
      </c>
      <c r="H141" s="209">
        <v>2</v>
      </c>
      <c r="I141" s="210"/>
      <c r="J141" s="211">
        <f>ROUND(I141*H141,2)</f>
        <v>0</v>
      </c>
      <c r="K141" s="207" t="s">
        <v>172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0.21734000000000001</v>
      </c>
      <c r="R141" s="214">
        <f>Q141*H141</f>
        <v>0.43468000000000001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173</v>
      </c>
      <c r="AT141" s="216" t="s">
        <v>168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1536</v>
      </c>
    </row>
    <row r="142" s="2" customFormat="1">
      <c r="A142" s="39"/>
      <c r="B142" s="40"/>
      <c r="C142" s="251" t="s">
        <v>344</v>
      </c>
      <c r="D142" s="251" t="s">
        <v>254</v>
      </c>
      <c r="E142" s="252" t="s">
        <v>426</v>
      </c>
      <c r="F142" s="253" t="s">
        <v>427</v>
      </c>
      <c r="G142" s="254" t="s">
        <v>186</v>
      </c>
      <c r="H142" s="255">
        <v>2</v>
      </c>
      <c r="I142" s="256"/>
      <c r="J142" s="257">
        <f>ROUND(I142*H142,2)</f>
        <v>0</v>
      </c>
      <c r="K142" s="253" t="s">
        <v>172</v>
      </c>
      <c r="L142" s="258"/>
      <c r="M142" s="259" t="s">
        <v>19</v>
      </c>
      <c r="N142" s="260" t="s">
        <v>42</v>
      </c>
      <c r="O142" s="85"/>
      <c r="P142" s="214">
        <f>O142*H142</f>
        <v>0</v>
      </c>
      <c r="Q142" s="214">
        <v>0.050000000000000003</v>
      </c>
      <c r="R142" s="214">
        <f>Q142*H142</f>
        <v>0.10000000000000001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210</v>
      </c>
      <c r="AT142" s="216" t="s">
        <v>254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1537</v>
      </c>
    </row>
    <row r="143" s="2" customFormat="1" ht="21.75" customHeight="1">
      <c r="A143" s="39"/>
      <c r="B143" s="40"/>
      <c r="C143" s="205" t="s">
        <v>348</v>
      </c>
      <c r="D143" s="205" t="s">
        <v>168</v>
      </c>
      <c r="E143" s="206" t="s">
        <v>430</v>
      </c>
      <c r="F143" s="207" t="s">
        <v>431</v>
      </c>
      <c r="G143" s="208" t="s">
        <v>194</v>
      </c>
      <c r="H143" s="209">
        <v>35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0.00012999999999999999</v>
      </c>
      <c r="R143" s="214">
        <f>Q143*H143</f>
        <v>0.0045499999999999994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1538</v>
      </c>
    </row>
    <row r="144" s="12" customFormat="1" ht="22.8" customHeight="1">
      <c r="A144" s="12"/>
      <c r="B144" s="189"/>
      <c r="C144" s="190"/>
      <c r="D144" s="191" t="s">
        <v>70</v>
      </c>
      <c r="E144" s="203" t="s">
        <v>439</v>
      </c>
      <c r="F144" s="203" t="s">
        <v>440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SUM(P145:P148)</f>
        <v>0</v>
      </c>
      <c r="Q144" s="197"/>
      <c r="R144" s="198">
        <f>SUM(R145:R148)</f>
        <v>0</v>
      </c>
      <c r="S144" s="197"/>
      <c r="T144" s="19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79</v>
      </c>
      <c r="AT144" s="201" t="s">
        <v>70</v>
      </c>
      <c r="AU144" s="201" t="s">
        <v>79</v>
      </c>
      <c r="AY144" s="200" t="s">
        <v>166</v>
      </c>
      <c r="BK144" s="202">
        <f>SUM(BK145:BK148)</f>
        <v>0</v>
      </c>
    </row>
    <row r="145" s="2" customFormat="1">
      <c r="A145" s="39"/>
      <c r="B145" s="40"/>
      <c r="C145" s="205" t="s">
        <v>352</v>
      </c>
      <c r="D145" s="205" t="s">
        <v>168</v>
      </c>
      <c r="E145" s="206" t="s">
        <v>442</v>
      </c>
      <c r="F145" s="207" t="s">
        <v>443</v>
      </c>
      <c r="G145" s="208" t="s">
        <v>240</v>
      </c>
      <c r="H145" s="209">
        <v>27.41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1539</v>
      </c>
    </row>
    <row r="146" s="2" customFormat="1">
      <c r="A146" s="39"/>
      <c r="B146" s="40"/>
      <c r="C146" s="205" t="s">
        <v>356</v>
      </c>
      <c r="D146" s="205" t="s">
        <v>168</v>
      </c>
      <c r="E146" s="206" t="s">
        <v>446</v>
      </c>
      <c r="F146" s="207" t="s">
        <v>447</v>
      </c>
      <c r="G146" s="208" t="s">
        <v>240</v>
      </c>
      <c r="H146" s="209">
        <v>246.69</v>
      </c>
      <c r="I146" s="210"/>
      <c r="J146" s="211">
        <f>ROUND(I146*H146,2)</f>
        <v>0</v>
      </c>
      <c r="K146" s="207" t="s">
        <v>172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173</v>
      </c>
      <c r="AT146" s="216" t="s">
        <v>168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1540</v>
      </c>
    </row>
    <row r="147" s="14" customFormat="1">
      <c r="A147" s="14"/>
      <c r="B147" s="229"/>
      <c r="C147" s="230"/>
      <c r="D147" s="220" t="s">
        <v>175</v>
      </c>
      <c r="E147" s="231" t="s">
        <v>19</v>
      </c>
      <c r="F147" s="232" t="s">
        <v>1541</v>
      </c>
      <c r="G147" s="230"/>
      <c r="H147" s="233">
        <v>246.69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175</v>
      </c>
      <c r="AU147" s="239" t="s">
        <v>81</v>
      </c>
      <c r="AV147" s="14" t="s">
        <v>81</v>
      </c>
      <c r="AW147" s="14" t="s">
        <v>33</v>
      </c>
      <c r="AX147" s="14" t="s">
        <v>79</v>
      </c>
      <c r="AY147" s="239" t="s">
        <v>166</v>
      </c>
    </row>
    <row r="148" s="2" customFormat="1" ht="44.25" customHeight="1">
      <c r="A148" s="39"/>
      <c r="B148" s="40"/>
      <c r="C148" s="205" t="s">
        <v>360</v>
      </c>
      <c r="D148" s="205" t="s">
        <v>168</v>
      </c>
      <c r="E148" s="206" t="s">
        <v>450</v>
      </c>
      <c r="F148" s="207" t="s">
        <v>239</v>
      </c>
      <c r="G148" s="208" t="s">
        <v>240</v>
      </c>
      <c r="H148" s="209">
        <v>27.41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1542</v>
      </c>
    </row>
    <row r="149" s="12" customFormat="1" ht="22.8" customHeight="1">
      <c r="A149" s="12"/>
      <c r="B149" s="189"/>
      <c r="C149" s="190"/>
      <c r="D149" s="191" t="s">
        <v>70</v>
      </c>
      <c r="E149" s="203" t="s">
        <v>456</v>
      </c>
      <c r="F149" s="203" t="s">
        <v>457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SUM(P150:P151)</f>
        <v>0</v>
      </c>
      <c r="Q149" s="197"/>
      <c r="R149" s="198">
        <f>SUM(R150:R151)</f>
        <v>0</v>
      </c>
      <c r="S149" s="197"/>
      <c r="T149" s="19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79</v>
      </c>
      <c r="AT149" s="201" t="s">
        <v>70</v>
      </c>
      <c r="AU149" s="201" t="s">
        <v>79</v>
      </c>
      <c r="AY149" s="200" t="s">
        <v>166</v>
      </c>
      <c r="BK149" s="202">
        <f>SUM(BK150:BK151)</f>
        <v>0</v>
      </c>
    </row>
    <row r="150" s="2" customFormat="1" ht="44.25" customHeight="1">
      <c r="A150" s="39"/>
      <c r="B150" s="40"/>
      <c r="C150" s="205" t="s">
        <v>364</v>
      </c>
      <c r="D150" s="205" t="s">
        <v>168</v>
      </c>
      <c r="E150" s="206" t="s">
        <v>459</v>
      </c>
      <c r="F150" s="207" t="s">
        <v>460</v>
      </c>
      <c r="G150" s="208" t="s">
        <v>240</v>
      </c>
      <c r="H150" s="209">
        <v>39.689999999999998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1543</v>
      </c>
    </row>
    <row r="151" s="2" customFormat="1">
      <c r="A151" s="39"/>
      <c r="B151" s="40"/>
      <c r="C151" s="205" t="s">
        <v>368</v>
      </c>
      <c r="D151" s="205" t="s">
        <v>168</v>
      </c>
      <c r="E151" s="206" t="s">
        <v>463</v>
      </c>
      <c r="F151" s="207" t="s">
        <v>464</v>
      </c>
      <c r="G151" s="208" t="s">
        <v>240</v>
      </c>
      <c r="H151" s="209">
        <v>5.2050000000000001</v>
      </c>
      <c r="I151" s="210"/>
      <c r="J151" s="211">
        <f>ROUND(I151*H151,2)</f>
        <v>0</v>
      </c>
      <c r="K151" s="207" t="s">
        <v>172</v>
      </c>
      <c r="L151" s="45"/>
      <c r="M151" s="261" t="s">
        <v>19</v>
      </c>
      <c r="N151" s="262" t="s">
        <v>42</v>
      </c>
      <c r="O151" s="263"/>
      <c r="P151" s="264">
        <f>O151*H151</f>
        <v>0</v>
      </c>
      <c r="Q151" s="264">
        <v>0</v>
      </c>
      <c r="R151" s="264">
        <f>Q151*H151</f>
        <v>0</v>
      </c>
      <c r="S151" s="264">
        <v>0</v>
      </c>
      <c r="T151" s="26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173</v>
      </c>
      <c r="AT151" s="216" t="s">
        <v>168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1544</v>
      </c>
    </row>
    <row r="152" s="2" customFormat="1" ht="6.96" customHeight="1">
      <c r="A152" s="3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RFbVuopXobge2cwgbxOlqdCkSIMuGLe74d0FgabxZxm0nO7WCAddMKijfr+Zi32OXA8nncGOzTseTrLAv9h0cg==" hashValue="312VwO6n+XgG5r/LIa1j1maMsi3ACQE/PDIqazITOBZElI65d19sX7joi2Wgouesvt0Rv8VyzmnsnYYdhbBegA==" algorithmName="SHA-512" password="CC35"/>
  <autoFilter ref="C86:K15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ROUND((SUM(BE87:BE163)),  2)</f>
        <v>0</v>
      </c>
      <c r="G33" s="39"/>
      <c r="H33" s="39"/>
      <c r="I33" s="149">
        <v>0.20999999999999999</v>
      </c>
      <c r="J33" s="148">
        <f>ROUND(((SUM(BE87:BE163))*I33),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ROUND((SUM(BF87:BF163)),  2)</f>
        <v>0</v>
      </c>
      <c r="G34" s="39"/>
      <c r="H34" s="39"/>
      <c r="I34" s="149">
        <v>0.14999999999999999</v>
      </c>
      <c r="J34" s="148">
        <f>ROUND(((SUM(BF87:BF163))*I34),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ROUND((SUM(BH87:BH163)),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14 - Stoka L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J127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J130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149</v>
      </c>
      <c r="E66" s="175"/>
      <c r="F66" s="175"/>
      <c r="G66" s="175"/>
      <c r="H66" s="175"/>
      <c r="I66" s="175"/>
      <c r="J66" s="176">
        <f>J156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150</v>
      </c>
      <c r="E67" s="175"/>
      <c r="F67" s="175"/>
      <c r="G67" s="175"/>
      <c r="H67" s="175"/>
      <c r="I67" s="175"/>
      <c r="J67" s="176">
        <f>J161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SO.01 Kanalizace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14 - Stoka L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Rotava</v>
      </c>
      <c r="G81" s="41"/>
      <c r="H81" s="41"/>
      <c r="I81" s="33" t="s">
        <v>23</v>
      </c>
      <c r="J81" s="73" t="str">
        <f>IF(J12="","",J12)</f>
        <v>8. 1. 2021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Rotava Sídliště 721 Rotava</v>
      </c>
      <c r="G83" s="41"/>
      <c r="H83" s="41"/>
      <c r="I83" s="33" t="s">
        <v>31</v>
      </c>
      <c r="J83" s="37" t="str">
        <f>E21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152</v>
      </c>
      <c r="D86" s="181" t="s">
        <v>56</v>
      </c>
      <c r="E86" s="181" t="s">
        <v>52</v>
      </c>
      <c r="F86" s="181" t="s">
        <v>53</v>
      </c>
      <c r="G86" s="181" t="s">
        <v>153</v>
      </c>
      <c r="H86" s="181" t="s">
        <v>154</v>
      </c>
      <c r="I86" s="181" t="s">
        <v>155</v>
      </c>
      <c r="J86" s="181" t="s">
        <v>140</v>
      </c>
      <c r="K86" s="182" t="s">
        <v>156</v>
      </c>
      <c r="L86" s="183"/>
      <c r="M86" s="93" t="s">
        <v>19</v>
      </c>
      <c r="N86" s="94" t="s">
        <v>41</v>
      </c>
      <c r="O86" s="94" t="s">
        <v>157</v>
      </c>
      <c r="P86" s="94" t="s">
        <v>158</v>
      </c>
      <c r="Q86" s="94" t="s">
        <v>159</v>
      </c>
      <c r="R86" s="94" t="s">
        <v>160</v>
      </c>
      <c r="S86" s="94" t="s">
        <v>161</v>
      </c>
      <c r="T86" s="95" t="s">
        <v>162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163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61.015307999999997</v>
      </c>
      <c r="S87" s="97"/>
      <c r="T87" s="187">
        <f>T88</f>
        <v>39.932999999999993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141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164</v>
      </c>
      <c r="F88" s="192" t="s">
        <v>165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P89+P120+P122+P127+P130+P156+P161</f>
        <v>0</v>
      </c>
      <c r="Q88" s="197"/>
      <c r="R88" s="198">
        <f>R89+R120+R122+R127+R130+R156+R161</f>
        <v>61.015307999999997</v>
      </c>
      <c r="S88" s="197"/>
      <c r="T88" s="199">
        <f>T89+T120+T122+T127+T130+T156+T161</f>
        <v>39.932999999999993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166</v>
      </c>
      <c r="BK88" s="202">
        <f>BK89+BK120+BK122+BK127+BK130+BK156+BK161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167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SUM(P90:P119)</f>
        <v>0</v>
      </c>
      <c r="Q89" s="197"/>
      <c r="R89" s="198">
        <f>SUM(R90:R119)</f>
        <v>0.23439800000000002</v>
      </c>
      <c r="S89" s="197"/>
      <c r="T89" s="199">
        <f>SUM(T90:T119)</f>
        <v>39.932999999999993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166</v>
      </c>
      <c r="BK89" s="202">
        <f>SUM(BK90:BK119)</f>
        <v>0</v>
      </c>
    </row>
    <row r="90" s="2" customFormat="1" ht="66.75" customHeight="1">
      <c r="A90" s="39"/>
      <c r="B90" s="40"/>
      <c r="C90" s="205" t="s">
        <v>79</v>
      </c>
      <c r="D90" s="205" t="s">
        <v>168</v>
      </c>
      <c r="E90" s="206" t="s">
        <v>467</v>
      </c>
      <c r="F90" s="207" t="s">
        <v>468</v>
      </c>
      <c r="G90" s="208" t="s">
        <v>171</v>
      </c>
      <c r="H90" s="209">
        <v>68.849999999999994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0.57999999999999996</v>
      </c>
      <c r="T90" s="215">
        <f>S90*H90</f>
        <v>39.932999999999993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1546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1547</v>
      </c>
      <c r="G91" s="230"/>
      <c r="H91" s="233">
        <v>68.849999999999994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>
      <c r="A92" s="39"/>
      <c r="B92" s="40"/>
      <c r="C92" s="205" t="s">
        <v>81</v>
      </c>
      <c r="D92" s="205" t="s">
        <v>168</v>
      </c>
      <c r="E92" s="206" t="s">
        <v>184</v>
      </c>
      <c r="F92" s="207" t="s">
        <v>185</v>
      </c>
      <c r="G92" s="208" t="s">
        <v>186</v>
      </c>
      <c r="H92" s="209">
        <v>1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0.00064999999999999997</v>
      </c>
      <c r="R92" s="214">
        <f>Q92*H92</f>
        <v>0.00064999999999999997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1548</v>
      </c>
    </row>
    <row r="93" s="2" customFormat="1">
      <c r="A93" s="39"/>
      <c r="B93" s="40"/>
      <c r="C93" s="205" t="s">
        <v>183</v>
      </c>
      <c r="D93" s="205" t="s">
        <v>168</v>
      </c>
      <c r="E93" s="206" t="s">
        <v>188</v>
      </c>
      <c r="F93" s="207" t="s">
        <v>189</v>
      </c>
      <c r="G93" s="208" t="s">
        <v>186</v>
      </c>
      <c r="H93" s="209">
        <v>1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1549</v>
      </c>
    </row>
    <row r="94" s="2" customFormat="1">
      <c r="A94" s="39"/>
      <c r="B94" s="40"/>
      <c r="C94" s="205" t="s">
        <v>173</v>
      </c>
      <c r="D94" s="205" t="s">
        <v>168</v>
      </c>
      <c r="E94" s="206" t="s">
        <v>192</v>
      </c>
      <c r="F94" s="207" t="s">
        <v>193</v>
      </c>
      <c r="G94" s="208" t="s">
        <v>194</v>
      </c>
      <c r="H94" s="209">
        <v>120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0.00055000000000000003</v>
      </c>
      <c r="R94" s="214">
        <f>Q94*H94</f>
        <v>0.066000000000000003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1550</v>
      </c>
    </row>
    <row r="95" s="2" customFormat="1">
      <c r="A95" s="39"/>
      <c r="B95" s="40"/>
      <c r="C95" s="205" t="s">
        <v>191</v>
      </c>
      <c r="D95" s="205" t="s">
        <v>168</v>
      </c>
      <c r="E95" s="206" t="s">
        <v>197</v>
      </c>
      <c r="F95" s="207" t="s">
        <v>198</v>
      </c>
      <c r="G95" s="208" t="s">
        <v>194</v>
      </c>
      <c r="H95" s="209">
        <v>120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1551</v>
      </c>
    </row>
    <row r="96" s="2" customFormat="1">
      <c r="A96" s="39"/>
      <c r="B96" s="40"/>
      <c r="C96" s="205" t="s">
        <v>196</v>
      </c>
      <c r="D96" s="205" t="s">
        <v>168</v>
      </c>
      <c r="E96" s="206" t="s">
        <v>201</v>
      </c>
      <c r="F96" s="207" t="s">
        <v>202</v>
      </c>
      <c r="G96" s="208" t="s">
        <v>203</v>
      </c>
      <c r="H96" s="209">
        <v>83.5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1552</v>
      </c>
    </row>
    <row r="97" s="13" customFormat="1">
      <c r="A97" s="13"/>
      <c r="B97" s="218"/>
      <c r="C97" s="219"/>
      <c r="D97" s="220" t="s">
        <v>175</v>
      </c>
      <c r="E97" s="221" t="s">
        <v>19</v>
      </c>
      <c r="F97" s="222" t="s">
        <v>205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175</v>
      </c>
      <c r="AU97" s="228" t="s">
        <v>81</v>
      </c>
      <c r="AV97" s="13" t="s">
        <v>79</v>
      </c>
      <c r="AW97" s="13" t="s">
        <v>33</v>
      </c>
      <c r="AX97" s="13" t="s">
        <v>71</v>
      </c>
      <c r="AY97" s="228" t="s">
        <v>166</v>
      </c>
    </row>
    <row r="98" s="14" customFormat="1">
      <c r="A98" s="14"/>
      <c r="B98" s="229"/>
      <c r="C98" s="230"/>
      <c r="D98" s="220" t="s">
        <v>175</v>
      </c>
      <c r="E98" s="231" t="s">
        <v>19</v>
      </c>
      <c r="F98" s="232" t="s">
        <v>1553</v>
      </c>
      <c r="G98" s="230"/>
      <c r="H98" s="233">
        <v>21.600000000000001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175</v>
      </c>
      <c r="AU98" s="239" t="s">
        <v>81</v>
      </c>
      <c r="AV98" s="14" t="s">
        <v>81</v>
      </c>
      <c r="AW98" s="14" t="s">
        <v>33</v>
      </c>
      <c r="AX98" s="14" t="s">
        <v>71</v>
      </c>
      <c r="AY98" s="239" t="s">
        <v>166</v>
      </c>
    </row>
    <row r="99" s="13" customFormat="1">
      <c r="A99" s="13"/>
      <c r="B99" s="218"/>
      <c r="C99" s="219"/>
      <c r="D99" s="220" t="s">
        <v>175</v>
      </c>
      <c r="E99" s="221" t="s">
        <v>19</v>
      </c>
      <c r="F99" s="222" t="s">
        <v>1554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175</v>
      </c>
      <c r="AU99" s="228" t="s">
        <v>81</v>
      </c>
      <c r="AV99" s="13" t="s">
        <v>79</v>
      </c>
      <c r="AW99" s="13" t="s">
        <v>33</v>
      </c>
      <c r="AX99" s="13" t="s">
        <v>71</v>
      </c>
      <c r="AY99" s="228" t="s">
        <v>166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1555</v>
      </c>
      <c r="G100" s="230"/>
      <c r="H100" s="233">
        <v>61.899999999999999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71</v>
      </c>
      <c r="AY100" s="239" t="s">
        <v>166</v>
      </c>
    </row>
    <row r="101" s="15" customFormat="1">
      <c r="A101" s="15"/>
      <c r="B101" s="240"/>
      <c r="C101" s="241"/>
      <c r="D101" s="220" t="s">
        <v>175</v>
      </c>
      <c r="E101" s="242" t="s">
        <v>19</v>
      </c>
      <c r="F101" s="243" t="s">
        <v>209</v>
      </c>
      <c r="G101" s="241"/>
      <c r="H101" s="244">
        <v>83.5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175</v>
      </c>
      <c r="AU101" s="250" t="s">
        <v>81</v>
      </c>
      <c r="AV101" s="15" t="s">
        <v>173</v>
      </c>
      <c r="AW101" s="15" t="s">
        <v>33</v>
      </c>
      <c r="AX101" s="15" t="s">
        <v>79</v>
      </c>
      <c r="AY101" s="250" t="s">
        <v>166</v>
      </c>
    </row>
    <row r="102" s="2" customFormat="1">
      <c r="A102" s="39"/>
      <c r="B102" s="40"/>
      <c r="C102" s="205" t="s">
        <v>200</v>
      </c>
      <c r="D102" s="205" t="s">
        <v>168</v>
      </c>
      <c r="E102" s="206" t="s">
        <v>215</v>
      </c>
      <c r="F102" s="207" t="s">
        <v>216</v>
      </c>
      <c r="G102" s="208" t="s">
        <v>171</v>
      </c>
      <c r="H102" s="209">
        <v>199.69999999999999</v>
      </c>
      <c r="I102" s="210"/>
      <c r="J102" s="211">
        <f>ROUND(I102*H102,2)</f>
        <v>0</v>
      </c>
      <c r="K102" s="207" t="s">
        <v>172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0.00084000000000000003</v>
      </c>
      <c r="R102" s="214">
        <f>Q102*H102</f>
        <v>0.16774800000000001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173</v>
      </c>
      <c r="AT102" s="216" t="s">
        <v>168</v>
      </c>
      <c r="AU102" s="216" t="s">
        <v>81</v>
      </c>
      <c r="AY102" s="18" t="s">
        <v>166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173</v>
      </c>
      <c r="BM102" s="216" t="s">
        <v>1556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205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1557</v>
      </c>
      <c r="G104" s="230"/>
      <c r="H104" s="233">
        <v>48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3" customFormat="1">
      <c r="A105" s="13"/>
      <c r="B105" s="218"/>
      <c r="C105" s="219"/>
      <c r="D105" s="220" t="s">
        <v>175</v>
      </c>
      <c r="E105" s="221" t="s">
        <v>19</v>
      </c>
      <c r="F105" s="222" t="s">
        <v>1554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175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166</v>
      </c>
    </row>
    <row r="106" s="14" customFormat="1">
      <c r="A106" s="14"/>
      <c r="B106" s="229"/>
      <c r="C106" s="230"/>
      <c r="D106" s="220" t="s">
        <v>175</v>
      </c>
      <c r="E106" s="231" t="s">
        <v>19</v>
      </c>
      <c r="F106" s="232" t="s">
        <v>1558</v>
      </c>
      <c r="G106" s="230"/>
      <c r="H106" s="233">
        <v>151.69999999999999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33</v>
      </c>
      <c r="AX106" s="14" t="s">
        <v>71</v>
      </c>
      <c r="AY106" s="239" t="s">
        <v>166</v>
      </c>
    </row>
    <row r="107" s="15" customFormat="1">
      <c r="A107" s="15"/>
      <c r="B107" s="240"/>
      <c r="C107" s="241"/>
      <c r="D107" s="220" t="s">
        <v>175</v>
      </c>
      <c r="E107" s="242" t="s">
        <v>19</v>
      </c>
      <c r="F107" s="243" t="s">
        <v>209</v>
      </c>
      <c r="G107" s="241"/>
      <c r="H107" s="244">
        <v>199.69999999999999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175</v>
      </c>
      <c r="AU107" s="250" t="s">
        <v>81</v>
      </c>
      <c r="AV107" s="15" t="s">
        <v>173</v>
      </c>
      <c r="AW107" s="15" t="s">
        <v>33</v>
      </c>
      <c r="AX107" s="15" t="s">
        <v>79</v>
      </c>
      <c r="AY107" s="250" t="s">
        <v>166</v>
      </c>
    </row>
    <row r="108" s="2" customFormat="1" ht="44.25" customHeight="1">
      <c r="A108" s="39"/>
      <c r="B108" s="40"/>
      <c r="C108" s="205" t="s">
        <v>210</v>
      </c>
      <c r="D108" s="205" t="s">
        <v>168</v>
      </c>
      <c r="E108" s="206" t="s">
        <v>224</v>
      </c>
      <c r="F108" s="207" t="s">
        <v>225</v>
      </c>
      <c r="G108" s="208" t="s">
        <v>171</v>
      </c>
      <c r="H108" s="209">
        <v>199.69999999999999</v>
      </c>
      <c r="I108" s="210"/>
      <c r="J108" s="211">
        <f>ROUND(I108*H108,2)</f>
        <v>0</v>
      </c>
      <c r="K108" s="207" t="s">
        <v>172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173</v>
      </c>
      <c r="AT108" s="216" t="s">
        <v>168</v>
      </c>
      <c r="AU108" s="216" t="s">
        <v>81</v>
      </c>
      <c r="AY108" s="18" t="s">
        <v>166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173</v>
      </c>
      <c r="BM108" s="216" t="s">
        <v>1559</v>
      </c>
    </row>
    <row r="109" s="2" customFormat="1">
      <c r="A109" s="39"/>
      <c r="B109" s="40"/>
      <c r="C109" s="205" t="s">
        <v>214</v>
      </c>
      <c r="D109" s="205" t="s">
        <v>168</v>
      </c>
      <c r="E109" s="206" t="s">
        <v>230</v>
      </c>
      <c r="F109" s="207" t="s">
        <v>231</v>
      </c>
      <c r="G109" s="208" t="s">
        <v>203</v>
      </c>
      <c r="H109" s="209">
        <v>18.359999999999999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1560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1561</v>
      </c>
      <c r="G110" s="230"/>
      <c r="H110" s="233">
        <v>18.359999999999999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79</v>
      </c>
      <c r="AY110" s="239" t="s">
        <v>166</v>
      </c>
    </row>
    <row r="111" s="2" customFormat="1" ht="44.25" customHeight="1">
      <c r="A111" s="39"/>
      <c r="B111" s="40"/>
      <c r="C111" s="205" t="s">
        <v>106</v>
      </c>
      <c r="D111" s="205" t="s">
        <v>168</v>
      </c>
      <c r="E111" s="206" t="s">
        <v>235</v>
      </c>
      <c r="F111" s="207" t="s">
        <v>236</v>
      </c>
      <c r="G111" s="208" t="s">
        <v>203</v>
      </c>
      <c r="H111" s="209">
        <v>18.359999999999999</v>
      </c>
      <c r="I111" s="210"/>
      <c r="J111" s="211">
        <f>ROUND(I111*H111,2)</f>
        <v>0</v>
      </c>
      <c r="K111" s="207" t="s">
        <v>172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173</v>
      </c>
      <c r="AT111" s="216" t="s">
        <v>168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1562</v>
      </c>
    </row>
    <row r="112" s="2" customFormat="1" ht="44.25" customHeight="1">
      <c r="A112" s="39"/>
      <c r="B112" s="40"/>
      <c r="C112" s="205" t="s">
        <v>109</v>
      </c>
      <c r="D112" s="205" t="s">
        <v>168</v>
      </c>
      <c r="E112" s="206" t="s">
        <v>1174</v>
      </c>
      <c r="F112" s="207" t="s">
        <v>1175</v>
      </c>
      <c r="G112" s="208" t="s">
        <v>240</v>
      </c>
      <c r="H112" s="209">
        <v>36.719999999999999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1563</v>
      </c>
    </row>
    <row r="113" s="2" customFormat="1">
      <c r="A113" s="39"/>
      <c r="B113" s="40"/>
      <c r="C113" s="205" t="s">
        <v>112</v>
      </c>
      <c r="D113" s="205" t="s">
        <v>168</v>
      </c>
      <c r="E113" s="206" t="s">
        <v>243</v>
      </c>
      <c r="F113" s="207" t="s">
        <v>244</v>
      </c>
      <c r="G113" s="208" t="s">
        <v>203</v>
      </c>
      <c r="H113" s="209">
        <v>18.359999999999999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1564</v>
      </c>
    </row>
    <row r="114" s="2" customFormat="1" ht="44.25" customHeight="1">
      <c r="A114" s="39"/>
      <c r="B114" s="40"/>
      <c r="C114" s="205" t="s">
        <v>115</v>
      </c>
      <c r="D114" s="205" t="s">
        <v>168</v>
      </c>
      <c r="E114" s="206" t="s">
        <v>246</v>
      </c>
      <c r="F114" s="207" t="s">
        <v>247</v>
      </c>
      <c r="G114" s="208" t="s">
        <v>203</v>
      </c>
      <c r="H114" s="209">
        <v>65.140000000000001</v>
      </c>
      <c r="I114" s="210"/>
      <c r="J114" s="211">
        <f>ROUND(I114*H114,2)</f>
        <v>0</v>
      </c>
      <c r="K114" s="207" t="s">
        <v>172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173</v>
      </c>
      <c r="AT114" s="216" t="s">
        <v>168</v>
      </c>
      <c r="AU114" s="216" t="s">
        <v>81</v>
      </c>
      <c r="AY114" s="18" t="s">
        <v>166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173</v>
      </c>
      <c r="BM114" s="216" t="s">
        <v>1565</v>
      </c>
    </row>
    <row r="115" s="14" customFormat="1">
      <c r="A115" s="14"/>
      <c r="B115" s="229"/>
      <c r="C115" s="230"/>
      <c r="D115" s="220" t="s">
        <v>175</v>
      </c>
      <c r="E115" s="231" t="s">
        <v>19</v>
      </c>
      <c r="F115" s="232" t="s">
        <v>1566</v>
      </c>
      <c r="G115" s="230"/>
      <c r="H115" s="233">
        <v>65.140000000000001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175</v>
      </c>
      <c r="AU115" s="239" t="s">
        <v>81</v>
      </c>
      <c r="AV115" s="14" t="s">
        <v>81</v>
      </c>
      <c r="AW115" s="14" t="s">
        <v>33</v>
      </c>
      <c r="AX115" s="14" t="s">
        <v>79</v>
      </c>
      <c r="AY115" s="239" t="s">
        <v>166</v>
      </c>
    </row>
    <row r="116" s="2" customFormat="1" ht="66.75" customHeight="1">
      <c r="A116" s="39"/>
      <c r="B116" s="40"/>
      <c r="C116" s="205" t="s">
        <v>118</v>
      </c>
      <c r="D116" s="205" t="s">
        <v>168</v>
      </c>
      <c r="E116" s="206" t="s">
        <v>250</v>
      </c>
      <c r="F116" s="207" t="s">
        <v>251</v>
      </c>
      <c r="G116" s="208" t="s">
        <v>203</v>
      </c>
      <c r="H116" s="209">
        <v>13.77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1567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1568</v>
      </c>
      <c r="G117" s="230"/>
      <c r="H117" s="233">
        <v>13.77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79</v>
      </c>
      <c r="AY117" s="239" t="s">
        <v>166</v>
      </c>
    </row>
    <row r="118" s="2" customFormat="1" ht="16.5" customHeight="1">
      <c r="A118" s="39"/>
      <c r="B118" s="40"/>
      <c r="C118" s="251" t="s">
        <v>8</v>
      </c>
      <c r="D118" s="251" t="s">
        <v>254</v>
      </c>
      <c r="E118" s="252" t="s">
        <v>255</v>
      </c>
      <c r="F118" s="253" t="s">
        <v>256</v>
      </c>
      <c r="G118" s="254" t="s">
        <v>240</v>
      </c>
      <c r="H118" s="255">
        <v>27.539999999999999</v>
      </c>
      <c r="I118" s="256"/>
      <c r="J118" s="257">
        <f>ROUND(I118*H118,2)</f>
        <v>0</v>
      </c>
      <c r="K118" s="253" t="s">
        <v>172</v>
      </c>
      <c r="L118" s="258"/>
      <c r="M118" s="259" t="s">
        <v>19</v>
      </c>
      <c r="N118" s="260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210</v>
      </c>
      <c r="AT118" s="216" t="s">
        <v>254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1569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1570</v>
      </c>
      <c r="G119" s="230"/>
      <c r="H119" s="233">
        <v>27.539999999999999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79</v>
      </c>
      <c r="AY119" s="239" t="s">
        <v>166</v>
      </c>
    </row>
    <row r="120" s="12" customFormat="1" ht="22.8" customHeight="1">
      <c r="A120" s="12"/>
      <c r="B120" s="189"/>
      <c r="C120" s="190"/>
      <c r="D120" s="191" t="s">
        <v>70</v>
      </c>
      <c r="E120" s="203" t="s">
        <v>183</v>
      </c>
      <c r="F120" s="203" t="s">
        <v>259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P121</f>
        <v>0</v>
      </c>
      <c r="Q120" s="197"/>
      <c r="R120" s="198">
        <f>R121</f>
        <v>0</v>
      </c>
      <c r="S120" s="197"/>
      <c r="T120" s="19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79</v>
      </c>
      <c r="AT120" s="201" t="s">
        <v>70</v>
      </c>
      <c r="AU120" s="201" t="s">
        <v>79</v>
      </c>
      <c r="AY120" s="200" t="s">
        <v>166</v>
      </c>
      <c r="BK120" s="202">
        <f>BK121</f>
        <v>0</v>
      </c>
    </row>
    <row r="121" s="2" customFormat="1">
      <c r="A121" s="39"/>
      <c r="B121" s="40"/>
      <c r="C121" s="205" t="s">
        <v>123</v>
      </c>
      <c r="D121" s="205" t="s">
        <v>168</v>
      </c>
      <c r="E121" s="206" t="s">
        <v>261</v>
      </c>
      <c r="F121" s="207" t="s">
        <v>262</v>
      </c>
      <c r="G121" s="208" t="s">
        <v>194</v>
      </c>
      <c r="H121" s="209">
        <v>51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1571</v>
      </c>
    </row>
    <row r="122" s="12" customFormat="1" ht="22.8" customHeight="1">
      <c r="A122" s="12"/>
      <c r="B122" s="189"/>
      <c r="C122" s="190"/>
      <c r="D122" s="191" t="s">
        <v>70</v>
      </c>
      <c r="E122" s="203" t="s">
        <v>173</v>
      </c>
      <c r="F122" s="203" t="s">
        <v>264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SUM(P123:P126)</f>
        <v>0</v>
      </c>
      <c r="Q122" s="197"/>
      <c r="R122" s="198">
        <f>SUM(R123:R126)</f>
        <v>0.0063899999999999998</v>
      </c>
      <c r="S122" s="197"/>
      <c r="T122" s="199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79</v>
      </c>
      <c r="AT122" s="201" t="s">
        <v>70</v>
      </c>
      <c r="AU122" s="201" t="s">
        <v>79</v>
      </c>
      <c r="AY122" s="200" t="s">
        <v>166</v>
      </c>
      <c r="BK122" s="202">
        <f>SUM(BK123:BK126)</f>
        <v>0</v>
      </c>
    </row>
    <row r="123" s="2" customFormat="1" ht="33" customHeight="1">
      <c r="A123" s="39"/>
      <c r="B123" s="40"/>
      <c r="C123" s="205" t="s">
        <v>126</v>
      </c>
      <c r="D123" s="205" t="s">
        <v>168</v>
      </c>
      <c r="E123" s="206" t="s">
        <v>265</v>
      </c>
      <c r="F123" s="207" t="s">
        <v>266</v>
      </c>
      <c r="G123" s="208" t="s">
        <v>203</v>
      </c>
      <c r="H123" s="209">
        <v>4.5899999999999999</v>
      </c>
      <c r="I123" s="210"/>
      <c r="J123" s="211">
        <f>ROUND(I123*H123,2)</f>
        <v>0</v>
      </c>
      <c r="K123" s="207" t="s">
        <v>172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173</v>
      </c>
      <c r="AT123" s="216" t="s">
        <v>168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1572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1573</v>
      </c>
      <c r="G124" s="230"/>
      <c r="H124" s="233">
        <v>4.5899999999999999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>
      <c r="A125" s="39"/>
      <c r="B125" s="40"/>
      <c r="C125" s="205" t="s">
        <v>129</v>
      </c>
      <c r="D125" s="205" t="s">
        <v>168</v>
      </c>
      <c r="E125" s="206" t="s">
        <v>1574</v>
      </c>
      <c r="F125" s="207" t="s">
        <v>1575</v>
      </c>
      <c r="G125" s="208" t="s">
        <v>203</v>
      </c>
      <c r="H125" s="209">
        <v>0.5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1576</v>
      </c>
    </row>
    <row r="126" s="2" customFormat="1">
      <c r="A126" s="39"/>
      <c r="B126" s="40"/>
      <c r="C126" s="205" t="s">
        <v>132</v>
      </c>
      <c r="D126" s="205" t="s">
        <v>168</v>
      </c>
      <c r="E126" s="206" t="s">
        <v>278</v>
      </c>
      <c r="F126" s="207" t="s">
        <v>279</v>
      </c>
      <c r="G126" s="208" t="s">
        <v>171</v>
      </c>
      <c r="H126" s="209">
        <v>1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0.0063899999999999998</v>
      </c>
      <c r="R126" s="214">
        <f>Q126*H126</f>
        <v>0.0063899999999999998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1577</v>
      </c>
    </row>
    <row r="127" s="12" customFormat="1" ht="22.8" customHeight="1">
      <c r="A127" s="12"/>
      <c r="B127" s="189"/>
      <c r="C127" s="190"/>
      <c r="D127" s="191" t="s">
        <v>70</v>
      </c>
      <c r="E127" s="203" t="s">
        <v>191</v>
      </c>
      <c r="F127" s="203" t="s">
        <v>285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SUM(P128:P129)</f>
        <v>0</v>
      </c>
      <c r="Q127" s="197"/>
      <c r="R127" s="198">
        <f>SUM(R128:R129)</f>
        <v>57.833999999999996</v>
      </c>
      <c r="S127" s="197"/>
      <c r="T127" s="19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79</v>
      </c>
      <c r="AT127" s="201" t="s">
        <v>70</v>
      </c>
      <c r="AU127" s="201" t="s">
        <v>79</v>
      </c>
      <c r="AY127" s="200" t="s">
        <v>166</v>
      </c>
      <c r="BK127" s="202">
        <f>SUM(BK128:BK129)</f>
        <v>0</v>
      </c>
    </row>
    <row r="128" s="2" customFormat="1">
      <c r="A128" s="39"/>
      <c r="B128" s="40"/>
      <c r="C128" s="205" t="s">
        <v>260</v>
      </c>
      <c r="D128" s="205" t="s">
        <v>168</v>
      </c>
      <c r="E128" s="206" t="s">
        <v>287</v>
      </c>
      <c r="F128" s="207" t="s">
        <v>288</v>
      </c>
      <c r="G128" s="208" t="s">
        <v>171</v>
      </c>
      <c r="H128" s="209">
        <v>68.849999999999994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0.46000000000000002</v>
      </c>
      <c r="R128" s="214">
        <f>Q128*H128</f>
        <v>31.670999999999999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1578</v>
      </c>
    </row>
    <row r="129" s="2" customFormat="1" ht="44.25" customHeight="1">
      <c r="A129" s="39"/>
      <c r="B129" s="40"/>
      <c r="C129" s="205" t="s">
        <v>7</v>
      </c>
      <c r="D129" s="205" t="s">
        <v>168</v>
      </c>
      <c r="E129" s="206" t="s">
        <v>293</v>
      </c>
      <c r="F129" s="207" t="s">
        <v>294</v>
      </c>
      <c r="G129" s="208" t="s">
        <v>171</v>
      </c>
      <c r="H129" s="209">
        <v>68.849999999999994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0.38</v>
      </c>
      <c r="R129" s="214">
        <f>Q129*H129</f>
        <v>26.162999999999997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1579</v>
      </c>
    </row>
    <row r="130" s="12" customFormat="1" ht="22.8" customHeight="1">
      <c r="A130" s="12"/>
      <c r="B130" s="189"/>
      <c r="C130" s="190"/>
      <c r="D130" s="191" t="s">
        <v>70</v>
      </c>
      <c r="E130" s="203" t="s">
        <v>210</v>
      </c>
      <c r="F130" s="203" t="s">
        <v>304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SUM(P131:P155)</f>
        <v>0</v>
      </c>
      <c r="Q130" s="197"/>
      <c r="R130" s="198">
        <f>SUM(R131:R155)</f>
        <v>2.9405199999999998</v>
      </c>
      <c r="S130" s="197"/>
      <c r="T130" s="199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79</v>
      </c>
      <c r="AT130" s="201" t="s">
        <v>70</v>
      </c>
      <c r="AU130" s="201" t="s">
        <v>79</v>
      </c>
      <c r="AY130" s="200" t="s">
        <v>166</v>
      </c>
      <c r="BK130" s="202">
        <f>SUM(BK131:BK155)</f>
        <v>0</v>
      </c>
    </row>
    <row r="131" s="2" customFormat="1" ht="33" customHeight="1">
      <c r="A131" s="39"/>
      <c r="B131" s="40"/>
      <c r="C131" s="205" t="s">
        <v>269</v>
      </c>
      <c r="D131" s="205" t="s">
        <v>168</v>
      </c>
      <c r="E131" s="206" t="s">
        <v>306</v>
      </c>
      <c r="F131" s="207" t="s">
        <v>307</v>
      </c>
      <c r="G131" s="208" t="s">
        <v>194</v>
      </c>
      <c r="H131" s="209">
        <v>12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1.0000000000000001E-05</v>
      </c>
      <c r="R131" s="214">
        <f>Q131*H131</f>
        <v>0.00012000000000000002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1580</v>
      </c>
    </row>
    <row r="132" s="2" customFormat="1">
      <c r="A132" s="39"/>
      <c r="B132" s="40"/>
      <c r="C132" s="251" t="s">
        <v>273</v>
      </c>
      <c r="D132" s="251" t="s">
        <v>254</v>
      </c>
      <c r="E132" s="252" t="s">
        <v>311</v>
      </c>
      <c r="F132" s="253" t="s">
        <v>312</v>
      </c>
      <c r="G132" s="254" t="s">
        <v>194</v>
      </c>
      <c r="H132" s="255">
        <v>12.18</v>
      </c>
      <c r="I132" s="256"/>
      <c r="J132" s="257">
        <f>ROUND(I132*H132,2)</f>
        <v>0</v>
      </c>
      <c r="K132" s="253" t="s">
        <v>172</v>
      </c>
      <c r="L132" s="258"/>
      <c r="M132" s="259" t="s">
        <v>19</v>
      </c>
      <c r="N132" s="260" t="s">
        <v>42</v>
      </c>
      <c r="O132" s="85"/>
      <c r="P132" s="214">
        <f>O132*H132</f>
        <v>0</v>
      </c>
      <c r="Q132" s="214">
        <v>0.0035999999999999999</v>
      </c>
      <c r="R132" s="214">
        <f>Q132*H132</f>
        <v>0.043847999999999998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210</v>
      </c>
      <c r="AT132" s="216" t="s">
        <v>254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1581</v>
      </c>
    </row>
    <row r="133" s="14" customFormat="1">
      <c r="A133" s="14"/>
      <c r="B133" s="229"/>
      <c r="C133" s="230"/>
      <c r="D133" s="220" t="s">
        <v>175</v>
      </c>
      <c r="E133" s="230"/>
      <c r="F133" s="232" t="s">
        <v>1582</v>
      </c>
      <c r="G133" s="230"/>
      <c r="H133" s="233">
        <v>12.18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175</v>
      </c>
      <c r="AU133" s="239" t="s">
        <v>81</v>
      </c>
      <c r="AV133" s="14" t="s">
        <v>81</v>
      </c>
      <c r="AW133" s="14" t="s">
        <v>4</v>
      </c>
      <c r="AX133" s="14" t="s">
        <v>79</v>
      </c>
      <c r="AY133" s="239" t="s">
        <v>166</v>
      </c>
    </row>
    <row r="134" s="2" customFormat="1" ht="33" customHeight="1">
      <c r="A134" s="39"/>
      <c r="B134" s="40"/>
      <c r="C134" s="205" t="s">
        <v>277</v>
      </c>
      <c r="D134" s="205" t="s">
        <v>168</v>
      </c>
      <c r="E134" s="206" t="s">
        <v>531</v>
      </c>
      <c r="F134" s="207" t="s">
        <v>532</v>
      </c>
      <c r="G134" s="208" t="s">
        <v>194</v>
      </c>
      <c r="H134" s="209">
        <v>38.700000000000003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2.0000000000000002E-05</v>
      </c>
      <c r="R134" s="214">
        <f>Q134*H134</f>
        <v>0.00077400000000000017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1583</v>
      </c>
    </row>
    <row r="135" s="2" customFormat="1">
      <c r="A135" s="39"/>
      <c r="B135" s="40"/>
      <c r="C135" s="251" t="s">
        <v>281</v>
      </c>
      <c r="D135" s="251" t="s">
        <v>254</v>
      </c>
      <c r="E135" s="252" t="s">
        <v>527</v>
      </c>
      <c r="F135" s="253" t="s">
        <v>528</v>
      </c>
      <c r="G135" s="254" t="s">
        <v>194</v>
      </c>
      <c r="H135" s="255">
        <v>39.280999999999999</v>
      </c>
      <c r="I135" s="256"/>
      <c r="J135" s="257">
        <f>ROUND(I135*H135,2)</f>
        <v>0</v>
      </c>
      <c r="K135" s="253" t="s">
        <v>172</v>
      </c>
      <c r="L135" s="258"/>
      <c r="M135" s="259" t="s">
        <v>19</v>
      </c>
      <c r="N135" s="260" t="s">
        <v>42</v>
      </c>
      <c r="O135" s="85"/>
      <c r="P135" s="214">
        <f>O135*H135</f>
        <v>0</v>
      </c>
      <c r="Q135" s="214">
        <v>0.0080000000000000002</v>
      </c>
      <c r="R135" s="214">
        <f>Q135*H135</f>
        <v>0.31424799999999997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210</v>
      </c>
      <c r="AT135" s="216" t="s">
        <v>254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1584</v>
      </c>
    </row>
    <row r="136" s="14" customFormat="1">
      <c r="A136" s="14"/>
      <c r="B136" s="229"/>
      <c r="C136" s="230"/>
      <c r="D136" s="220" t="s">
        <v>175</v>
      </c>
      <c r="E136" s="230"/>
      <c r="F136" s="232" t="s">
        <v>1585</v>
      </c>
      <c r="G136" s="230"/>
      <c r="H136" s="233">
        <v>39.280999999999999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175</v>
      </c>
      <c r="AU136" s="239" t="s">
        <v>81</v>
      </c>
      <c r="AV136" s="14" t="s">
        <v>81</v>
      </c>
      <c r="AW136" s="14" t="s">
        <v>4</v>
      </c>
      <c r="AX136" s="14" t="s">
        <v>79</v>
      </c>
      <c r="AY136" s="239" t="s">
        <v>166</v>
      </c>
    </row>
    <row r="137" s="2" customFormat="1">
      <c r="A137" s="39"/>
      <c r="B137" s="40"/>
      <c r="C137" s="205" t="s">
        <v>286</v>
      </c>
      <c r="D137" s="205" t="s">
        <v>168</v>
      </c>
      <c r="E137" s="206" t="s">
        <v>325</v>
      </c>
      <c r="F137" s="207" t="s">
        <v>326</v>
      </c>
      <c r="G137" s="208" t="s">
        <v>186</v>
      </c>
      <c r="H137" s="209">
        <v>5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1586</v>
      </c>
    </row>
    <row r="138" s="2" customFormat="1" ht="16.5" customHeight="1">
      <c r="A138" s="39"/>
      <c r="B138" s="40"/>
      <c r="C138" s="251" t="s">
        <v>292</v>
      </c>
      <c r="D138" s="251" t="s">
        <v>254</v>
      </c>
      <c r="E138" s="252" t="s">
        <v>329</v>
      </c>
      <c r="F138" s="253" t="s">
        <v>330</v>
      </c>
      <c r="G138" s="254" t="s">
        <v>186</v>
      </c>
      <c r="H138" s="255">
        <v>5</v>
      </c>
      <c r="I138" s="256"/>
      <c r="J138" s="257">
        <f>ROUND(I138*H138,2)</f>
        <v>0</v>
      </c>
      <c r="K138" s="253" t="s">
        <v>172</v>
      </c>
      <c r="L138" s="258"/>
      <c r="M138" s="259" t="s">
        <v>19</v>
      </c>
      <c r="N138" s="260" t="s">
        <v>42</v>
      </c>
      <c r="O138" s="85"/>
      <c r="P138" s="214">
        <f>O138*H138</f>
        <v>0</v>
      </c>
      <c r="Q138" s="214">
        <v>0.00029</v>
      </c>
      <c r="R138" s="214">
        <f>Q138*H138</f>
        <v>0.0014499999999999999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210</v>
      </c>
      <c r="AT138" s="216" t="s">
        <v>254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1587</v>
      </c>
    </row>
    <row r="139" s="2" customFormat="1">
      <c r="A139" s="39"/>
      <c r="B139" s="40"/>
      <c r="C139" s="205" t="s">
        <v>296</v>
      </c>
      <c r="D139" s="205" t="s">
        <v>168</v>
      </c>
      <c r="E139" s="206" t="s">
        <v>539</v>
      </c>
      <c r="F139" s="207" t="s">
        <v>540</v>
      </c>
      <c r="G139" s="208" t="s">
        <v>186</v>
      </c>
      <c r="H139" s="209">
        <v>4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1588</v>
      </c>
    </row>
    <row r="140" s="2" customFormat="1" ht="16.5" customHeight="1">
      <c r="A140" s="39"/>
      <c r="B140" s="40"/>
      <c r="C140" s="251" t="s">
        <v>300</v>
      </c>
      <c r="D140" s="251" t="s">
        <v>254</v>
      </c>
      <c r="E140" s="252" t="s">
        <v>542</v>
      </c>
      <c r="F140" s="253" t="s">
        <v>543</v>
      </c>
      <c r="G140" s="254" t="s">
        <v>186</v>
      </c>
      <c r="H140" s="255">
        <v>2</v>
      </c>
      <c r="I140" s="256"/>
      <c r="J140" s="257">
        <f>ROUND(I140*H140,2)</f>
        <v>0</v>
      </c>
      <c r="K140" s="253" t="s">
        <v>172</v>
      </c>
      <c r="L140" s="258"/>
      <c r="M140" s="259" t="s">
        <v>19</v>
      </c>
      <c r="N140" s="260" t="s">
        <v>42</v>
      </c>
      <c r="O140" s="85"/>
      <c r="P140" s="214">
        <f>O140*H140</f>
        <v>0</v>
      </c>
      <c r="Q140" s="214">
        <v>0.0050000000000000001</v>
      </c>
      <c r="R140" s="214">
        <f>Q140*H140</f>
        <v>0.01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210</v>
      </c>
      <c r="AT140" s="216" t="s">
        <v>254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1589</v>
      </c>
    </row>
    <row r="141" s="2" customFormat="1" ht="16.5" customHeight="1">
      <c r="A141" s="39"/>
      <c r="B141" s="40"/>
      <c r="C141" s="251" t="s">
        <v>305</v>
      </c>
      <c r="D141" s="251" t="s">
        <v>254</v>
      </c>
      <c r="E141" s="252" t="s">
        <v>341</v>
      </c>
      <c r="F141" s="253" t="s">
        <v>342</v>
      </c>
      <c r="G141" s="254" t="s">
        <v>186</v>
      </c>
      <c r="H141" s="255">
        <v>2</v>
      </c>
      <c r="I141" s="256"/>
      <c r="J141" s="257">
        <f>ROUND(I141*H141,2)</f>
        <v>0</v>
      </c>
      <c r="K141" s="253" t="s">
        <v>172</v>
      </c>
      <c r="L141" s="258"/>
      <c r="M141" s="259" t="s">
        <v>19</v>
      </c>
      <c r="N141" s="260" t="s">
        <v>42</v>
      </c>
      <c r="O141" s="85"/>
      <c r="P141" s="214">
        <f>O141*H141</f>
        <v>0</v>
      </c>
      <c r="Q141" s="214">
        <v>0.00080000000000000004</v>
      </c>
      <c r="R141" s="214">
        <f>Q141*H141</f>
        <v>0.0016000000000000001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210</v>
      </c>
      <c r="AT141" s="216" t="s">
        <v>254</v>
      </c>
      <c r="AU141" s="216" t="s">
        <v>81</v>
      </c>
      <c r="AY141" s="18" t="s">
        <v>166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173</v>
      </c>
      <c r="BM141" s="216" t="s">
        <v>1590</v>
      </c>
    </row>
    <row r="142" s="2" customFormat="1">
      <c r="A142" s="39"/>
      <c r="B142" s="40"/>
      <c r="C142" s="205" t="s">
        <v>310</v>
      </c>
      <c r="D142" s="205" t="s">
        <v>168</v>
      </c>
      <c r="E142" s="206" t="s">
        <v>349</v>
      </c>
      <c r="F142" s="207" t="s">
        <v>350</v>
      </c>
      <c r="G142" s="208" t="s">
        <v>194</v>
      </c>
      <c r="H142" s="209">
        <v>51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1591</v>
      </c>
    </row>
    <row r="143" s="2" customFormat="1">
      <c r="A143" s="39"/>
      <c r="B143" s="40"/>
      <c r="C143" s="205" t="s">
        <v>315</v>
      </c>
      <c r="D143" s="205" t="s">
        <v>168</v>
      </c>
      <c r="E143" s="206" t="s">
        <v>353</v>
      </c>
      <c r="F143" s="207" t="s">
        <v>354</v>
      </c>
      <c r="G143" s="208" t="s">
        <v>186</v>
      </c>
      <c r="H143" s="209">
        <v>1</v>
      </c>
      <c r="I143" s="210"/>
      <c r="J143" s="211">
        <f>ROUND(I143*H143,2)</f>
        <v>0</v>
      </c>
      <c r="K143" s="207" t="s">
        <v>172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0.010189999999999999</v>
      </c>
      <c r="R143" s="214">
        <f>Q143*H143</f>
        <v>0.010189999999999999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1592</v>
      </c>
    </row>
    <row r="144" s="2" customFormat="1" ht="16.5" customHeight="1">
      <c r="A144" s="39"/>
      <c r="B144" s="40"/>
      <c r="C144" s="251" t="s">
        <v>319</v>
      </c>
      <c r="D144" s="251" t="s">
        <v>254</v>
      </c>
      <c r="E144" s="252" t="s">
        <v>357</v>
      </c>
      <c r="F144" s="253" t="s">
        <v>358</v>
      </c>
      <c r="G144" s="254" t="s">
        <v>186</v>
      </c>
      <c r="H144" s="255">
        <v>1</v>
      </c>
      <c r="I144" s="256"/>
      <c r="J144" s="257">
        <f>ROUND(I144*H144,2)</f>
        <v>0</v>
      </c>
      <c r="K144" s="253" t="s">
        <v>172</v>
      </c>
      <c r="L144" s="258"/>
      <c r="M144" s="259" t="s">
        <v>19</v>
      </c>
      <c r="N144" s="260" t="s">
        <v>42</v>
      </c>
      <c r="O144" s="85"/>
      <c r="P144" s="214">
        <f>O144*H144</f>
        <v>0</v>
      </c>
      <c r="Q144" s="214">
        <v>0.52600000000000002</v>
      </c>
      <c r="R144" s="214">
        <f>Q144*H144</f>
        <v>0.52600000000000002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210</v>
      </c>
      <c r="AT144" s="216" t="s">
        <v>254</v>
      </c>
      <c r="AU144" s="216" t="s">
        <v>81</v>
      </c>
      <c r="AY144" s="18" t="s">
        <v>166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173</v>
      </c>
      <c r="BM144" s="216" t="s">
        <v>1593</v>
      </c>
    </row>
    <row r="145" s="2" customFormat="1">
      <c r="A145" s="39"/>
      <c r="B145" s="40"/>
      <c r="C145" s="205" t="s">
        <v>324</v>
      </c>
      <c r="D145" s="205" t="s">
        <v>168</v>
      </c>
      <c r="E145" s="206" t="s">
        <v>365</v>
      </c>
      <c r="F145" s="207" t="s">
        <v>366</v>
      </c>
      <c r="G145" s="208" t="s">
        <v>186</v>
      </c>
      <c r="H145" s="209">
        <v>1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0.01248</v>
      </c>
      <c r="R145" s="214">
        <f>Q145*H145</f>
        <v>0.01248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1594</v>
      </c>
    </row>
    <row r="146" s="2" customFormat="1">
      <c r="A146" s="39"/>
      <c r="B146" s="40"/>
      <c r="C146" s="251" t="s">
        <v>328</v>
      </c>
      <c r="D146" s="251" t="s">
        <v>254</v>
      </c>
      <c r="E146" s="252" t="s">
        <v>369</v>
      </c>
      <c r="F146" s="253" t="s">
        <v>370</v>
      </c>
      <c r="G146" s="254" t="s">
        <v>186</v>
      </c>
      <c r="H146" s="255">
        <v>1</v>
      </c>
      <c r="I146" s="256"/>
      <c r="J146" s="257">
        <f>ROUND(I146*H146,2)</f>
        <v>0</v>
      </c>
      <c r="K146" s="253" t="s">
        <v>172</v>
      </c>
      <c r="L146" s="258"/>
      <c r="M146" s="259" t="s">
        <v>19</v>
      </c>
      <c r="N146" s="260" t="s">
        <v>42</v>
      </c>
      <c r="O146" s="85"/>
      <c r="P146" s="214">
        <f>O146*H146</f>
        <v>0</v>
      </c>
      <c r="Q146" s="214">
        <v>0.54800000000000004</v>
      </c>
      <c r="R146" s="214">
        <f>Q146*H146</f>
        <v>0.54800000000000004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210</v>
      </c>
      <c r="AT146" s="216" t="s">
        <v>254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1595</v>
      </c>
    </row>
    <row r="147" s="2" customFormat="1">
      <c r="A147" s="39"/>
      <c r="B147" s="40"/>
      <c r="C147" s="205" t="s">
        <v>332</v>
      </c>
      <c r="D147" s="205" t="s">
        <v>168</v>
      </c>
      <c r="E147" s="206" t="s">
        <v>373</v>
      </c>
      <c r="F147" s="207" t="s">
        <v>561</v>
      </c>
      <c r="G147" s="208" t="s">
        <v>186</v>
      </c>
      <c r="H147" s="209">
        <v>1</v>
      </c>
      <c r="I147" s="210"/>
      <c r="J147" s="211">
        <f>ROUND(I147*H147,2)</f>
        <v>0</v>
      </c>
      <c r="K147" s="207" t="s">
        <v>172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0.028539999999999999</v>
      </c>
      <c r="R147" s="214">
        <f>Q147*H147</f>
        <v>0.028539999999999999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173</v>
      </c>
      <c r="AT147" s="216" t="s">
        <v>168</v>
      </c>
      <c r="AU147" s="216" t="s">
        <v>81</v>
      </c>
      <c r="AY147" s="18" t="s">
        <v>166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173</v>
      </c>
      <c r="BM147" s="216" t="s">
        <v>1596</v>
      </c>
    </row>
    <row r="148" s="2" customFormat="1" ht="16.5" customHeight="1">
      <c r="A148" s="39"/>
      <c r="B148" s="40"/>
      <c r="C148" s="251" t="s">
        <v>336</v>
      </c>
      <c r="D148" s="251" t="s">
        <v>254</v>
      </c>
      <c r="E148" s="252" t="s">
        <v>675</v>
      </c>
      <c r="F148" s="253" t="s">
        <v>676</v>
      </c>
      <c r="G148" s="254" t="s">
        <v>186</v>
      </c>
      <c r="H148" s="255">
        <v>1</v>
      </c>
      <c r="I148" s="256"/>
      <c r="J148" s="257">
        <f>ROUND(I148*H148,2)</f>
        <v>0</v>
      </c>
      <c r="K148" s="253" t="s">
        <v>19</v>
      </c>
      <c r="L148" s="258"/>
      <c r="M148" s="259" t="s">
        <v>19</v>
      </c>
      <c r="N148" s="260" t="s">
        <v>42</v>
      </c>
      <c r="O148" s="85"/>
      <c r="P148" s="214">
        <f>O148*H148</f>
        <v>0</v>
      </c>
      <c r="Q148" s="214">
        <v>1.032</v>
      </c>
      <c r="R148" s="214">
        <f>Q148*H148</f>
        <v>1.032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210</v>
      </c>
      <c r="AT148" s="216" t="s">
        <v>254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1597</v>
      </c>
    </row>
    <row r="149" s="2" customFormat="1">
      <c r="A149" s="39"/>
      <c r="B149" s="40"/>
      <c r="C149" s="205" t="s">
        <v>340</v>
      </c>
      <c r="D149" s="205" t="s">
        <v>168</v>
      </c>
      <c r="E149" s="206" t="s">
        <v>389</v>
      </c>
      <c r="F149" s="207" t="s">
        <v>390</v>
      </c>
      <c r="G149" s="208" t="s">
        <v>186</v>
      </c>
      <c r="H149" s="209">
        <v>1</v>
      </c>
      <c r="I149" s="210"/>
      <c r="J149" s="211">
        <f>ROUND(I149*H149,2)</f>
        <v>0</v>
      </c>
      <c r="K149" s="207" t="s">
        <v>172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0.039269999999999999</v>
      </c>
      <c r="R149" s="214">
        <f>Q149*H149</f>
        <v>0.039269999999999999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173</v>
      </c>
      <c r="AT149" s="216" t="s">
        <v>168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1598</v>
      </c>
    </row>
    <row r="150" s="2" customFormat="1" ht="16.5" customHeight="1">
      <c r="A150" s="39"/>
      <c r="B150" s="40"/>
      <c r="C150" s="251" t="s">
        <v>344</v>
      </c>
      <c r="D150" s="251" t="s">
        <v>254</v>
      </c>
      <c r="E150" s="252" t="s">
        <v>406</v>
      </c>
      <c r="F150" s="253" t="s">
        <v>407</v>
      </c>
      <c r="G150" s="254" t="s">
        <v>403</v>
      </c>
      <c r="H150" s="255">
        <v>1</v>
      </c>
      <c r="I150" s="256"/>
      <c r="J150" s="257">
        <f>ROUND(I150*H150,2)</f>
        <v>0</v>
      </c>
      <c r="K150" s="253" t="s">
        <v>19</v>
      </c>
      <c r="L150" s="258"/>
      <c r="M150" s="259" t="s">
        <v>19</v>
      </c>
      <c r="N150" s="260" t="s">
        <v>42</v>
      </c>
      <c r="O150" s="85"/>
      <c r="P150" s="214">
        <f>O150*H150</f>
        <v>0</v>
      </c>
      <c r="Q150" s="214">
        <v>0.040000000000000001</v>
      </c>
      <c r="R150" s="214">
        <f>Q150*H150</f>
        <v>0.040000000000000001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210</v>
      </c>
      <c r="AT150" s="216" t="s">
        <v>254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1599</v>
      </c>
    </row>
    <row r="151" s="2" customFormat="1" ht="16.5" customHeight="1">
      <c r="A151" s="39"/>
      <c r="B151" s="40"/>
      <c r="C151" s="251" t="s">
        <v>348</v>
      </c>
      <c r="D151" s="251" t="s">
        <v>254</v>
      </c>
      <c r="E151" s="252" t="s">
        <v>414</v>
      </c>
      <c r="F151" s="253" t="s">
        <v>415</v>
      </c>
      <c r="G151" s="254" t="s">
        <v>403</v>
      </c>
      <c r="H151" s="255">
        <v>2</v>
      </c>
      <c r="I151" s="256"/>
      <c r="J151" s="257">
        <f>ROUND(I151*H151,2)</f>
        <v>0</v>
      </c>
      <c r="K151" s="253" t="s">
        <v>19</v>
      </c>
      <c r="L151" s="258"/>
      <c r="M151" s="259" t="s">
        <v>19</v>
      </c>
      <c r="N151" s="260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210</v>
      </c>
      <c r="AT151" s="216" t="s">
        <v>254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1600</v>
      </c>
    </row>
    <row r="152" s="2" customFormat="1">
      <c r="A152" s="39"/>
      <c r="B152" s="40"/>
      <c r="C152" s="205" t="s">
        <v>352</v>
      </c>
      <c r="D152" s="205" t="s">
        <v>168</v>
      </c>
      <c r="E152" s="206" t="s">
        <v>418</v>
      </c>
      <c r="F152" s="207" t="s">
        <v>419</v>
      </c>
      <c r="G152" s="208" t="s">
        <v>186</v>
      </c>
      <c r="H152" s="209">
        <v>1</v>
      </c>
      <c r="I152" s="210"/>
      <c r="J152" s="211">
        <f>ROUND(I152*H152,2)</f>
        <v>0</v>
      </c>
      <c r="K152" s="207" t="s">
        <v>172</v>
      </c>
      <c r="L152" s="45"/>
      <c r="M152" s="212" t="s">
        <v>19</v>
      </c>
      <c r="N152" s="213" t="s">
        <v>42</v>
      </c>
      <c r="O152" s="85"/>
      <c r="P152" s="214">
        <f>O152*H152</f>
        <v>0</v>
      </c>
      <c r="Q152" s="214">
        <v>0.058029999999999998</v>
      </c>
      <c r="R152" s="214">
        <f>Q152*H152</f>
        <v>0.058029999999999998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173</v>
      </c>
      <c r="AT152" s="216" t="s">
        <v>168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1601</v>
      </c>
    </row>
    <row r="153" s="2" customFormat="1">
      <c r="A153" s="39"/>
      <c r="B153" s="40"/>
      <c r="C153" s="205" t="s">
        <v>356</v>
      </c>
      <c r="D153" s="205" t="s">
        <v>168</v>
      </c>
      <c r="E153" s="206" t="s">
        <v>422</v>
      </c>
      <c r="F153" s="207" t="s">
        <v>423</v>
      </c>
      <c r="G153" s="208" t="s">
        <v>186</v>
      </c>
      <c r="H153" s="209">
        <v>1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0.21734000000000001</v>
      </c>
      <c r="R153" s="214">
        <f>Q153*H153</f>
        <v>0.21734000000000001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1602</v>
      </c>
    </row>
    <row r="154" s="2" customFormat="1">
      <c r="A154" s="39"/>
      <c r="B154" s="40"/>
      <c r="C154" s="251" t="s">
        <v>360</v>
      </c>
      <c r="D154" s="251" t="s">
        <v>254</v>
      </c>
      <c r="E154" s="252" t="s">
        <v>426</v>
      </c>
      <c r="F154" s="253" t="s">
        <v>427</v>
      </c>
      <c r="G154" s="254" t="s">
        <v>186</v>
      </c>
      <c r="H154" s="255">
        <v>1</v>
      </c>
      <c r="I154" s="256"/>
      <c r="J154" s="257">
        <f>ROUND(I154*H154,2)</f>
        <v>0</v>
      </c>
      <c r="K154" s="253" t="s">
        <v>172</v>
      </c>
      <c r="L154" s="258"/>
      <c r="M154" s="259" t="s">
        <v>19</v>
      </c>
      <c r="N154" s="260" t="s">
        <v>42</v>
      </c>
      <c r="O154" s="85"/>
      <c r="P154" s="214">
        <f>O154*H154</f>
        <v>0</v>
      </c>
      <c r="Q154" s="214">
        <v>0.050000000000000003</v>
      </c>
      <c r="R154" s="214">
        <f>Q154*H154</f>
        <v>0.050000000000000003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210</v>
      </c>
      <c r="AT154" s="216" t="s">
        <v>254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1603</v>
      </c>
    </row>
    <row r="155" s="2" customFormat="1" ht="21.75" customHeight="1">
      <c r="A155" s="39"/>
      <c r="B155" s="40"/>
      <c r="C155" s="205" t="s">
        <v>364</v>
      </c>
      <c r="D155" s="205" t="s">
        <v>168</v>
      </c>
      <c r="E155" s="206" t="s">
        <v>430</v>
      </c>
      <c r="F155" s="207" t="s">
        <v>431</v>
      </c>
      <c r="G155" s="208" t="s">
        <v>194</v>
      </c>
      <c r="H155" s="209">
        <v>51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0.00012999999999999999</v>
      </c>
      <c r="R155" s="214">
        <f>Q155*H155</f>
        <v>0.0066299999999999996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1604</v>
      </c>
    </row>
    <row r="156" s="12" customFormat="1" ht="22.8" customHeight="1">
      <c r="A156" s="12"/>
      <c r="B156" s="189"/>
      <c r="C156" s="190"/>
      <c r="D156" s="191" t="s">
        <v>70</v>
      </c>
      <c r="E156" s="203" t="s">
        <v>439</v>
      </c>
      <c r="F156" s="203" t="s">
        <v>440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SUM(P157:P160)</f>
        <v>0</v>
      </c>
      <c r="Q156" s="197"/>
      <c r="R156" s="198">
        <f>SUM(R157:R160)</f>
        <v>0</v>
      </c>
      <c r="S156" s="197"/>
      <c r="T156" s="19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79</v>
      </c>
      <c r="AT156" s="201" t="s">
        <v>70</v>
      </c>
      <c r="AU156" s="201" t="s">
        <v>79</v>
      </c>
      <c r="AY156" s="200" t="s">
        <v>166</v>
      </c>
      <c r="BK156" s="202">
        <f>SUM(BK157:BK160)</f>
        <v>0</v>
      </c>
    </row>
    <row r="157" s="2" customFormat="1">
      <c r="A157" s="39"/>
      <c r="B157" s="40"/>
      <c r="C157" s="205" t="s">
        <v>368</v>
      </c>
      <c r="D157" s="205" t="s">
        <v>168</v>
      </c>
      <c r="E157" s="206" t="s">
        <v>442</v>
      </c>
      <c r="F157" s="207" t="s">
        <v>443</v>
      </c>
      <c r="G157" s="208" t="s">
        <v>240</v>
      </c>
      <c r="H157" s="209">
        <v>39.93</v>
      </c>
      <c r="I157" s="210"/>
      <c r="J157" s="211">
        <f>ROUND(I157*H157,2)</f>
        <v>0</v>
      </c>
      <c r="K157" s="207" t="s">
        <v>172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173</v>
      </c>
      <c r="AT157" s="216" t="s">
        <v>168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1605</v>
      </c>
    </row>
    <row r="158" s="2" customFormat="1">
      <c r="A158" s="39"/>
      <c r="B158" s="40"/>
      <c r="C158" s="205" t="s">
        <v>372</v>
      </c>
      <c r="D158" s="205" t="s">
        <v>168</v>
      </c>
      <c r="E158" s="206" t="s">
        <v>446</v>
      </c>
      <c r="F158" s="207" t="s">
        <v>447</v>
      </c>
      <c r="G158" s="208" t="s">
        <v>240</v>
      </c>
      <c r="H158" s="209">
        <v>359.37</v>
      </c>
      <c r="I158" s="210"/>
      <c r="J158" s="211">
        <f>ROUND(I158*H158,2)</f>
        <v>0</v>
      </c>
      <c r="K158" s="207" t="s">
        <v>172</v>
      </c>
      <c r="L158" s="45"/>
      <c r="M158" s="212" t="s">
        <v>19</v>
      </c>
      <c r="N158" s="213" t="s">
        <v>42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173</v>
      </c>
      <c r="AT158" s="216" t="s">
        <v>168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1606</v>
      </c>
    </row>
    <row r="159" s="14" customFormat="1">
      <c r="A159" s="14"/>
      <c r="B159" s="229"/>
      <c r="C159" s="230"/>
      <c r="D159" s="220" t="s">
        <v>175</v>
      </c>
      <c r="E159" s="231" t="s">
        <v>19</v>
      </c>
      <c r="F159" s="232" t="s">
        <v>1607</v>
      </c>
      <c r="G159" s="230"/>
      <c r="H159" s="233">
        <v>359.37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175</v>
      </c>
      <c r="AU159" s="239" t="s">
        <v>81</v>
      </c>
      <c r="AV159" s="14" t="s">
        <v>81</v>
      </c>
      <c r="AW159" s="14" t="s">
        <v>33</v>
      </c>
      <c r="AX159" s="14" t="s">
        <v>79</v>
      </c>
      <c r="AY159" s="239" t="s">
        <v>166</v>
      </c>
    </row>
    <row r="160" s="2" customFormat="1" ht="44.25" customHeight="1">
      <c r="A160" s="39"/>
      <c r="B160" s="40"/>
      <c r="C160" s="205" t="s">
        <v>376</v>
      </c>
      <c r="D160" s="205" t="s">
        <v>168</v>
      </c>
      <c r="E160" s="206" t="s">
        <v>450</v>
      </c>
      <c r="F160" s="207" t="s">
        <v>239</v>
      </c>
      <c r="G160" s="208" t="s">
        <v>240</v>
      </c>
      <c r="H160" s="209">
        <v>39.93</v>
      </c>
      <c r="I160" s="210"/>
      <c r="J160" s="211">
        <f>ROUND(I160*H160,2)</f>
        <v>0</v>
      </c>
      <c r="K160" s="207" t="s">
        <v>172</v>
      </c>
      <c r="L160" s="45"/>
      <c r="M160" s="212" t="s">
        <v>19</v>
      </c>
      <c r="N160" s="213" t="s">
        <v>42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173</v>
      </c>
      <c r="AT160" s="216" t="s">
        <v>168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1608</v>
      </c>
    </row>
    <row r="161" s="12" customFormat="1" ht="22.8" customHeight="1">
      <c r="A161" s="12"/>
      <c r="B161" s="189"/>
      <c r="C161" s="190"/>
      <c r="D161" s="191" t="s">
        <v>70</v>
      </c>
      <c r="E161" s="203" t="s">
        <v>456</v>
      </c>
      <c r="F161" s="203" t="s">
        <v>457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SUM(P162:P163)</f>
        <v>0</v>
      </c>
      <c r="Q161" s="197"/>
      <c r="R161" s="198">
        <f>SUM(R162:R163)</f>
        <v>0</v>
      </c>
      <c r="S161" s="197"/>
      <c r="T161" s="199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79</v>
      </c>
      <c r="AT161" s="201" t="s">
        <v>70</v>
      </c>
      <c r="AU161" s="201" t="s">
        <v>79</v>
      </c>
      <c r="AY161" s="200" t="s">
        <v>166</v>
      </c>
      <c r="BK161" s="202">
        <f>SUM(BK162:BK163)</f>
        <v>0</v>
      </c>
    </row>
    <row r="162" s="2" customFormat="1" ht="44.25" customHeight="1">
      <c r="A162" s="39"/>
      <c r="B162" s="40"/>
      <c r="C162" s="205" t="s">
        <v>380</v>
      </c>
      <c r="D162" s="205" t="s">
        <v>168</v>
      </c>
      <c r="E162" s="206" t="s">
        <v>459</v>
      </c>
      <c r="F162" s="207" t="s">
        <v>460</v>
      </c>
      <c r="G162" s="208" t="s">
        <v>240</v>
      </c>
      <c r="H162" s="209">
        <v>57.829999999999998</v>
      </c>
      <c r="I162" s="210"/>
      <c r="J162" s="211">
        <f>ROUND(I162*H162,2)</f>
        <v>0</v>
      </c>
      <c r="K162" s="207" t="s">
        <v>172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168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1609</v>
      </c>
    </row>
    <row r="163" s="2" customFormat="1">
      <c r="A163" s="39"/>
      <c r="B163" s="40"/>
      <c r="C163" s="205" t="s">
        <v>384</v>
      </c>
      <c r="D163" s="205" t="s">
        <v>168</v>
      </c>
      <c r="E163" s="206" t="s">
        <v>463</v>
      </c>
      <c r="F163" s="207" t="s">
        <v>464</v>
      </c>
      <c r="G163" s="208" t="s">
        <v>240</v>
      </c>
      <c r="H163" s="209">
        <v>2.9399999999999999</v>
      </c>
      <c r="I163" s="210"/>
      <c r="J163" s="211">
        <f>ROUND(I163*H163,2)</f>
        <v>0</v>
      </c>
      <c r="K163" s="207" t="s">
        <v>172</v>
      </c>
      <c r="L163" s="45"/>
      <c r="M163" s="261" t="s">
        <v>19</v>
      </c>
      <c r="N163" s="262" t="s">
        <v>42</v>
      </c>
      <c r="O163" s="263"/>
      <c r="P163" s="264">
        <f>O163*H163</f>
        <v>0</v>
      </c>
      <c r="Q163" s="264">
        <v>0</v>
      </c>
      <c r="R163" s="264">
        <f>Q163*H163</f>
        <v>0</v>
      </c>
      <c r="S163" s="264">
        <v>0</v>
      </c>
      <c r="T163" s="26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173</v>
      </c>
      <c r="AT163" s="216" t="s">
        <v>168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1610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qSQmVyFQXlZXKjT9nr1y6Zc7RnvyHUM5VnvhbNK27bZAFvNOLaCRU2f+meAvyoQfqhnZZqxxxRkugEzxCdJm5w==" hashValue="Y0wCK47oyeuJlMHpqBVvdTd+0H+4FES7+/5+qjoZDfdoyx9txLnyMaDJBiBDdITZ7bXmzW0GklpnTQNwqJjRDQ==" algorithmName="SHA-512" password="CC35"/>
  <autoFilter ref="C86:K16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ROUND((SUM(BE87:BE181)),  2)</f>
        <v>0</v>
      </c>
      <c r="G33" s="39"/>
      <c r="H33" s="39"/>
      <c r="I33" s="149">
        <v>0.20999999999999999</v>
      </c>
      <c r="J33" s="148">
        <f>ROUND(((SUM(BE87:BE181))*I33),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ROUND((SUM(BF87:BF181)),  2)</f>
        <v>0</v>
      </c>
      <c r="G34" s="39"/>
      <c r="H34" s="39"/>
      <c r="I34" s="149">
        <v>0.14999999999999999</v>
      </c>
      <c r="J34" s="148">
        <f>ROUND(((SUM(BF87:BF181))*I34),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ROUND((SUM(BG87:BG181)),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ROUND((SUM(BH87:BH181)),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ROUND((SUM(BI87:BI181)),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15 - Stoka 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144</v>
      </c>
      <c r="E62" s="175"/>
      <c r="F62" s="175"/>
      <c r="G62" s="175"/>
      <c r="H62" s="175"/>
      <c r="I62" s="175"/>
      <c r="J62" s="176">
        <f>J129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145</v>
      </c>
      <c r="E63" s="175"/>
      <c r="F63" s="175"/>
      <c r="G63" s="175"/>
      <c r="H63" s="175"/>
      <c r="I63" s="175"/>
      <c r="J63" s="176">
        <f>J131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146</v>
      </c>
      <c r="E64" s="175"/>
      <c r="F64" s="175"/>
      <c r="G64" s="175"/>
      <c r="H64" s="175"/>
      <c r="I64" s="175"/>
      <c r="J64" s="176">
        <f>J138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147</v>
      </c>
      <c r="E65" s="175"/>
      <c r="F65" s="175"/>
      <c r="G65" s="175"/>
      <c r="H65" s="175"/>
      <c r="I65" s="175"/>
      <c r="J65" s="176">
        <f>J141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149</v>
      </c>
      <c r="E66" s="175"/>
      <c r="F66" s="175"/>
      <c r="G66" s="175"/>
      <c r="H66" s="175"/>
      <c r="I66" s="175"/>
      <c r="J66" s="176">
        <f>J174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150</v>
      </c>
      <c r="E67" s="175"/>
      <c r="F67" s="175"/>
      <c r="G67" s="175"/>
      <c r="H67" s="175"/>
      <c r="I67" s="175"/>
      <c r="J67" s="176">
        <f>J179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SO.01 Kanalizace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15 - Stoka M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Rotava</v>
      </c>
      <c r="G81" s="41"/>
      <c r="H81" s="41"/>
      <c r="I81" s="33" t="s">
        <v>23</v>
      </c>
      <c r="J81" s="73" t="str">
        <f>IF(J12="","",J12)</f>
        <v>8. 1. 2021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Rotava Sídliště 721 Rotava</v>
      </c>
      <c r="G83" s="41"/>
      <c r="H83" s="41"/>
      <c r="I83" s="33" t="s">
        <v>31</v>
      </c>
      <c r="J83" s="37" t="str">
        <f>E21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Bolvári Štefan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152</v>
      </c>
      <c r="D86" s="181" t="s">
        <v>56</v>
      </c>
      <c r="E86" s="181" t="s">
        <v>52</v>
      </c>
      <c r="F86" s="181" t="s">
        <v>53</v>
      </c>
      <c r="G86" s="181" t="s">
        <v>153</v>
      </c>
      <c r="H86" s="181" t="s">
        <v>154</v>
      </c>
      <c r="I86" s="181" t="s">
        <v>155</v>
      </c>
      <c r="J86" s="181" t="s">
        <v>140</v>
      </c>
      <c r="K86" s="182" t="s">
        <v>156</v>
      </c>
      <c r="L86" s="183"/>
      <c r="M86" s="93" t="s">
        <v>19</v>
      </c>
      <c r="N86" s="94" t="s">
        <v>41</v>
      </c>
      <c r="O86" s="94" t="s">
        <v>157</v>
      </c>
      <c r="P86" s="94" t="s">
        <v>158</v>
      </c>
      <c r="Q86" s="94" t="s">
        <v>159</v>
      </c>
      <c r="R86" s="94" t="s">
        <v>160</v>
      </c>
      <c r="S86" s="94" t="s">
        <v>161</v>
      </c>
      <c r="T86" s="95" t="s">
        <v>162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163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100.31990420000001</v>
      </c>
      <c r="S87" s="97"/>
      <c r="T87" s="187">
        <f>T88</f>
        <v>57.284280000000003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141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164</v>
      </c>
      <c r="F88" s="192" t="s">
        <v>165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P89+P129+P131+P138+P141+P174+P179</f>
        <v>0</v>
      </c>
      <c r="Q88" s="197"/>
      <c r="R88" s="198">
        <f>R89+R129+R131+R138+R141+R174+R179</f>
        <v>100.31990420000001</v>
      </c>
      <c r="S88" s="197"/>
      <c r="T88" s="199">
        <f>T89+T129+T131+T138+T141+T174+T179</f>
        <v>57.284280000000003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166</v>
      </c>
      <c r="BK88" s="202">
        <f>BK89+BK129+BK131+BK138+BK141+BK174+BK179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167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SUM(P90:P128)</f>
        <v>0</v>
      </c>
      <c r="Q89" s="197"/>
      <c r="R89" s="198">
        <f>SUM(R90:R128)</f>
        <v>0.88611200000000001</v>
      </c>
      <c r="S89" s="197"/>
      <c r="T89" s="199">
        <f>SUM(T90:T128)</f>
        <v>57.284280000000003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166</v>
      </c>
      <c r="BK89" s="202">
        <f>SUM(BK90:BK128)</f>
        <v>0</v>
      </c>
    </row>
    <row r="90" s="2" customFormat="1" ht="66.75" customHeight="1">
      <c r="A90" s="39"/>
      <c r="B90" s="40"/>
      <c r="C90" s="205" t="s">
        <v>79</v>
      </c>
      <c r="D90" s="205" t="s">
        <v>168</v>
      </c>
      <c r="E90" s="206" t="s">
        <v>467</v>
      </c>
      <c r="F90" s="207" t="s">
        <v>468</v>
      </c>
      <c r="G90" s="208" t="s">
        <v>171</v>
      </c>
      <c r="H90" s="209">
        <v>98.766000000000005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0.57999999999999996</v>
      </c>
      <c r="T90" s="215">
        <f>S90*H90</f>
        <v>57.284280000000003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1612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1613</v>
      </c>
      <c r="G91" s="230"/>
      <c r="H91" s="233">
        <v>98.766000000000005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>
      <c r="A92" s="39"/>
      <c r="B92" s="40"/>
      <c r="C92" s="205" t="s">
        <v>81</v>
      </c>
      <c r="D92" s="205" t="s">
        <v>168</v>
      </c>
      <c r="E92" s="206" t="s">
        <v>184</v>
      </c>
      <c r="F92" s="207" t="s">
        <v>185</v>
      </c>
      <c r="G92" s="208" t="s">
        <v>186</v>
      </c>
      <c r="H92" s="209">
        <v>2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0.00064999999999999997</v>
      </c>
      <c r="R92" s="214">
        <f>Q92*H92</f>
        <v>0.0012999999999999999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1614</v>
      </c>
    </row>
    <row r="93" s="2" customFormat="1">
      <c r="A93" s="39"/>
      <c r="B93" s="40"/>
      <c r="C93" s="205" t="s">
        <v>183</v>
      </c>
      <c r="D93" s="205" t="s">
        <v>168</v>
      </c>
      <c r="E93" s="206" t="s">
        <v>188</v>
      </c>
      <c r="F93" s="207" t="s">
        <v>189</v>
      </c>
      <c r="G93" s="208" t="s">
        <v>186</v>
      </c>
      <c r="H93" s="209">
        <v>2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1615</v>
      </c>
    </row>
    <row r="94" s="2" customFormat="1">
      <c r="A94" s="39"/>
      <c r="B94" s="40"/>
      <c r="C94" s="205" t="s">
        <v>173</v>
      </c>
      <c r="D94" s="205" t="s">
        <v>168</v>
      </c>
      <c r="E94" s="206" t="s">
        <v>192</v>
      </c>
      <c r="F94" s="207" t="s">
        <v>193</v>
      </c>
      <c r="G94" s="208" t="s">
        <v>194</v>
      </c>
      <c r="H94" s="209">
        <v>272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0.00055000000000000003</v>
      </c>
      <c r="R94" s="214">
        <f>Q94*H94</f>
        <v>0.14960000000000001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1616</v>
      </c>
    </row>
    <row r="95" s="2" customFormat="1">
      <c r="A95" s="39"/>
      <c r="B95" s="40"/>
      <c r="C95" s="205" t="s">
        <v>191</v>
      </c>
      <c r="D95" s="205" t="s">
        <v>168</v>
      </c>
      <c r="E95" s="206" t="s">
        <v>197</v>
      </c>
      <c r="F95" s="207" t="s">
        <v>198</v>
      </c>
      <c r="G95" s="208" t="s">
        <v>194</v>
      </c>
      <c r="H95" s="209">
        <v>272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1617</v>
      </c>
    </row>
    <row r="96" s="2" customFormat="1">
      <c r="A96" s="39"/>
      <c r="B96" s="40"/>
      <c r="C96" s="205" t="s">
        <v>196</v>
      </c>
      <c r="D96" s="205" t="s">
        <v>168</v>
      </c>
      <c r="E96" s="206" t="s">
        <v>709</v>
      </c>
      <c r="F96" s="207" t="s">
        <v>710</v>
      </c>
      <c r="G96" s="208" t="s">
        <v>171</v>
      </c>
      <c r="H96" s="209">
        <v>93.930000000000007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1618</v>
      </c>
    </row>
    <row r="97" s="14" customFormat="1">
      <c r="A97" s="14"/>
      <c r="B97" s="229"/>
      <c r="C97" s="230"/>
      <c r="D97" s="220" t="s">
        <v>175</v>
      </c>
      <c r="E97" s="231" t="s">
        <v>19</v>
      </c>
      <c r="F97" s="232" t="s">
        <v>1619</v>
      </c>
      <c r="G97" s="230"/>
      <c r="H97" s="233">
        <v>93.930000000000007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175</v>
      </c>
      <c r="AU97" s="239" t="s">
        <v>81</v>
      </c>
      <c r="AV97" s="14" t="s">
        <v>81</v>
      </c>
      <c r="AW97" s="14" t="s">
        <v>33</v>
      </c>
      <c r="AX97" s="14" t="s">
        <v>79</v>
      </c>
      <c r="AY97" s="239" t="s">
        <v>166</v>
      </c>
    </row>
    <row r="98" s="2" customFormat="1">
      <c r="A98" s="39"/>
      <c r="B98" s="40"/>
      <c r="C98" s="205" t="s">
        <v>200</v>
      </c>
      <c r="D98" s="205" t="s">
        <v>168</v>
      </c>
      <c r="E98" s="206" t="s">
        <v>201</v>
      </c>
      <c r="F98" s="207" t="s">
        <v>202</v>
      </c>
      <c r="G98" s="208" t="s">
        <v>203</v>
      </c>
      <c r="H98" s="209">
        <v>163.90000000000001</v>
      </c>
      <c r="I98" s="210"/>
      <c r="J98" s="211">
        <f>ROUND(I98*H98,2)</f>
        <v>0</v>
      </c>
      <c r="K98" s="207" t="s">
        <v>172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173</v>
      </c>
      <c r="AT98" s="216" t="s">
        <v>168</v>
      </c>
      <c r="AU98" s="216" t="s">
        <v>81</v>
      </c>
      <c r="AY98" s="18" t="s">
        <v>166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173</v>
      </c>
      <c r="BM98" s="216" t="s">
        <v>1620</v>
      </c>
    </row>
    <row r="99" s="13" customFormat="1">
      <c r="A99" s="13"/>
      <c r="B99" s="218"/>
      <c r="C99" s="219"/>
      <c r="D99" s="220" t="s">
        <v>175</v>
      </c>
      <c r="E99" s="221" t="s">
        <v>19</v>
      </c>
      <c r="F99" s="222" t="s">
        <v>1621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175</v>
      </c>
      <c r="AU99" s="228" t="s">
        <v>81</v>
      </c>
      <c r="AV99" s="13" t="s">
        <v>79</v>
      </c>
      <c r="AW99" s="13" t="s">
        <v>33</v>
      </c>
      <c r="AX99" s="13" t="s">
        <v>71</v>
      </c>
      <c r="AY99" s="228" t="s">
        <v>166</v>
      </c>
    </row>
    <row r="100" s="14" customFormat="1">
      <c r="A100" s="14"/>
      <c r="B100" s="229"/>
      <c r="C100" s="230"/>
      <c r="D100" s="220" t="s">
        <v>175</v>
      </c>
      <c r="E100" s="231" t="s">
        <v>19</v>
      </c>
      <c r="F100" s="232" t="s">
        <v>1622</v>
      </c>
      <c r="G100" s="230"/>
      <c r="H100" s="233">
        <v>163.90000000000001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175</v>
      </c>
      <c r="AU100" s="239" t="s">
        <v>81</v>
      </c>
      <c r="AV100" s="14" t="s">
        <v>81</v>
      </c>
      <c r="AW100" s="14" t="s">
        <v>33</v>
      </c>
      <c r="AX100" s="14" t="s">
        <v>79</v>
      </c>
      <c r="AY100" s="239" t="s">
        <v>166</v>
      </c>
    </row>
    <row r="101" s="2" customFormat="1">
      <c r="A101" s="39"/>
      <c r="B101" s="40"/>
      <c r="C101" s="205" t="s">
        <v>210</v>
      </c>
      <c r="D101" s="205" t="s">
        <v>168</v>
      </c>
      <c r="E101" s="206" t="s">
        <v>486</v>
      </c>
      <c r="F101" s="207" t="s">
        <v>487</v>
      </c>
      <c r="G101" s="208" t="s">
        <v>203</v>
      </c>
      <c r="H101" s="209">
        <v>217.62799999999999</v>
      </c>
      <c r="I101" s="210"/>
      <c r="J101" s="211">
        <f>ROUND(I101*H101,2)</f>
        <v>0</v>
      </c>
      <c r="K101" s="207" t="s">
        <v>172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173</v>
      </c>
      <c r="AT101" s="216" t="s">
        <v>168</v>
      </c>
      <c r="AU101" s="216" t="s">
        <v>81</v>
      </c>
      <c r="AY101" s="18" t="s">
        <v>166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173</v>
      </c>
      <c r="BM101" s="216" t="s">
        <v>1623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1624</v>
      </c>
      <c r="G102" s="230"/>
      <c r="H102" s="233">
        <v>52.128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207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1625</v>
      </c>
      <c r="G104" s="230"/>
      <c r="H104" s="233">
        <v>165.5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5" customFormat="1">
      <c r="A105" s="15"/>
      <c r="B105" s="240"/>
      <c r="C105" s="241"/>
      <c r="D105" s="220" t="s">
        <v>175</v>
      </c>
      <c r="E105" s="242" t="s">
        <v>19</v>
      </c>
      <c r="F105" s="243" t="s">
        <v>209</v>
      </c>
      <c r="G105" s="241"/>
      <c r="H105" s="244">
        <v>217.62799999999999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175</v>
      </c>
      <c r="AU105" s="250" t="s">
        <v>81</v>
      </c>
      <c r="AV105" s="15" t="s">
        <v>173</v>
      </c>
      <c r="AW105" s="15" t="s">
        <v>33</v>
      </c>
      <c r="AX105" s="15" t="s">
        <v>79</v>
      </c>
      <c r="AY105" s="250" t="s">
        <v>166</v>
      </c>
    </row>
    <row r="106" s="2" customFormat="1">
      <c r="A106" s="39"/>
      <c r="B106" s="40"/>
      <c r="C106" s="205" t="s">
        <v>214</v>
      </c>
      <c r="D106" s="205" t="s">
        <v>168</v>
      </c>
      <c r="E106" s="206" t="s">
        <v>211</v>
      </c>
      <c r="F106" s="207" t="s">
        <v>212</v>
      </c>
      <c r="G106" s="208" t="s">
        <v>203</v>
      </c>
      <c r="H106" s="209">
        <v>3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1626</v>
      </c>
    </row>
    <row r="107" s="2" customFormat="1">
      <c r="A107" s="39"/>
      <c r="B107" s="40"/>
      <c r="C107" s="205" t="s">
        <v>106</v>
      </c>
      <c r="D107" s="205" t="s">
        <v>168</v>
      </c>
      <c r="E107" s="206" t="s">
        <v>220</v>
      </c>
      <c r="F107" s="207" t="s">
        <v>221</v>
      </c>
      <c r="G107" s="208" t="s">
        <v>171</v>
      </c>
      <c r="H107" s="209">
        <v>861.63999999999999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0.00084999999999999995</v>
      </c>
      <c r="R107" s="214">
        <f>Q107*H107</f>
        <v>0.73239399999999999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1627</v>
      </c>
    </row>
    <row r="108" s="14" customFormat="1">
      <c r="A108" s="14"/>
      <c r="B108" s="229"/>
      <c r="C108" s="230"/>
      <c r="D108" s="220" t="s">
        <v>175</v>
      </c>
      <c r="E108" s="231" t="s">
        <v>19</v>
      </c>
      <c r="F108" s="232" t="s">
        <v>1628</v>
      </c>
      <c r="G108" s="230"/>
      <c r="H108" s="233">
        <v>115.84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175</v>
      </c>
      <c r="AU108" s="239" t="s">
        <v>81</v>
      </c>
      <c r="AV108" s="14" t="s">
        <v>81</v>
      </c>
      <c r="AW108" s="14" t="s">
        <v>33</v>
      </c>
      <c r="AX108" s="14" t="s">
        <v>71</v>
      </c>
      <c r="AY108" s="239" t="s">
        <v>166</v>
      </c>
    </row>
    <row r="109" s="13" customFormat="1">
      <c r="A109" s="13"/>
      <c r="B109" s="218"/>
      <c r="C109" s="219"/>
      <c r="D109" s="220" t="s">
        <v>175</v>
      </c>
      <c r="E109" s="221" t="s">
        <v>19</v>
      </c>
      <c r="F109" s="222" t="s">
        <v>207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175</v>
      </c>
      <c r="AU109" s="228" t="s">
        <v>81</v>
      </c>
      <c r="AV109" s="13" t="s">
        <v>79</v>
      </c>
      <c r="AW109" s="13" t="s">
        <v>33</v>
      </c>
      <c r="AX109" s="13" t="s">
        <v>71</v>
      </c>
      <c r="AY109" s="228" t="s">
        <v>166</v>
      </c>
    </row>
    <row r="110" s="14" customFormat="1">
      <c r="A110" s="14"/>
      <c r="B110" s="229"/>
      <c r="C110" s="230"/>
      <c r="D110" s="220" t="s">
        <v>175</v>
      </c>
      <c r="E110" s="231" t="s">
        <v>19</v>
      </c>
      <c r="F110" s="232" t="s">
        <v>1629</v>
      </c>
      <c r="G110" s="230"/>
      <c r="H110" s="233">
        <v>745.79999999999995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175</v>
      </c>
      <c r="AU110" s="239" t="s">
        <v>81</v>
      </c>
      <c r="AV110" s="14" t="s">
        <v>81</v>
      </c>
      <c r="AW110" s="14" t="s">
        <v>33</v>
      </c>
      <c r="AX110" s="14" t="s">
        <v>71</v>
      </c>
      <c r="AY110" s="239" t="s">
        <v>166</v>
      </c>
    </row>
    <row r="111" s="15" customFormat="1">
      <c r="A111" s="15"/>
      <c r="B111" s="240"/>
      <c r="C111" s="241"/>
      <c r="D111" s="220" t="s">
        <v>175</v>
      </c>
      <c r="E111" s="242" t="s">
        <v>19</v>
      </c>
      <c r="F111" s="243" t="s">
        <v>209</v>
      </c>
      <c r="G111" s="241"/>
      <c r="H111" s="244">
        <v>861.63999999999999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175</v>
      </c>
      <c r="AU111" s="250" t="s">
        <v>81</v>
      </c>
      <c r="AV111" s="15" t="s">
        <v>173</v>
      </c>
      <c r="AW111" s="15" t="s">
        <v>33</v>
      </c>
      <c r="AX111" s="15" t="s">
        <v>79</v>
      </c>
      <c r="AY111" s="250" t="s">
        <v>166</v>
      </c>
    </row>
    <row r="112" s="2" customFormat="1" ht="44.25" customHeight="1">
      <c r="A112" s="39"/>
      <c r="B112" s="40"/>
      <c r="C112" s="205" t="s">
        <v>109</v>
      </c>
      <c r="D112" s="205" t="s">
        <v>168</v>
      </c>
      <c r="E112" s="206" t="s">
        <v>227</v>
      </c>
      <c r="F112" s="207" t="s">
        <v>228</v>
      </c>
      <c r="G112" s="208" t="s">
        <v>171</v>
      </c>
      <c r="H112" s="209">
        <v>861.63999999999999</v>
      </c>
      <c r="I112" s="210"/>
      <c r="J112" s="211">
        <f>ROUND(I112*H112,2)</f>
        <v>0</v>
      </c>
      <c r="K112" s="207" t="s">
        <v>172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168</v>
      </c>
      <c r="AU112" s="216" t="s">
        <v>81</v>
      </c>
      <c r="AY112" s="18" t="s">
        <v>166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173</v>
      </c>
      <c r="BM112" s="216" t="s">
        <v>1630</v>
      </c>
    </row>
    <row r="113" s="2" customFormat="1">
      <c r="A113" s="39"/>
      <c r="B113" s="40"/>
      <c r="C113" s="205" t="s">
        <v>112</v>
      </c>
      <c r="D113" s="205" t="s">
        <v>168</v>
      </c>
      <c r="E113" s="206" t="s">
        <v>499</v>
      </c>
      <c r="F113" s="207" t="s">
        <v>500</v>
      </c>
      <c r="G113" s="208" t="s">
        <v>203</v>
      </c>
      <c r="H113" s="209">
        <v>55.399999999999999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1631</v>
      </c>
    </row>
    <row r="114" s="14" customFormat="1">
      <c r="A114" s="14"/>
      <c r="B114" s="229"/>
      <c r="C114" s="230"/>
      <c r="D114" s="220" t="s">
        <v>175</v>
      </c>
      <c r="E114" s="231" t="s">
        <v>19</v>
      </c>
      <c r="F114" s="232" t="s">
        <v>1632</v>
      </c>
      <c r="G114" s="230"/>
      <c r="H114" s="233">
        <v>55.399999999999999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175</v>
      </c>
      <c r="AU114" s="239" t="s">
        <v>81</v>
      </c>
      <c r="AV114" s="14" t="s">
        <v>81</v>
      </c>
      <c r="AW114" s="14" t="s">
        <v>33</v>
      </c>
      <c r="AX114" s="14" t="s">
        <v>79</v>
      </c>
      <c r="AY114" s="239" t="s">
        <v>166</v>
      </c>
    </row>
    <row r="115" s="2" customFormat="1" ht="44.25" customHeight="1">
      <c r="A115" s="39"/>
      <c r="B115" s="40"/>
      <c r="C115" s="205" t="s">
        <v>115</v>
      </c>
      <c r="D115" s="205" t="s">
        <v>168</v>
      </c>
      <c r="E115" s="206" t="s">
        <v>503</v>
      </c>
      <c r="F115" s="207" t="s">
        <v>504</v>
      </c>
      <c r="G115" s="208" t="s">
        <v>203</v>
      </c>
      <c r="H115" s="209">
        <v>55.399999999999999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1633</v>
      </c>
    </row>
    <row r="116" s="2" customFormat="1" ht="44.25" customHeight="1">
      <c r="A116" s="39"/>
      <c r="B116" s="40"/>
      <c r="C116" s="205" t="s">
        <v>118</v>
      </c>
      <c r="D116" s="205" t="s">
        <v>168</v>
      </c>
      <c r="E116" s="206" t="s">
        <v>238</v>
      </c>
      <c r="F116" s="207" t="s">
        <v>239</v>
      </c>
      <c r="G116" s="208" t="s">
        <v>240</v>
      </c>
      <c r="H116" s="209">
        <v>110.8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1634</v>
      </c>
    </row>
    <row r="117" s="14" customFormat="1">
      <c r="A117" s="14"/>
      <c r="B117" s="229"/>
      <c r="C117" s="230"/>
      <c r="D117" s="220" t="s">
        <v>175</v>
      </c>
      <c r="E117" s="231" t="s">
        <v>19</v>
      </c>
      <c r="F117" s="232" t="s">
        <v>1635</v>
      </c>
      <c r="G117" s="230"/>
      <c r="H117" s="233">
        <v>110.8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175</v>
      </c>
      <c r="AU117" s="239" t="s">
        <v>81</v>
      </c>
      <c r="AV117" s="14" t="s">
        <v>81</v>
      </c>
      <c r="AW117" s="14" t="s">
        <v>33</v>
      </c>
      <c r="AX117" s="14" t="s">
        <v>79</v>
      </c>
      <c r="AY117" s="239" t="s">
        <v>166</v>
      </c>
    </row>
    <row r="118" s="2" customFormat="1">
      <c r="A118" s="39"/>
      <c r="B118" s="40"/>
      <c r="C118" s="205" t="s">
        <v>8</v>
      </c>
      <c r="D118" s="205" t="s">
        <v>168</v>
      </c>
      <c r="E118" s="206" t="s">
        <v>243</v>
      </c>
      <c r="F118" s="207" t="s">
        <v>244</v>
      </c>
      <c r="G118" s="208" t="s">
        <v>203</v>
      </c>
      <c r="H118" s="209">
        <v>55.399999999999999</v>
      </c>
      <c r="I118" s="210"/>
      <c r="J118" s="211">
        <f>ROUND(I118*H118,2)</f>
        <v>0</v>
      </c>
      <c r="K118" s="207" t="s">
        <v>172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173</v>
      </c>
      <c r="AT118" s="216" t="s">
        <v>168</v>
      </c>
      <c r="AU118" s="216" t="s">
        <v>81</v>
      </c>
      <c r="AY118" s="18" t="s">
        <v>166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173</v>
      </c>
      <c r="BM118" s="216" t="s">
        <v>1636</v>
      </c>
    </row>
    <row r="119" s="2" customFormat="1" ht="44.25" customHeight="1">
      <c r="A119" s="39"/>
      <c r="B119" s="40"/>
      <c r="C119" s="205" t="s">
        <v>123</v>
      </c>
      <c r="D119" s="205" t="s">
        <v>168</v>
      </c>
      <c r="E119" s="206" t="s">
        <v>246</v>
      </c>
      <c r="F119" s="207" t="s">
        <v>247</v>
      </c>
      <c r="G119" s="208" t="s">
        <v>203</v>
      </c>
      <c r="H119" s="209">
        <v>326.13</v>
      </c>
      <c r="I119" s="210"/>
      <c r="J119" s="211">
        <f>ROUND(I119*H119,2)</f>
        <v>0</v>
      </c>
      <c r="K119" s="207" t="s">
        <v>172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173</v>
      </c>
      <c r="AT119" s="216" t="s">
        <v>168</v>
      </c>
      <c r="AU119" s="216" t="s">
        <v>81</v>
      </c>
      <c r="AY119" s="18" t="s">
        <v>166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173</v>
      </c>
      <c r="BM119" s="216" t="s">
        <v>1637</v>
      </c>
    </row>
    <row r="120" s="14" customFormat="1">
      <c r="A120" s="14"/>
      <c r="B120" s="229"/>
      <c r="C120" s="230"/>
      <c r="D120" s="220" t="s">
        <v>175</v>
      </c>
      <c r="E120" s="231" t="s">
        <v>19</v>
      </c>
      <c r="F120" s="232" t="s">
        <v>1638</v>
      </c>
      <c r="G120" s="230"/>
      <c r="H120" s="233">
        <v>326.13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175</v>
      </c>
      <c r="AU120" s="239" t="s">
        <v>81</v>
      </c>
      <c r="AV120" s="14" t="s">
        <v>81</v>
      </c>
      <c r="AW120" s="14" t="s">
        <v>33</v>
      </c>
      <c r="AX120" s="14" t="s">
        <v>79</v>
      </c>
      <c r="AY120" s="239" t="s">
        <v>166</v>
      </c>
    </row>
    <row r="121" s="2" customFormat="1" ht="66.75" customHeight="1">
      <c r="A121" s="39"/>
      <c r="B121" s="40"/>
      <c r="C121" s="205" t="s">
        <v>126</v>
      </c>
      <c r="D121" s="205" t="s">
        <v>168</v>
      </c>
      <c r="E121" s="206" t="s">
        <v>250</v>
      </c>
      <c r="F121" s="207" t="s">
        <v>251</v>
      </c>
      <c r="G121" s="208" t="s">
        <v>203</v>
      </c>
      <c r="H121" s="209">
        <v>41.548000000000002</v>
      </c>
      <c r="I121" s="210"/>
      <c r="J121" s="211">
        <f>ROUND(I121*H121,2)</f>
        <v>0</v>
      </c>
      <c r="K121" s="207" t="s">
        <v>172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173</v>
      </c>
      <c r="AT121" s="216" t="s">
        <v>168</v>
      </c>
      <c r="AU121" s="216" t="s">
        <v>81</v>
      </c>
      <c r="AY121" s="18" t="s">
        <v>166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173</v>
      </c>
      <c r="BM121" s="216" t="s">
        <v>1639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1640</v>
      </c>
      <c r="G122" s="230"/>
      <c r="H122" s="233">
        <v>41.548000000000002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79</v>
      </c>
      <c r="AY122" s="239" t="s">
        <v>166</v>
      </c>
    </row>
    <row r="123" s="2" customFormat="1" ht="16.5" customHeight="1">
      <c r="A123" s="39"/>
      <c r="B123" s="40"/>
      <c r="C123" s="251" t="s">
        <v>129</v>
      </c>
      <c r="D123" s="251" t="s">
        <v>254</v>
      </c>
      <c r="E123" s="252" t="s">
        <v>255</v>
      </c>
      <c r="F123" s="253" t="s">
        <v>256</v>
      </c>
      <c r="G123" s="254" t="s">
        <v>240</v>
      </c>
      <c r="H123" s="255">
        <v>83.096000000000004</v>
      </c>
      <c r="I123" s="256"/>
      <c r="J123" s="257">
        <f>ROUND(I123*H123,2)</f>
        <v>0</v>
      </c>
      <c r="K123" s="253" t="s">
        <v>172</v>
      </c>
      <c r="L123" s="258"/>
      <c r="M123" s="259" t="s">
        <v>19</v>
      </c>
      <c r="N123" s="260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210</v>
      </c>
      <c r="AT123" s="216" t="s">
        <v>254</v>
      </c>
      <c r="AU123" s="216" t="s">
        <v>81</v>
      </c>
      <c r="AY123" s="18" t="s">
        <v>166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173</v>
      </c>
      <c r="BM123" s="216" t="s">
        <v>1641</v>
      </c>
    </row>
    <row r="124" s="14" customFormat="1">
      <c r="A124" s="14"/>
      <c r="B124" s="229"/>
      <c r="C124" s="230"/>
      <c r="D124" s="220" t="s">
        <v>175</v>
      </c>
      <c r="E124" s="231" t="s">
        <v>19</v>
      </c>
      <c r="F124" s="232" t="s">
        <v>1642</v>
      </c>
      <c r="G124" s="230"/>
      <c r="H124" s="233">
        <v>83.096000000000004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175</v>
      </c>
      <c r="AU124" s="239" t="s">
        <v>81</v>
      </c>
      <c r="AV124" s="14" t="s">
        <v>81</v>
      </c>
      <c r="AW124" s="14" t="s">
        <v>33</v>
      </c>
      <c r="AX124" s="14" t="s">
        <v>79</v>
      </c>
      <c r="AY124" s="239" t="s">
        <v>166</v>
      </c>
    </row>
    <row r="125" s="2" customFormat="1" ht="16.5" customHeight="1">
      <c r="A125" s="39"/>
      <c r="B125" s="40"/>
      <c r="C125" s="205" t="s">
        <v>132</v>
      </c>
      <c r="D125" s="205" t="s">
        <v>168</v>
      </c>
      <c r="E125" s="206" t="s">
        <v>742</v>
      </c>
      <c r="F125" s="207" t="s">
        <v>743</v>
      </c>
      <c r="G125" s="208" t="s">
        <v>171</v>
      </c>
      <c r="H125" s="209">
        <v>93.930000000000007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1643</v>
      </c>
    </row>
    <row r="126" s="2" customFormat="1" ht="16.5" customHeight="1">
      <c r="A126" s="39"/>
      <c r="B126" s="40"/>
      <c r="C126" s="251" t="s">
        <v>260</v>
      </c>
      <c r="D126" s="251" t="s">
        <v>254</v>
      </c>
      <c r="E126" s="252" t="s">
        <v>745</v>
      </c>
      <c r="F126" s="253" t="s">
        <v>746</v>
      </c>
      <c r="G126" s="254" t="s">
        <v>747</v>
      </c>
      <c r="H126" s="255">
        <v>2.8180000000000001</v>
      </c>
      <c r="I126" s="256"/>
      <c r="J126" s="257">
        <f>ROUND(I126*H126,2)</f>
        <v>0</v>
      </c>
      <c r="K126" s="253" t="s">
        <v>172</v>
      </c>
      <c r="L126" s="258"/>
      <c r="M126" s="259" t="s">
        <v>19</v>
      </c>
      <c r="N126" s="260" t="s">
        <v>42</v>
      </c>
      <c r="O126" s="85"/>
      <c r="P126" s="214">
        <f>O126*H126</f>
        <v>0</v>
      </c>
      <c r="Q126" s="214">
        <v>0.001</v>
      </c>
      <c r="R126" s="214">
        <f>Q126*H126</f>
        <v>0.0028180000000000002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210</v>
      </c>
      <c r="AT126" s="216" t="s">
        <v>254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1644</v>
      </c>
    </row>
    <row r="127" s="14" customFormat="1">
      <c r="A127" s="14"/>
      <c r="B127" s="229"/>
      <c r="C127" s="230"/>
      <c r="D127" s="220" t="s">
        <v>175</v>
      </c>
      <c r="E127" s="231" t="s">
        <v>19</v>
      </c>
      <c r="F127" s="232" t="s">
        <v>1645</v>
      </c>
      <c r="G127" s="230"/>
      <c r="H127" s="233">
        <v>2.8180000000000001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175</v>
      </c>
      <c r="AU127" s="239" t="s">
        <v>81</v>
      </c>
      <c r="AV127" s="14" t="s">
        <v>81</v>
      </c>
      <c r="AW127" s="14" t="s">
        <v>33</v>
      </c>
      <c r="AX127" s="14" t="s">
        <v>79</v>
      </c>
      <c r="AY127" s="239" t="s">
        <v>166</v>
      </c>
    </row>
    <row r="128" s="2" customFormat="1">
      <c r="A128" s="39"/>
      <c r="B128" s="40"/>
      <c r="C128" s="205" t="s">
        <v>7</v>
      </c>
      <c r="D128" s="205" t="s">
        <v>168</v>
      </c>
      <c r="E128" s="206" t="s">
        <v>749</v>
      </c>
      <c r="F128" s="207" t="s">
        <v>750</v>
      </c>
      <c r="G128" s="208" t="s">
        <v>171</v>
      </c>
      <c r="H128" s="209">
        <v>93.930000000000007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1646</v>
      </c>
    </row>
    <row r="129" s="12" customFormat="1" ht="22.8" customHeight="1">
      <c r="A129" s="12"/>
      <c r="B129" s="189"/>
      <c r="C129" s="190"/>
      <c r="D129" s="191" t="s">
        <v>70</v>
      </c>
      <c r="E129" s="203" t="s">
        <v>183</v>
      </c>
      <c r="F129" s="203" t="s">
        <v>259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P130</f>
        <v>0</v>
      </c>
      <c r="Q129" s="197"/>
      <c r="R129" s="198">
        <f>R130</f>
        <v>0</v>
      </c>
      <c r="S129" s="197"/>
      <c r="T129" s="19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79</v>
      </c>
      <c r="AT129" s="201" t="s">
        <v>70</v>
      </c>
      <c r="AU129" s="201" t="s">
        <v>79</v>
      </c>
      <c r="AY129" s="200" t="s">
        <v>166</v>
      </c>
      <c r="BK129" s="202">
        <f>BK130</f>
        <v>0</v>
      </c>
    </row>
    <row r="130" s="2" customFormat="1">
      <c r="A130" s="39"/>
      <c r="B130" s="40"/>
      <c r="C130" s="205" t="s">
        <v>269</v>
      </c>
      <c r="D130" s="205" t="s">
        <v>168</v>
      </c>
      <c r="E130" s="206" t="s">
        <v>261</v>
      </c>
      <c r="F130" s="207" t="s">
        <v>262</v>
      </c>
      <c r="G130" s="208" t="s">
        <v>194</v>
      </c>
      <c r="H130" s="209">
        <v>154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1647</v>
      </c>
    </row>
    <row r="131" s="12" customFormat="1" ht="22.8" customHeight="1">
      <c r="A131" s="12"/>
      <c r="B131" s="189"/>
      <c r="C131" s="190"/>
      <c r="D131" s="191" t="s">
        <v>70</v>
      </c>
      <c r="E131" s="203" t="s">
        <v>173</v>
      </c>
      <c r="F131" s="203" t="s">
        <v>264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SUM(P132:P137)</f>
        <v>0</v>
      </c>
      <c r="Q131" s="197"/>
      <c r="R131" s="198">
        <f>SUM(R132:R137)</f>
        <v>0.36606</v>
      </c>
      <c r="S131" s="197"/>
      <c r="T131" s="199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79</v>
      </c>
      <c r="AT131" s="201" t="s">
        <v>70</v>
      </c>
      <c r="AU131" s="201" t="s">
        <v>79</v>
      </c>
      <c r="AY131" s="200" t="s">
        <v>166</v>
      </c>
      <c r="BK131" s="202">
        <f>SUM(BK132:BK137)</f>
        <v>0</v>
      </c>
    </row>
    <row r="132" s="2" customFormat="1" ht="33" customHeight="1">
      <c r="A132" s="39"/>
      <c r="B132" s="40"/>
      <c r="C132" s="205" t="s">
        <v>273</v>
      </c>
      <c r="D132" s="205" t="s">
        <v>168</v>
      </c>
      <c r="E132" s="206" t="s">
        <v>265</v>
      </c>
      <c r="F132" s="207" t="s">
        <v>753</v>
      </c>
      <c r="G132" s="208" t="s">
        <v>203</v>
      </c>
      <c r="H132" s="209">
        <v>13.849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1648</v>
      </c>
    </row>
    <row r="133" s="14" customFormat="1">
      <c r="A133" s="14"/>
      <c r="B133" s="229"/>
      <c r="C133" s="230"/>
      <c r="D133" s="220" t="s">
        <v>175</v>
      </c>
      <c r="E133" s="231" t="s">
        <v>19</v>
      </c>
      <c r="F133" s="232" t="s">
        <v>1649</v>
      </c>
      <c r="G133" s="230"/>
      <c r="H133" s="233">
        <v>13.849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175</v>
      </c>
      <c r="AU133" s="239" t="s">
        <v>81</v>
      </c>
      <c r="AV133" s="14" t="s">
        <v>81</v>
      </c>
      <c r="AW133" s="14" t="s">
        <v>33</v>
      </c>
      <c r="AX133" s="14" t="s">
        <v>79</v>
      </c>
      <c r="AY133" s="239" t="s">
        <v>166</v>
      </c>
    </row>
    <row r="134" s="2" customFormat="1">
      <c r="A134" s="39"/>
      <c r="B134" s="40"/>
      <c r="C134" s="205" t="s">
        <v>277</v>
      </c>
      <c r="D134" s="205" t="s">
        <v>168</v>
      </c>
      <c r="E134" s="206" t="s">
        <v>270</v>
      </c>
      <c r="F134" s="207" t="s">
        <v>271</v>
      </c>
      <c r="G134" s="208" t="s">
        <v>203</v>
      </c>
      <c r="H134" s="209">
        <v>0.80000000000000004</v>
      </c>
      <c r="I134" s="210"/>
      <c r="J134" s="211">
        <f>ROUND(I134*H134,2)</f>
        <v>0</v>
      </c>
      <c r="K134" s="207" t="s">
        <v>172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173</v>
      </c>
      <c r="AT134" s="216" t="s">
        <v>168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1650</v>
      </c>
    </row>
    <row r="135" s="2" customFormat="1" ht="33" customHeight="1">
      <c r="A135" s="39"/>
      <c r="B135" s="40"/>
      <c r="C135" s="205" t="s">
        <v>281</v>
      </c>
      <c r="D135" s="205" t="s">
        <v>168</v>
      </c>
      <c r="E135" s="206" t="s">
        <v>274</v>
      </c>
      <c r="F135" s="207" t="s">
        <v>275</v>
      </c>
      <c r="G135" s="208" t="s">
        <v>203</v>
      </c>
      <c r="H135" s="209">
        <v>1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1651</v>
      </c>
    </row>
    <row r="136" s="2" customFormat="1">
      <c r="A136" s="39"/>
      <c r="B136" s="40"/>
      <c r="C136" s="205" t="s">
        <v>286</v>
      </c>
      <c r="D136" s="205" t="s">
        <v>168</v>
      </c>
      <c r="E136" s="206" t="s">
        <v>278</v>
      </c>
      <c r="F136" s="207" t="s">
        <v>279</v>
      </c>
      <c r="G136" s="208" t="s">
        <v>171</v>
      </c>
      <c r="H136" s="209">
        <v>2</v>
      </c>
      <c r="I136" s="210"/>
      <c r="J136" s="211">
        <f>ROUND(I136*H136,2)</f>
        <v>0</v>
      </c>
      <c r="K136" s="207" t="s">
        <v>172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0.0063899999999999998</v>
      </c>
      <c r="R136" s="214">
        <f>Q136*H136</f>
        <v>0.01278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173</v>
      </c>
      <c r="AT136" s="216" t="s">
        <v>168</v>
      </c>
      <c r="AU136" s="216" t="s">
        <v>81</v>
      </c>
      <c r="AY136" s="18" t="s">
        <v>166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173</v>
      </c>
      <c r="BM136" s="216" t="s">
        <v>1652</v>
      </c>
    </row>
    <row r="137" s="2" customFormat="1">
      <c r="A137" s="39"/>
      <c r="B137" s="40"/>
      <c r="C137" s="205" t="s">
        <v>292</v>
      </c>
      <c r="D137" s="205" t="s">
        <v>168</v>
      </c>
      <c r="E137" s="206" t="s">
        <v>282</v>
      </c>
      <c r="F137" s="207" t="s">
        <v>283</v>
      </c>
      <c r="G137" s="208" t="s">
        <v>186</v>
      </c>
      <c r="H137" s="209">
        <v>4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0.088319999999999996</v>
      </c>
      <c r="R137" s="214">
        <f>Q137*H137</f>
        <v>0.35327999999999998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1653</v>
      </c>
    </row>
    <row r="138" s="12" customFormat="1" ht="22.8" customHeight="1">
      <c r="A138" s="12"/>
      <c r="B138" s="189"/>
      <c r="C138" s="190"/>
      <c r="D138" s="191" t="s">
        <v>70</v>
      </c>
      <c r="E138" s="203" t="s">
        <v>191</v>
      </c>
      <c r="F138" s="203" t="s">
        <v>285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82.966800000000006</v>
      </c>
      <c r="S138" s="197"/>
      <c r="T138" s="19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79</v>
      </c>
      <c r="AT138" s="201" t="s">
        <v>70</v>
      </c>
      <c r="AU138" s="201" t="s">
        <v>79</v>
      </c>
      <c r="AY138" s="200" t="s">
        <v>166</v>
      </c>
      <c r="BK138" s="202">
        <f>SUM(BK139:BK140)</f>
        <v>0</v>
      </c>
    </row>
    <row r="139" s="2" customFormat="1">
      <c r="A139" s="39"/>
      <c r="B139" s="40"/>
      <c r="C139" s="205" t="s">
        <v>296</v>
      </c>
      <c r="D139" s="205" t="s">
        <v>168</v>
      </c>
      <c r="E139" s="206" t="s">
        <v>287</v>
      </c>
      <c r="F139" s="207" t="s">
        <v>288</v>
      </c>
      <c r="G139" s="208" t="s">
        <v>171</v>
      </c>
      <c r="H139" s="209">
        <v>98.769999999999996</v>
      </c>
      <c r="I139" s="210"/>
      <c r="J139" s="211">
        <f>ROUND(I139*H139,2)</f>
        <v>0</v>
      </c>
      <c r="K139" s="207" t="s">
        <v>172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0.46000000000000002</v>
      </c>
      <c r="R139" s="214">
        <f>Q139*H139</f>
        <v>45.434199999999997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173</v>
      </c>
      <c r="AT139" s="216" t="s">
        <v>168</v>
      </c>
      <c r="AU139" s="216" t="s">
        <v>81</v>
      </c>
      <c r="AY139" s="18" t="s">
        <v>166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173</v>
      </c>
      <c r="BM139" s="216" t="s">
        <v>1654</v>
      </c>
    </row>
    <row r="140" s="2" customFormat="1" ht="44.25" customHeight="1">
      <c r="A140" s="39"/>
      <c r="B140" s="40"/>
      <c r="C140" s="205" t="s">
        <v>300</v>
      </c>
      <c r="D140" s="205" t="s">
        <v>168</v>
      </c>
      <c r="E140" s="206" t="s">
        <v>293</v>
      </c>
      <c r="F140" s="207" t="s">
        <v>294</v>
      </c>
      <c r="G140" s="208" t="s">
        <v>171</v>
      </c>
      <c r="H140" s="209">
        <v>98.769999999999996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0.38</v>
      </c>
      <c r="R140" s="214">
        <f>Q140*H140</f>
        <v>37.532600000000002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1655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210</v>
      </c>
      <c r="F141" s="203" t="s">
        <v>304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SUM(P142:P173)</f>
        <v>0</v>
      </c>
      <c r="Q141" s="197"/>
      <c r="R141" s="198">
        <f>SUM(R142:R173)</f>
        <v>16.100932199999999</v>
      </c>
      <c r="S141" s="197"/>
      <c r="T141" s="199">
        <f>SUM(T142:T173)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SUM(BK142:BK173)</f>
        <v>0</v>
      </c>
    </row>
    <row r="142" s="2" customFormat="1" ht="33" customHeight="1">
      <c r="A142" s="39"/>
      <c r="B142" s="40"/>
      <c r="C142" s="205" t="s">
        <v>305</v>
      </c>
      <c r="D142" s="205" t="s">
        <v>168</v>
      </c>
      <c r="E142" s="206" t="s">
        <v>306</v>
      </c>
      <c r="F142" s="207" t="s">
        <v>307</v>
      </c>
      <c r="G142" s="208" t="s">
        <v>194</v>
      </c>
      <c r="H142" s="209">
        <v>18.100000000000001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1.0000000000000001E-05</v>
      </c>
      <c r="R142" s="214">
        <f>Q142*H142</f>
        <v>0.00018100000000000004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1656</v>
      </c>
    </row>
    <row r="143" s="2" customFormat="1">
      <c r="A143" s="39"/>
      <c r="B143" s="40"/>
      <c r="C143" s="251" t="s">
        <v>310</v>
      </c>
      <c r="D143" s="251" t="s">
        <v>254</v>
      </c>
      <c r="E143" s="252" t="s">
        <v>311</v>
      </c>
      <c r="F143" s="253" t="s">
        <v>312</v>
      </c>
      <c r="G143" s="254" t="s">
        <v>194</v>
      </c>
      <c r="H143" s="255">
        <v>18.372</v>
      </c>
      <c r="I143" s="256"/>
      <c r="J143" s="257">
        <f>ROUND(I143*H143,2)</f>
        <v>0</v>
      </c>
      <c r="K143" s="253" t="s">
        <v>172</v>
      </c>
      <c r="L143" s="258"/>
      <c r="M143" s="259" t="s">
        <v>19</v>
      </c>
      <c r="N143" s="260" t="s">
        <v>42</v>
      </c>
      <c r="O143" s="85"/>
      <c r="P143" s="214">
        <f>O143*H143</f>
        <v>0</v>
      </c>
      <c r="Q143" s="214">
        <v>0.0035999999999999999</v>
      </c>
      <c r="R143" s="214">
        <f>Q143*H143</f>
        <v>0.066139199999999995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210</v>
      </c>
      <c r="AT143" s="216" t="s">
        <v>254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1657</v>
      </c>
    </row>
    <row r="144" s="14" customFormat="1">
      <c r="A144" s="14"/>
      <c r="B144" s="229"/>
      <c r="C144" s="230"/>
      <c r="D144" s="220" t="s">
        <v>175</v>
      </c>
      <c r="E144" s="230"/>
      <c r="F144" s="232" t="s">
        <v>1658</v>
      </c>
      <c r="G144" s="230"/>
      <c r="H144" s="233">
        <v>18.372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175</v>
      </c>
      <c r="AU144" s="239" t="s">
        <v>81</v>
      </c>
      <c r="AV144" s="14" t="s">
        <v>81</v>
      </c>
      <c r="AW144" s="14" t="s">
        <v>4</v>
      </c>
      <c r="AX144" s="14" t="s">
        <v>79</v>
      </c>
      <c r="AY144" s="239" t="s">
        <v>166</v>
      </c>
    </row>
    <row r="145" s="2" customFormat="1" ht="33" customHeight="1">
      <c r="A145" s="39"/>
      <c r="B145" s="40"/>
      <c r="C145" s="205" t="s">
        <v>315</v>
      </c>
      <c r="D145" s="205" t="s">
        <v>168</v>
      </c>
      <c r="E145" s="206" t="s">
        <v>531</v>
      </c>
      <c r="F145" s="207" t="s">
        <v>532</v>
      </c>
      <c r="G145" s="208" t="s">
        <v>194</v>
      </c>
      <c r="H145" s="209">
        <v>135.80000000000001</v>
      </c>
      <c r="I145" s="210"/>
      <c r="J145" s="211">
        <f>ROUND(I145*H145,2)</f>
        <v>0</v>
      </c>
      <c r="K145" s="207" t="s">
        <v>172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2.0000000000000002E-05</v>
      </c>
      <c r="R145" s="214">
        <f>Q145*H145</f>
        <v>0.0027160000000000005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173</v>
      </c>
      <c r="AT145" s="216" t="s">
        <v>168</v>
      </c>
      <c r="AU145" s="216" t="s">
        <v>81</v>
      </c>
      <c r="AY145" s="18" t="s">
        <v>166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173</v>
      </c>
      <c r="BM145" s="216" t="s">
        <v>1659</v>
      </c>
    </row>
    <row r="146" s="2" customFormat="1">
      <c r="A146" s="39"/>
      <c r="B146" s="40"/>
      <c r="C146" s="251" t="s">
        <v>319</v>
      </c>
      <c r="D146" s="251" t="s">
        <v>254</v>
      </c>
      <c r="E146" s="252" t="s">
        <v>527</v>
      </c>
      <c r="F146" s="253" t="s">
        <v>528</v>
      </c>
      <c r="G146" s="254" t="s">
        <v>194</v>
      </c>
      <c r="H146" s="255">
        <v>137.83699999999999</v>
      </c>
      <c r="I146" s="256"/>
      <c r="J146" s="257">
        <f>ROUND(I146*H146,2)</f>
        <v>0</v>
      </c>
      <c r="K146" s="253" t="s">
        <v>172</v>
      </c>
      <c r="L146" s="258"/>
      <c r="M146" s="259" t="s">
        <v>19</v>
      </c>
      <c r="N146" s="260" t="s">
        <v>42</v>
      </c>
      <c r="O146" s="85"/>
      <c r="P146" s="214">
        <f>O146*H146</f>
        <v>0</v>
      </c>
      <c r="Q146" s="214">
        <v>0.0080000000000000002</v>
      </c>
      <c r="R146" s="214">
        <f>Q146*H146</f>
        <v>1.1026959999999999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210</v>
      </c>
      <c r="AT146" s="216" t="s">
        <v>254</v>
      </c>
      <c r="AU146" s="216" t="s">
        <v>81</v>
      </c>
      <c r="AY146" s="18" t="s">
        <v>166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173</v>
      </c>
      <c r="BM146" s="216" t="s">
        <v>1660</v>
      </c>
    </row>
    <row r="147" s="14" customFormat="1">
      <c r="A147" s="14"/>
      <c r="B147" s="229"/>
      <c r="C147" s="230"/>
      <c r="D147" s="220" t="s">
        <v>175</v>
      </c>
      <c r="E147" s="230"/>
      <c r="F147" s="232" t="s">
        <v>1661</v>
      </c>
      <c r="G147" s="230"/>
      <c r="H147" s="233">
        <v>137.83699999999999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175</v>
      </c>
      <c r="AU147" s="239" t="s">
        <v>81</v>
      </c>
      <c r="AV147" s="14" t="s">
        <v>81</v>
      </c>
      <c r="AW147" s="14" t="s">
        <v>4</v>
      </c>
      <c r="AX147" s="14" t="s">
        <v>79</v>
      </c>
      <c r="AY147" s="239" t="s">
        <v>166</v>
      </c>
    </row>
    <row r="148" s="2" customFormat="1">
      <c r="A148" s="39"/>
      <c r="B148" s="40"/>
      <c r="C148" s="205" t="s">
        <v>324</v>
      </c>
      <c r="D148" s="205" t="s">
        <v>168</v>
      </c>
      <c r="E148" s="206" t="s">
        <v>325</v>
      </c>
      <c r="F148" s="207" t="s">
        <v>326</v>
      </c>
      <c r="G148" s="208" t="s">
        <v>186</v>
      </c>
      <c r="H148" s="209">
        <v>2</v>
      </c>
      <c r="I148" s="210"/>
      <c r="J148" s="211">
        <f>ROUND(I148*H148,2)</f>
        <v>0</v>
      </c>
      <c r="K148" s="207" t="s">
        <v>172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173</v>
      </c>
      <c r="AT148" s="216" t="s">
        <v>168</v>
      </c>
      <c r="AU148" s="216" t="s">
        <v>81</v>
      </c>
      <c r="AY148" s="18" t="s">
        <v>166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173</v>
      </c>
      <c r="BM148" s="216" t="s">
        <v>1662</v>
      </c>
    </row>
    <row r="149" s="2" customFormat="1" ht="16.5" customHeight="1">
      <c r="A149" s="39"/>
      <c r="B149" s="40"/>
      <c r="C149" s="251" t="s">
        <v>328</v>
      </c>
      <c r="D149" s="251" t="s">
        <v>254</v>
      </c>
      <c r="E149" s="252" t="s">
        <v>329</v>
      </c>
      <c r="F149" s="253" t="s">
        <v>330</v>
      </c>
      <c r="G149" s="254" t="s">
        <v>186</v>
      </c>
      <c r="H149" s="255">
        <v>2</v>
      </c>
      <c r="I149" s="256"/>
      <c r="J149" s="257">
        <f>ROUND(I149*H149,2)</f>
        <v>0</v>
      </c>
      <c r="K149" s="253" t="s">
        <v>172</v>
      </c>
      <c r="L149" s="258"/>
      <c r="M149" s="259" t="s">
        <v>19</v>
      </c>
      <c r="N149" s="260" t="s">
        <v>42</v>
      </c>
      <c r="O149" s="85"/>
      <c r="P149" s="214">
        <f>O149*H149</f>
        <v>0</v>
      </c>
      <c r="Q149" s="214">
        <v>0.00029</v>
      </c>
      <c r="R149" s="214">
        <f>Q149*H149</f>
        <v>0.00058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210</v>
      </c>
      <c r="AT149" s="216" t="s">
        <v>254</v>
      </c>
      <c r="AU149" s="216" t="s">
        <v>81</v>
      </c>
      <c r="AY149" s="18" t="s">
        <v>166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173</v>
      </c>
      <c r="BM149" s="216" t="s">
        <v>1663</v>
      </c>
    </row>
    <row r="150" s="2" customFormat="1">
      <c r="A150" s="39"/>
      <c r="B150" s="40"/>
      <c r="C150" s="205" t="s">
        <v>332</v>
      </c>
      <c r="D150" s="205" t="s">
        <v>168</v>
      </c>
      <c r="E150" s="206" t="s">
        <v>539</v>
      </c>
      <c r="F150" s="207" t="s">
        <v>540</v>
      </c>
      <c r="G150" s="208" t="s">
        <v>186</v>
      </c>
      <c r="H150" s="209">
        <v>2</v>
      </c>
      <c r="I150" s="210"/>
      <c r="J150" s="211">
        <f>ROUND(I150*H150,2)</f>
        <v>0</v>
      </c>
      <c r="K150" s="207" t="s">
        <v>172</v>
      </c>
      <c r="L150" s="45"/>
      <c r="M150" s="212" t="s">
        <v>19</v>
      </c>
      <c r="N150" s="213" t="s">
        <v>42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173</v>
      </c>
      <c r="AT150" s="216" t="s">
        <v>168</v>
      </c>
      <c r="AU150" s="216" t="s">
        <v>81</v>
      </c>
      <c r="AY150" s="18" t="s">
        <v>166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173</v>
      </c>
      <c r="BM150" s="216" t="s">
        <v>1664</v>
      </c>
    </row>
    <row r="151" s="2" customFormat="1" ht="16.5" customHeight="1">
      <c r="A151" s="39"/>
      <c r="B151" s="40"/>
      <c r="C151" s="251" t="s">
        <v>336</v>
      </c>
      <c r="D151" s="251" t="s">
        <v>254</v>
      </c>
      <c r="E151" s="252" t="s">
        <v>542</v>
      </c>
      <c r="F151" s="253" t="s">
        <v>543</v>
      </c>
      <c r="G151" s="254" t="s">
        <v>186</v>
      </c>
      <c r="H151" s="255">
        <v>1</v>
      </c>
      <c r="I151" s="256"/>
      <c r="J151" s="257">
        <f>ROUND(I151*H151,2)</f>
        <v>0</v>
      </c>
      <c r="K151" s="253" t="s">
        <v>172</v>
      </c>
      <c r="L151" s="258"/>
      <c r="M151" s="259" t="s">
        <v>19</v>
      </c>
      <c r="N151" s="260" t="s">
        <v>42</v>
      </c>
      <c r="O151" s="85"/>
      <c r="P151" s="214">
        <f>O151*H151</f>
        <v>0</v>
      </c>
      <c r="Q151" s="214">
        <v>0.0050000000000000001</v>
      </c>
      <c r="R151" s="214">
        <f>Q151*H151</f>
        <v>0.0050000000000000001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210</v>
      </c>
      <c r="AT151" s="216" t="s">
        <v>254</v>
      </c>
      <c r="AU151" s="216" t="s">
        <v>81</v>
      </c>
      <c r="AY151" s="18" t="s">
        <v>166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173</v>
      </c>
      <c r="BM151" s="216" t="s">
        <v>1665</v>
      </c>
    </row>
    <row r="152" s="2" customFormat="1" ht="16.5" customHeight="1">
      <c r="A152" s="39"/>
      <c r="B152" s="40"/>
      <c r="C152" s="251" t="s">
        <v>340</v>
      </c>
      <c r="D152" s="251" t="s">
        <v>254</v>
      </c>
      <c r="E152" s="252" t="s">
        <v>341</v>
      </c>
      <c r="F152" s="253" t="s">
        <v>342</v>
      </c>
      <c r="G152" s="254" t="s">
        <v>186</v>
      </c>
      <c r="H152" s="255">
        <v>1</v>
      </c>
      <c r="I152" s="256"/>
      <c r="J152" s="257">
        <f>ROUND(I152*H152,2)</f>
        <v>0</v>
      </c>
      <c r="K152" s="253" t="s">
        <v>172</v>
      </c>
      <c r="L152" s="258"/>
      <c r="M152" s="259" t="s">
        <v>19</v>
      </c>
      <c r="N152" s="260" t="s">
        <v>42</v>
      </c>
      <c r="O152" s="85"/>
      <c r="P152" s="214">
        <f>O152*H152</f>
        <v>0</v>
      </c>
      <c r="Q152" s="214">
        <v>0.00080000000000000004</v>
      </c>
      <c r="R152" s="214">
        <f>Q152*H152</f>
        <v>0.00080000000000000004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210</v>
      </c>
      <c r="AT152" s="216" t="s">
        <v>254</v>
      </c>
      <c r="AU152" s="216" t="s">
        <v>81</v>
      </c>
      <c r="AY152" s="18" t="s">
        <v>166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173</v>
      </c>
      <c r="BM152" s="216" t="s">
        <v>1666</v>
      </c>
    </row>
    <row r="153" s="2" customFormat="1" ht="21.75" customHeight="1">
      <c r="A153" s="39"/>
      <c r="B153" s="40"/>
      <c r="C153" s="205" t="s">
        <v>344</v>
      </c>
      <c r="D153" s="205" t="s">
        <v>168</v>
      </c>
      <c r="E153" s="206" t="s">
        <v>345</v>
      </c>
      <c r="F153" s="207" t="s">
        <v>346</v>
      </c>
      <c r="G153" s="208" t="s">
        <v>194</v>
      </c>
      <c r="H153" s="209">
        <v>18.100000000000001</v>
      </c>
      <c r="I153" s="210"/>
      <c r="J153" s="211">
        <f>ROUND(I153*H153,2)</f>
        <v>0</v>
      </c>
      <c r="K153" s="207" t="s">
        <v>172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173</v>
      </c>
      <c r="AT153" s="216" t="s">
        <v>168</v>
      </c>
      <c r="AU153" s="216" t="s">
        <v>81</v>
      </c>
      <c r="AY153" s="18" t="s">
        <v>166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173</v>
      </c>
      <c r="BM153" s="216" t="s">
        <v>1667</v>
      </c>
    </row>
    <row r="154" s="2" customFormat="1">
      <c r="A154" s="39"/>
      <c r="B154" s="40"/>
      <c r="C154" s="205" t="s">
        <v>348</v>
      </c>
      <c r="D154" s="205" t="s">
        <v>168</v>
      </c>
      <c r="E154" s="206" t="s">
        <v>349</v>
      </c>
      <c r="F154" s="207" t="s">
        <v>350</v>
      </c>
      <c r="G154" s="208" t="s">
        <v>194</v>
      </c>
      <c r="H154" s="209">
        <v>135.80000000000001</v>
      </c>
      <c r="I154" s="210"/>
      <c r="J154" s="211">
        <f>ROUND(I154*H154,2)</f>
        <v>0</v>
      </c>
      <c r="K154" s="207" t="s">
        <v>172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168</v>
      </c>
      <c r="AU154" s="216" t="s">
        <v>81</v>
      </c>
      <c r="AY154" s="18" t="s">
        <v>166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173</v>
      </c>
      <c r="BM154" s="216" t="s">
        <v>1668</v>
      </c>
    </row>
    <row r="155" s="2" customFormat="1">
      <c r="A155" s="39"/>
      <c r="B155" s="40"/>
      <c r="C155" s="205" t="s">
        <v>352</v>
      </c>
      <c r="D155" s="205" t="s">
        <v>168</v>
      </c>
      <c r="E155" s="206" t="s">
        <v>353</v>
      </c>
      <c r="F155" s="207" t="s">
        <v>354</v>
      </c>
      <c r="G155" s="208" t="s">
        <v>186</v>
      </c>
      <c r="H155" s="209">
        <v>9</v>
      </c>
      <c r="I155" s="210"/>
      <c r="J155" s="211">
        <f>ROUND(I155*H155,2)</f>
        <v>0</v>
      </c>
      <c r="K155" s="207" t="s">
        <v>172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0.010189999999999999</v>
      </c>
      <c r="R155" s="214">
        <f>Q155*H155</f>
        <v>0.09171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173</v>
      </c>
      <c r="AT155" s="216" t="s">
        <v>168</v>
      </c>
      <c r="AU155" s="216" t="s">
        <v>81</v>
      </c>
      <c r="AY155" s="18" t="s">
        <v>166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173</v>
      </c>
      <c r="BM155" s="216" t="s">
        <v>1669</v>
      </c>
    </row>
    <row r="156" s="2" customFormat="1" ht="16.5" customHeight="1">
      <c r="A156" s="39"/>
      <c r="B156" s="40"/>
      <c r="C156" s="251" t="s">
        <v>356</v>
      </c>
      <c r="D156" s="251" t="s">
        <v>254</v>
      </c>
      <c r="E156" s="252" t="s">
        <v>357</v>
      </c>
      <c r="F156" s="253" t="s">
        <v>358</v>
      </c>
      <c r="G156" s="254" t="s">
        <v>186</v>
      </c>
      <c r="H156" s="255">
        <v>1</v>
      </c>
      <c r="I156" s="256"/>
      <c r="J156" s="257">
        <f>ROUND(I156*H156,2)</f>
        <v>0</v>
      </c>
      <c r="K156" s="253" t="s">
        <v>172</v>
      </c>
      <c r="L156" s="258"/>
      <c r="M156" s="259" t="s">
        <v>19</v>
      </c>
      <c r="N156" s="260" t="s">
        <v>42</v>
      </c>
      <c r="O156" s="85"/>
      <c r="P156" s="214">
        <f>O156*H156</f>
        <v>0</v>
      </c>
      <c r="Q156" s="214">
        <v>0.52600000000000002</v>
      </c>
      <c r="R156" s="214">
        <f>Q156*H156</f>
        <v>0.52600000000000002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210</v>
      </c>
      <c r="AT156" s="216" t="s">
        <v>254</v>
      </c>
      <c r="AU156" s="216" t="s">
        <v>81</v>
      </c>
      <c r="AY156" s="18" t="s">
        <v>166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173</v>
      </c>
      <c r="BM156" s="216" t="s">
        <v>1670</v>
      </c>
    </row>
    <row r="157" s="2" customFormat="1" ht="16.5" customHeight="1">
      <c r="A157" s="39"/>
      <c r="B157" s="40"/>
      <c r="C157" s="251" t="s">
        <v>360</v>
      </c>
      <c r="D157" s="251" t="s">
        <v>254</v>
      </c>
      <c r="E157" s="252" t="s">
        <v>553</v>
      </c>
      <c r="F157" s="253" t="s">
        <v>554</v>
      </c>
      <c r="G157" s="254" t="s">
        <v>186</v>
      </c>
      <c r="H157" s="255">
        <v>5</v>
      </c>
      <c r="I157" s="256"/>
      <c r="J157" s="257">
        <f>ROUND(I157*H157,2)</f>
        <v>0</v>
      </c>
      <c r="K157" s="253" t="s">
        <v>172</v>
      </c>
      <c r="L157" s="258"/>
      <c r="M157" s="259" t="s">
        <v>19</v>
      </c>
      <c r="N157" s="260" t="s">
        <v>42</v>
      </c>
      <c r="O157" s="85"/>
      <c r="P157" s="214">
        <f>O157*H157</f>
        <v>0</v>
      </c>
      <c r="Q157" s="214">
        <v>1.0540000000000001</v>
      </c>
      <c r="R157" s="214">
        <f>Q157*H157</f>
        <v>5.2700000000000005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210</v>
      </c>
      <c r="AT157" s="216" t="s">
        <v>254</v>
      </c>
      <c r="AU157" s="216" t="s">
        <v>81</v>
      </c>
      <c r="AY157" s="18" t="s">
        <v>166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173</v>
      </c>
      <c r="BM157" s="216" t="s">
        <v>1671</v>
      </c>
    </row>
    <row r="158" s="2" customFormat="1" ht="16.5" customHeight="1">
      <c r="A158" s="39"/>
      <c r="B158" s="40"/>
      <c r="C158" s="251" t="s">
        <v>364</v>
      </c>
      <c r="D158" s="251" t="s">
        <v>254</v>
      </c>
      <c r="E158" s="252" t="s">
        <v>1672</v>
      </c>
      <c r="F158" s="253" t="s">
        <v>1673</v>
      </c>
      <c r="G158" s="254" t="s">
        <v>186</v>
      </c>
      <c r="H158" s="255">
        <v>3</v>
      </c>
      <c r="I158" s="256"/>
      <c r="J158" s="257">
        <f>ROUND(I158*H158,2)</f>
        <v>0</v>
      </c>
      <c r="K158" s="253" t="s">
        <v>172</v>
      </c>
      <c r="L158" s="258"/>
      <c r="M158" s="259" t="s">
        <v>19</v>
      </c>
      <c r="N158" s="260" t="s">
        <v>42</v>
      </c>
      <c r="O158" s="85"/>
      <c r="P158" s="214">
        <f>O158*H158</f>
        <v>0</v>
      </c>
      <c r="Q158" s="214">
        <v>0.26200000000000001</v>
      </c>
      <c r="R158" s="214">
        <f>Q158*H158</f>
        <v>0.78600000000000003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210</v>
      </c>
      <c r="AT158" s="216" t="s">
        <v>254</v>
      </c>
      <c r="AU158" s="216" t="s">
        <v>81</v>
      </c>
      <c r="AY158" s="18" t="s">
        <v>166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79</v>
      </c>
      <c r="BK158" s="217">
        <f>ROUND(I158*H158,2)</f>
        <v>0</v>
      </c>
      <c r="BL158" s="18" t="s">
        <v>173</v>
      </c>
      <c r="BM158" s="216" t="s">
        <v>1674</v>
      </c>
    </row>
    <row r="159" s="2" customFormat="1">
      <c r="A159" s="39"/>
      <c r="B159" s="40"/>
      <c r="C159" s="205" t="s">
        <v>368</v>
      </c>
      <c r="D159" s="205" t="s">
        <v>168</v>
      </c>
      <c r="E159" s="206" t="s">
        <v>365</v>
      </c>
      <c r="F159" s="207" t="s">
        <v>366</v>
      </c>
      <c r="G159" s="208" t="s">
        <v>186</v>
      </c>
      <c r="H159" s="209">
        <v>4</v>
      </c>
      <c r="I159" s="210"/>
      <c r="J159" s="211">
        <f>ROUND(I159*H159,2)</f>
        <v>0</v>
      </c>
      <c r="K159" s="207" t="s">
        <v>172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0.01248</v>
      </c>
      <c r="R159" s="214">
        <f>Q159*H159</f>
        <v>0.049919999999999999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173</v>
      </c>
      <c r="AT159" s="216" t="s">
        <v>168</v>
      </c>
      <c r="AU159" s="216" t="s">
        <v>81</v>
      </c>
      <c r="AY159" s="18" t="s">
        <v>166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173</v>
      </c>
      <c r="BM159" s="216" t="s">
        <v>1675</v>
      </c>
    </row>
    <row r="160" s="2" customFormat="1">
      <c r="A160" s="39"/>
      <c r="B160" s="40"/>
      <c r="C160" s="251" t="s">
        <v>372</v>
      </c>
      <c r="D160" s="251" t="s">
        <v>254</v>
      </c>
      <c r="E160" s="252" t="s">
        <v>369</v>
      </c>
      <c r="F160" s="253" t="s">
        <v>370</v>
      </c>
      <c r="G160" s="254" t="s">
        <v>186</v>
      </c>
      <c r="H160" s="255">
        <v>4</v>
      </c>
      <c r="I160" s="256"/>
      <c r="J160" s="257">
        <f>ROUND(I160*H160,2)</f>
        <v>0</v>
      </c>
      <c r="K160" s="253" t="s">
        <v>172</v>
      </c>
      <c r="L160" s="258"/>
      <c r="M160" s="259" t="s">
        <v>19</v>
      </c>
      <c r="N160" s="260" t="s">
        <v>42</v>
      </c>
      <c r="O160" s="85"/>
      <c r="P160" s="214">
        <f>O160*H160</f>
        <v>0</v>
      </c>
      <c r="Q160" s="214">
        <v>0.54800000000000004</v>
      </c>
      <c r="R160" s="214">
        <f>Q160*H160</f>
        <v>2.1920000000000002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210</v>
      </c>
      <c r="AT160" s="216" t="s">
        <v>254</v>
      </c>
      <c r="AU160" s="216" t="s">
        <v>81</v>
      </c>
      <c r="AY160" s="18" t="s">
        <v>166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173</v>
      </c>
      <c r="BM160" s="216" t="s">
        <v>1676</v>
      </c>
    </row>
    <row r="161" s="2" customFormat="1">
      <c r="A161" s="39"/>
      <c r="B161" s="40"/>
      <c r="C161" s="205" t="s">
        <v>376</v>
      </c>
      <c r="D161" s="205" t="s">
        <v>168</v>
      </c>
      <c r="E161" s="206" t="s">
        <v>373</v>
      </c>
      <c r="F161" s="207" t="s">
        <v>374</v>
      </c>
      <c r="G161" s="208" t="s">
        <v>186</v>
      </c>
      <c r="H161" s="209">
        <v>4</v>
      </c>
      <c r="I161" s="210"/>
      <c r="J161" s="211">
        <f>ROUND(I161*H161,2)</f>
        <v>0</v>
      </c>
      <c r="K161" s="207" t="s">
        <v>172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0.028539999999999999</v>
      </c>
      <c r="R161" s="214">
        <f>Q161*H161</f>
        <v>0.11416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173</v>
      </c>
      <c r="AT161" s="216" t="s">
        <v>168</v>
      </c>
      <c r="AU161" s="216" t="s">
        <v>81</v>
      </c>
      <c r="AY161" s="18" t="s">
        <v>166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173</v>
      </c>
      <c r="BM161" s="216" t="s">
        <v>1677</v>
      </c>
    </row>
    <row r="162" s="2" customFormat="1" ht="16.5" customHeight="1">
      <c r="A162" s="39"/>
      <c r="B162" s="40"/>
      <c r="C162" s="251" t="s">
        <v>380</v>
      </c>
      <c r="D162" s="251" t="s">
        <v>254</v>
      </c>
      <c r="E162" s="252" t="s">
        <v>571</v>
      </c>
      <c r="F162" s="253" t="s">
        <v>572</v>
      </c>
      <c r="G162" s="254" t="s">
        <v>186</v>
      </c>
      <c r="H162" s="255">
        <v>1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42</v>
      </c>
      <c r="O162" s="85"/>
      <c r="P162" s="214">
        <f>O162*H162</f>
        <v>0</v>
      </c>
      <c r="Q162" s="214">
        <v>1.032</v>
      </c>
      <c r="R162" s="214">
        <f>Q162*H162</f>
        <v>1.032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210</v>
      </c>
      <c r="AT162" s="216" t="s">
        <v>254</v>
      </c>
      <c r="AU162" s="216" t="s">
        <v>81</v>
      </c>
      <c r="AY162" s="18" t="s">
        <v>166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173</v>
      </c>
      <c r="BM162" s="216" t="s">
        <v>1678</v>
      </c>
    </row>
    <row r="163" s="2" customFormat="1" ht="16.5" customHeight="1">
      <c r="A163" s="39"/>
      <c r="B163" s="40"/>
      <c r="C163" s="251" t="s">
        <v>384</v>
      </c>
      <c r="D163" s="251" t="s">
        <v>254</v>
      </c>
      <c r="E163" s="252" t="s">
        <v>568</v>
      </c>
      <c r="F163" s="253" t="s">
        <v>569</v>
      </c>
      <c r="G163" s="254" t="s">
        <v>186</v>
      </c>
      <c r="H163" s="255">
        <v>2</v>
      </c>
      <c r="I163" s="256"/>
      <c r="J163" s="257">
        <f>ROUND(I163*H163,2)</f>
        <v>0</v>
      </c>
      <c r="K163" s="253" t="s">
        <v>19</v>
      </c>
      <c r="L163" s="258"/>
      <c r="M163" s="259" t="s">
        <v>19</v>
      </c>
      <c r="N163" s="260" t="s">
        <v>42</v>
      </c>
      <c r="O163" s="85"/>
      <c r="P163" s="214">
        <f>O163*H163</f>
        <v>0</v>
      </c>
      <c r="Q163" s="214">
        <v>1.032</v>
      </c>
      <c r="R163" s="214">
        <f>Q163*H163</f>
        <v>2.0640000000000001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210</v>
      </c>
      <c r="AT163" s="216" t="s">
        <v>254</v>
      </c>
      <c r="AU163" s="216" t="s">
        <v>81</v>
      </c>
      <c r="AY163" s="18" t="s">
        <v>166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173</v>
      </c>
      <c r="BM163" s="216" t="s">
        <v>1679</v>
      </c>
    </row>
    <row r="164" s="2" customFormat="1" ht="16.5" customHeight="1">
      <c r="A164" s="39"/>
      <c r="B164" s="40"/>
      <c r="C164" s="251" t="s">
        <v>388</v>
      </c>
      <c r="D164" s="251" t="s">
        <v>254</v>
      </c>
      <c r="E164" s="252" t="s">
        <v>785</v>
      </c>
      <c r="F164" s="253" t="s">
        <v>786</v>
      </c>
      <c r="G164" s="254" t="s">
        <v>186</v>
      </c>
      <c r="H164" s="255">
        <v>1</v>
      </c>
      <c r="I164" s="256"/>
      <c r="J164" s="257">
        <f>ROUND(I164*H164,2)</f>
        <v>0</v>
      </c>
      <c r="K164" s="253" t="s">
        <v>19</v>
      </c>
      <c r="L164" s="258"/>
      <c r="M164" s="259" t="s">
        <v>19</v>
      </c>
      <c r="N164" s="260" t="s">
        <v>42</v>
      </c>
      <c r="O164" s="85"/>
      <c r="P164" s="214">
        <f>O164*H164</f>
        <v>0</v>
      </c>
      <c r="Q164" s="214">
        <v>1.032</v>
      </c>
      <c r="R164" s="214">
        <f>Q164*H164</f>
        <v>1.032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210</v>
      </c>
      <c r="AT164" s="216" t="s">
        <v>254</v>
      </c>
      <c r="AU164" s="216" t="s">
        <v>81</v>
      </c>
      <c r="AY164" s="18" t="s">
        <v>166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173</v>
      </c>
      <c r="BM164" s="216" t="s">
        <v>1680</v>
      </c>
    </row>
    <row r="165" s="2" customFormat="1">
      <c r="A165" s="39"/>
      <c r="B165" s="40"/>
      <c r="C165" s="205" t="s">
        <v>392</v>
      </c>
      <c r="D165" s="205" t="s">
        <v>168</v>
      </c>
      <c r="E165" s="206" t="s">
        <v>389</v>
      </c>
      <c r="F165" s="207" t="s">
        <v>390</v>
      </c>
      <c r="G165" s="208" t="s">
        <v>186</v>
      </c>
      <c r="H165" s="209">
        <v>6</v>
      </c>
      <c r="I165" s="210"/>
      <c r="J165" s="211">
        <f>ROUND(I165*H165,2)</f>
        <v>0</v>
      </c>
      <c r="K165" s="207" t="s">
        <v>172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0.039269999999999999</v>
      </c>
      <c r="R165" s="214">
        <f>Q165*H165</f>
        <v>0.23562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173</v>
      </c>
      <c r="AT165" s="216" t="s">
        <v>168</v>
      </c>
      <c r="AU165" s="216" t="s">
        <v>81</v>
      </c>
      <c r="AY165" s="18" t="s">
        <v>166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173</v>
      </c>
      <c r="BM165" s="216" t="s">
        <v>1681</v>
      </c>
    </row>
    <row r="166" s="2" customFormat="1">
      <c r="A166" s="39"/>
      <c r="B166" s="40"/>
      <c r="C166" s="251" t="s">
        <v>396</v>
      </c>
      <c r="D166" s="251" t="s">
        <v>254</v>
      </c>
      <c r="E166" s="252" t="s">
        <v>393</v>
      </c>
      <c r="F166" s="253" t="s">
        <v>394</v>
      </c>
      <c r="G166" s="254" t="s">
        <v>186</v>
      </c>
      <c r="H166" s="255">
        <v>2</v>
      </c>
      <c r="I166" s="256"/>
      <c r="J166" s="257">
        <f>ROUND(I166*H166,2)</f>
        <v>0</v>
      </c>
      <c r="K166" s="253" t="s">
        <v>172</v>
      </c>
      <c r="L166" s="258"/>
      <c r="M166" s="259" t="s">
        <v>19</v>
      </c>
      <c r="N166" s="260" t="s">
        <v>42</v>
      </c>
      <c r="O166" s="85"/>
      <c r="P166" s="214">
        <f>O166*H166</f>
        <v>0</v>
      </c>
      <c r="Q166" s="214">
        <v>0.070000000000000007</v>
      </c>
      <c r="R166" s="214">
        <f>Q166*H166</f>
        <v>0.14000000000000001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210</v>
      </c>
      <c r="AT166" s="216" t="s">
        <v>254</v>
      </c>
      <c r="AU166" s="216" t="s">
        <v>81</v>
      </c>
      <c r="AY166" s="18" t="s">
        <v>166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173</v>
      </c>
      <c r="BM166" s="216" t="s">
        <v>1682</v>
      </c>
    </row>
    <row r="167" s="2" customFormat="1">
      <c r="A167" s="39"/>
      <c r="B167" s="40"/>
      <c r="C167" s="251" t="s">
        <v>400</v>
      </c>
      <c r="D167" s="251" t="s">
        <v>254</v>
      </c>
      <c r="E167" s="252" t="s">
        <v>397</v>
      </c>
      <c r="F167" s="253" t="s">
        <v>398</v>
      </c>
      <c r="G167" s="254" t="s">
        <v>186</v>
      </c>
      <c r="H167" s="255">
        <v>2</v>
      </c>
      <c r="I167" s="256"/>
      <c r="J167" s="257">
        <f>ROUND(I167*H167,2)</f>
        <v>0</v>
      </c>
      <c r="K167" s="253" t="s">
        <v>172</v>
      </c>
      <c r="L167" s="258"/>
      <c r="M167" s="259" t="s">
        <v>19</v>
      </c>
      <c r="N167" s="260" t="s">
        <v>42</v>
      </c>
      <c r="O167" s="85"/>
      <c r="P167" s="214">
        <f>O167*H167</f>
        <v>0</v>
      </c>
      <c r="Q167" s="214">
        <v>0.081000000000000003</v>
      </c>
      <c r="R167" s="214">
        <f>Q167*H167</f>
        <v>0.16200000000000001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210</v>
      </c>
      <c r="AT167" s="216" t="s">
        <v>254</v>
      </c>
      <c r="AU167" s="216" t="s">
        <v>81</v>
      </c>
      <c r="AY167" s="18" t="s">
        <v>166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173</v>
      </c>
      <c r="BM167" s="216" t="s">
        <v>1683</v>
      </c>
    </row>
    <row r="168" s="2" customFormat="1" ht="16.5" customHeight="1">
      <c r="A168" s="39"/>
      <c r="B168" s="40"/>
      <c r="C168" s="251" t="s">
        <v>405</v>
      </c>
      <c r="D168" s="251" t="s">
        <v>254</v>
      </c>
      <c r="E168" s="252" t="s">
        <v>406</v>
      </c>
      <c r="F168" s="253" t="s">
        <v>407</v>
      </c>
      <c r="G168" s="254" t="s">
        <v>403</v>
      </c>
      <c r="H168" s="255">
        <v>2</v>
      </c>
      <c r="I168" s="256"/>
      <c r="J168" s="257">
        <f>ROUND(I168*H168,2)</f>
        <v>0</v>
      </c>
      <c r="K168" s="253" t="s">
        <v>19</v>
      </c>
      <c r="L168" s="258"/>
      <c r="M168" s="259" t="s">
        <v>19</v>
      </c>
      <c r="N168" s="260" t="s">
        <v>42</v>
      </c>
      <c r="O168" s="85"/>
      <c r="P168" s="214">
        <f>O168*H168</f>
        <v>0</v>
      </c>
      <c r="Q168" s="214">
        <v>0.040000000000000001</v>
      </c>
      <c r="R168" s="214">
        <f>Q168*H168</f>
        <v>0.080000000000000002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210</v>
      </c>
      <c r="AT168" s="216" t="s">
        <v>254</v>
      </c>
      <c r="AU168" s="216" t="s">
        <v>81</v>
      </c>
      <c r="AY168" s="18" t="s">
        <v>166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173</v>
      </c>
      <c r="BM168" s="216" t="s">
        <v>1684</v>
      </c>
    </row>
    <row r="169" s="2" customFormat="1" ht="16.5" customHeight="1">
      <c r="A169" s="39"/>
      <c r="B169" s="40"/>
      <c r="C169" s="251" t="s">
        <v>409</v>
      </c>
      <c r="D169" s="251" t="s">
        <v>254</v>
      </c>
      <c r="E169" s="252" t="s">
        <v>414</v>
      </c>
      <c r="F169" s="253" t="s">
        <v>415</v>
      </c>
      <c r="G169" s="254" t="s">
        <v>403</v>
      </c>
      <c r="H169" s="255">
        <v>13</v>
      </c>
      <c r="I169" s="256"/>
      <c r="J169" s="257">
        <f>ROUND(I169*H169,2)</f>
        <v>0</v>
      </c>
      <c r="K169" s="253" t="s">
        <v>19</v>
      </c>
      <c r="L169" s="258"/>
      <c r="M169" s="259" t="s">
        <v>19</v>
      </c>
      <c r="N169" s="260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210</v>
      </c>
      <c r="AT169" s="216" t="s">
        <v>254</v>
      </c>
      <c r="AU169" s="216" t="s">
        <v>81</v>
      </c>
      <c r="AY169" s="18" t="s">
        <v>166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173</v>
      </c>
      <c r="BM169" s="216" t="s">
        <v>1685</v>
      </c>
    </row>
    <row r="170" s="2" customFormat="1">
      <c r="A170" s="39"/>
      <c r="B170" s="40"/>
      <c r="C170" s="205" t="s">
        <v>413</v>
      </c>
      <c r="D170" s="205" t="s">
        <v>168</v>
      </c>
      <c r="E170" s="206" t="s">
        <v>418</v>
      </c>
      <c r="F170" s="207" t="s">
        <v>419</v>
      </c>
      <c r="G170" s="208" t="s">
        <v>186</v>
      </c>
      <c r="H170" s="209">
        <v>1</v>
      </c>
      <c r="I170" s="210"/>
      <c r="J170" s="211">
        <f>ROUND(I170*H170,2)</f>
        <v>0</v>
      </c>
      <c r="K170" s="207" t="s">
        <v>172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0.058029999999999998</v>
      </c>
      <c r="R170" s="214">
        <f>Q170*H170</f>
        <v>0.058029999999999998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173</v>
      </c>
      <c r="AT170" s="216" t="s">
        <v>168</v>
      </c>
      <c r="AU170" s="216" t="s">
        <v>81</v>
      </c>
      <c r="AY170" s="18" t="s">
        <v>166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173</v>
      </c>
      <c r="BM170" s="216" t="s">
        <v>1686</v>
      </c>
    </row>
    <row r="171" s="2" customFormat="1">
      <c r="A171" s="39"/>
      <c r="B171" s="40"/>
      <c r="C171" s="205" t="s">
        <v>417</v>
      </c>
      <c r="D171" s="205" t="s">
        <v>168</v>
      </c>
      <c r="E171" s="206" t="s">
        <v>422</v>
      </c>
      <c r="F171" s="207" t="s">
        <v>423</v>
      </c>
      <c r="G171" s="208" t="s">
        <v>186</v>
      </c>
      <c r="H171" s="209">
        <v>4</v>
      </c>
      <c r="I171" s="210"/>
      <c r="J171" s="211">
        <f>ROUND(I171*H171,2)</f>
        <v>0</v>
      </c>
      <c r="K171" s="207" t="s">
        <v>172</v>
      </c>
      <c r="L171" s="45"/>
      <c r="M171" s="212" t="s">
        <v>19</v>
      </c>
      <c r="N171" s="213" t="s">
        <v>42</v>
      </c>
      <c r="O171" s="85"/>
      <c r="P171" s="214">
        <f>O171*H171</f>
        <v>0</v>
      </c>
      <c r="Q171" s="214">
        <v>0.21734000000000001</v>
      </c>
      <c r="R171" s="214">
        <f>Q171*H171</f>
        <v>0.86936000000000002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168</v>
      </c>
      <c r="AU171" s="216" t="s">
        <v>81</v>
      </c>
      <c r="AY171" s="18" t="s">
        <v>166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79</v>
      </c>
      <c r="BK171" s="217">
        <f>ROUND(I171*H171,2)</f>
        <v>0</v>
      </c>
      <c r="BL171" s="18" t="s">
        <v>173</v>
      </c>
      <c r="BM171" s="216" t="s">
        <v>1687</v>
      </c>
    </row>
    <row r="172" s="2" customFormat="1">
      <c r="A172" s="39"/>
      <c r="B172" s="40"/>
      <c r="C172" s="251" t="s">
        <v>421</v>
      </c>
      <c r="D172" s="251" t="s">
        <v>254</v>
      </c>
      <c r="E172" s="252" t="s">
        <v>426</v>
      </c>
      <c r="F172" s="253" t="s">
        <v>427</v>
      </c>
      <c r="G172" s="254" t="s">
        <v>186</v>
      </c>
      <c r="H172" s="255">
        <v>4</v>
      </c>
      <c r="I172" s="256"/>
      <c r="J172" s="257">
        <f>ROUND(I172*H172,2)</f>
        <v>0</v>
      </c>
      <c r="K172" s="253" t="s">
        <v>172</v>
      </c>
      <c r="L172" s="258"/>
      <c r="M172" s="259" t="s">
        <v>19</v>
      </c>
      <c r="N172" s="260" t="s">
        <v>42</v>
      </c>
      <c r="O172" s="85"/>
      <c r="P172" s="214">
        <f>O172*H172</f>
        <v>0</v>
      </c>
      <c r="Q172" s="214">
        <v>0.050000000000000003</v>
      </c>
      <c r="R172" s="214">
        <f>Q172*H172</f>
        <v>0.20000000000000001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210</v>
      </c>
      <c r="AT172" s="216" t="s">
        <v>254</v>
      </c>
      <c r="AU172" s="216" t="s">
        <v>81</v>
      </c>
      <c r="AY172" s="18" t="s">
        <v>166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173</v>
      </c>
      <c r="BM172" s="216" t="s">
        <v>1688</v>
      </c>
    </row>
    <row r="173" s="2" customFormat="1" ht="21.75" customHeight="1">
      <c r="A173" s="39"/>
      <c r="B173" s="40"/>
      <c r="C173" s="205" t="s">
        <v>425</v>
      </c>
      <c r="D173" s="205" t="s">
        <v>168</v>
      </c>
      <c r="E173" s="206" t="s">
        <v>430</v>
      </c>
      <c r="F173" s="207" t="s">
        <v>431</v>
      </c>
      <c r="G173" s="208" t="s">
        <v>194</v>
      </c>
      <c r="H173" s="209">
        <v>154</v>
      </c>
      <c r="I173" s="210"/>
      <c r="J173" s="211">
        <f>ROUND(I173*H173,2)</f>
        <v>0</v>
      </c>
      <c r="K173" s="207" t="s">
        <v>172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0.00012999999999999999</v>
      </c>
      <c r="R173" s="214">
        <f>Q173*H173</f>
        <v>0.02002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173</v>
      </c>
      <c r="AT173" s="216" t="s">
        <v>168</v>
      </c>
      <c r="AU173" s="216" t="s">
        <v>81</v>
      </c>
      <c r="AY173" s="18" t="s">
        <v>166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173</v>
      </c>
      <c r="BM173" s="216" t="s">
        <v>1689</v>
      </c>
    </row>
    <row r="174" s="12" customFormat="1" ht="22.8" customHeight="1">
      <c r="A174" s="12"/>
      <c r="B174" s="189"/>
      <c r="C174" s="190"/>
      <c r="D174" s="191" t="s">
        <v>70</v>
      </c>
      <c r="E174" s="203" t="s">
        <v>439</v>
      </c>
      <c r="F174" s="203" t="s">
        <v>440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SUM(P175:P178)</f>
        <v>0</v>
      </c>
      <c r="Q174" s="197"/>
      <c r="R174" s="198">
        <f>SUM(R175:R178)</f>
        <v>0</v>
      </c>
      <c r="S174" s="197"/>
      <c r="T174" s="19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79</v>
      </c>
      <c r="AT174" s="201" t="s">
        <v>70</v>
      </c>
      <c r="AU174" s="201" t="s">
        <v>79</v>
      </c>
      <c r="AY174" s="200" t="s">
        <v>166</v>
      </c>
      <c r="BK174" s="202">
        <f>SUM(BK175:BK178)</f>
        <v>0</v>
      </c>
    </row>
    <row r="175" s="2" customFormat="1">
      <c r="A175" s="39"/>
      <c r="B175" s="40"/>
      <c r="C175" s="205" t="s">
        <v>429</v>
      </c>
      <c r="D175" s="205" t="s">
        <v>168</v>
      </c>
      <c r="E175" s="206" t="s">
        <v>442</v>
      </c>
      <c r="F175" s="207" t="s">
        <v>443</v>
      </c>
      <c r="G175" s="208" t="s">
        <v>240</v>
      </c>
      <c r="H175" s="209">
        <v>57.280000000000001</v>
      </c>
      <c r="I175" s="210"/>
      <c r="J175" s="211">
        <f>ROUND(I175*H175,2)</f>
        <v>0</v>
      </c>
      <c r="K175" s="207" t="s">
        <v>172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173</v>
      </c>
      <c r="AT175" s="216" t="s">
        <v>168</v>
      </c>
      <c r="AU175" s="216" t="s">
        <v>81</v>
      </c>
      <c r="AY175" s="18" t="s">
        <v>166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173</v>
      </c>
      <c r="BM175" s="216" t="s">
        <v>1690</v>
      </c>
    </row>
    <row r="176" s="2" customFormat="1">
      <c r="A176" s="39"/>
      <c r="B176" s="40"/>
      <c r="C176" s="205" t="s">
        <v>434</v>
      </c>
      <c r="D176" s="205" t="s">
        <v>168</v>
      </c>
      <c r="E176" s="206" t="s">
        <v>446</v>
      </c>
      <c r="F176" s="207" t="s">
        <v>447</v>
      </c>
      <c r="G176" s="208" t="s">
        <v>240</v>
      </c>
      <c r="H176" s="209">
        <v>515.51999999999998</v>
      </c>
      <c r="I176" s="210"/>
      <c r="J176" s="211">
        <f>ROUND(I176*H176,2)</f>
        <v>0</v>
      </c>
      <c r="K176" s="207" t="s">
        <v>172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173</v>
      </c>
      <c r="AT176" s="216" t="s">
        <v>168</v>
      </c>
      <c r="AU176" s="216" t="s">
        <v>81</v>
      </c>
      <c r="AY176" s="18" t="s">
        <v>166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173</v>
      </c>
      <c r="BM176" s="216" t="s">
        <v>1691</v>
      </c>
    </row>
    <row r="177" s="14" customFormat="1">
      <c r="A177" s="14"/>
      <c r="B177" s="229"/>
      <c r="C177" s="230"/>
      <c r="D177" s="220" t="s">
        <v>175</v>
      </c>
      <c r="E177" s="231" t="s">
        <v>19</v>
      </c>
      <c r="F177" s="232" t="s">
        <v>1692</v>
      </c>
      <c r="G177" s="230"/>
      <c r="H177" s="233">
        <v>515.51999999999998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9" t="s">
        <v>175</v>
      </c>
      <c r="AU177" s="239" t="s">
        <v>81</v>
      </c>
      <c r="AV177" s="14" t="s">
        <v>81</v>
      </c>
      <c r="AW177" s="14" t="s">
        <v>33</v>
      </c>
      <c r="AX177" s="14" t="s">
        <v>79</v>
      </c>
      <c r="AY177" s="239" t="s">
        <v>166</v>
      </c>
    </row>
    <row r="178" s="2" customFormat="1" ht="44.25" customHeight="1">
      <c r="A178" s="39"/>
      <c r="B178" s="40"/>
      <c r="C178" s="205" t="s">
        <v>441</v>
      </c>
      <c r="D178" s="205" t="s">
        <v>168</v>
      </c>
      <c r="E178" s="206" t="s">
        <v>450</v>
      </c>
      <c r="F178" s="207" t="s">
        <v>239</v>
      </c>
      <c r="G178" s="208" t="s">
        <v>240</v>
      </c>
      <c r="H178" s="209">
        <v>57.280000000000001</v>
      </c>
      <c r="I178" s="210"/>
      <c r="J178" s="211">
        <f>ROUND(I178*H178,2)</f>
        <v>0</v>
      </c>
      <c r="K178" s="207" t="s">
        <v>172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173</v>
      </c>
      <c r="AT178" s="216" t="s">
        <v>168</v>
      </c>
      <c r="AU178" s="216" t="s">
        <v>81</v>
      </c>
      <c r="AY178" s="18" t="s">
        <v>166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173</v>
      </c>
      <c r="BM178" s="216" t="s">
        <v>1693</v>
      </c>
    </row>
    <row r="179" s="12" customFormat="1" ht="22.8" customHeight="1">
      <c r="A179" s="12"/>
      <c r="B179" s="189"/>
      <c r="C179" s="190"/>
      <c r="D179" s="191" t="s">
        <v>70</v>
      </c>
      <c r="E179" s="203" t="s">
        <v>456</v>
      </c>
      <c r="F179" s="203" t="s">
        <v>457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SUM(P180:P181)</f>
        <v>0</v>
      </c>
      <c r="Q179" s="197"/>
      <c r="R179" s="198">
        <f>SUM(R180:R181)</f>
        <v>0</v>
      </c>
      <c r="S179" s="197"/>
      <c r="T179" s="19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79</v>
      </c>
      <c r="AT179" s="201" t="s">
        <v>70</v>
      </c>
      <c r="AU179" s="201" t="s">
        <v>79</v>
      </c>
      <c r="AY179" s="200" t="s">
        <v>166</v>
      </c>
      <c r="BK179" s="202">
        <f>SUM(BK180:BK181)</f>
        <v>0</v>
      </c>
    </row>
    <row r="180" s="2" customFormat="1" ht="44.25" customHeight="1">
      <c r="A180" s="39"/>
      <c r="B180" s="40"/>
      <c r="C180" s="205" t="s">
        <v>445</v>
      </c>
      <c r="D180" s="205" t="s">
        <v>168</v>
      </c>
      <c r="E180" s="206" t="s">
        <v>459</v>
      </c>
      <c r="F180" s="207" t="s">
        <v>460</v>
      </c>
      <c r="G180" s="208" t="s">
        <v>240</v>
      </c>
      <c r="H180" s="209">
        <v>82.969999999999999</v>
      </c>
      <c r="I180" s="210"/>
      <c r="J180" s="211">
        <f>ROUND(I180*H180,2)</f>
        <v>0</v>
      </c>
      <c r="K180" s="207" t="s">
        <v>172</v>
      </c>
      <c r="L180" s="45"/>
      <c r="M180" s="212" t="s">
        <v>19</v>
      </c>
      <c r="N180" s="213" t="s">
        <v>42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173</v>
      </c>
      <c r="AT180" s="216" t="s">
        <v>168</v>
      </c>
      <c r="AU180" s="216" t="s">
        <v>81</v>
      </c>
      <c r="AY180" s="18" t="s">
        <v>166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79</v>
      </c>
      <c r="BK180" s="217">
        <f>ROUND(I180*H180,2)</f>
        <v>0</v>
      </c>
      <c r="BL180" s="18" t="s">
        <v>173</v>
      </c>
      <c r="BM180" s="216" t="s">
        <v>1694</v>
      </c>
    </row>
    <row r="181" s="2" customFormat="1">
      <c r="A181" s="39"/>
      <c r="B181" s="40"/>
      <c r="C181" s="205" t="s">
        <v>449</v>
      </c>
      <c r="D181" s="205" t="s">
        <v>168</v>
      </c>
      <c r="E181" s="206" t="s">
        <v>463</v>
      </c>
      <c r="F181" s="207" t="s">
        <v>464</v>
      </c>
      <c r="G181" s="208" t="s">
        <v>240</v>
      </c>
      <c r="H181" s="209">
        <v>17.350000000000001</v>
      </c>
      <c r="I181" s="210"/>
      <c r="J181" s="211">
        <f>ROUND(I181*H181,2)</f>
        <v>0</v>
      </c>
      <c r="K181" s="207" t="s">
        <v>172</v>
      </c>
      <c r="L181" s="45"/>
      <c r="M181" s="261" t="s">
        <v>19</v>
      </c>
      <c r="N181" s="262" t="s">
        <v>42</v>
      </c>
      <c r="O181" s="263"/>
      <c r="P181" s="264">
        <f>O181*H181</f>
        <v>0</v>
      </c>
      <c r="Q181" s="264">
        <v>0</v>
      </c>
      <c r="R181" s="264">
        <f>Q181*H181</f>
        <v>0</v>
      </c>
      <c r="S181" s="264">
        <v>0</v>
      </c>
      <c r="T181" s="26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173</v>
      </c>
      <c r="AT181" s="216" t="s">
        <v>168</v>
      </c>
      <c r="AU181" s="216" t="s">
        <v>81</v>
      </c>
      <c r="AY181" s="18" t="s">
        <v>166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173</v>
      </c>
      <c r="BM181" s="216" t="s">
        <v>1695</v>
      </c>
    </row>
    <row r="182" s="2" customFormat="1" ht="6.96" customHeight="1">
      <c r="A182" s="39"/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kxfmKziRTWQUHetvOjE9L3TRkk4Xi5+K9MrXcRz9fPwemQYu61j7PJ09NuAsGRRcrRe5CKxzUHM7YTzuiwWhxw==" hashValue="3TVzkTsM27g6XHBcQz6SmXVrD1jqkOKTel8ZDxqR7tUmZp5rackuiWuKfvJkfoc2Dj4sfMY2V/lqMCWkcLCMxg==" algorithmName="SHA-512" password="CC35"/>
  <autoFilter ref="C86:K18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ROUND((SUM(BE82:BE93)),  2)</f>
        <v>0</v>
      </c>
      <c r="G33" s="39"/>
      <c r="H33" s="39"/>
      <c r="I33" s="149">
        <v>0.20999999999999999</v>
      </c>
      <c r="J33" s="148">
        <f>ROUND(((SUM(BE82:BE93))*I33),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ROUND((SUM(BF82:BF93)),  2)</f>
        <v>0</v>
      </c>
      <c r="G34" s="39"/>
      <c r="H34" s="39"/>
      <c r="I34" s="149">
        <v>0.14999999999999999</v>
      </c>
      <c r="J34" s="148">
        <f>ROUND(((SUM(BF82:BF93))*I34),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16 - Stoka V1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147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150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SO.01 Kanalizace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136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16 - Stoka V1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Rotava</v>
      </c>
      <c r="G76" s="41"/>
      <c r="H76" s="41"/>
      <c r="I76" s="33" t="s">
        <v>23</v>
      </c>
      <c r="J76" s="73" t="str">
        <f>IF(J12="","",J12)</f>
        <v>8. 1. 2021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Rotava Sídliště 721 Rotava</v>
      </c>
      <c r="G78" s="41"/>
      <c r="H78" s="41"/>
      <c r="I78" s="33" t="s">
        <v>31</v>
      </c>
      <c r="J78" s="37" t="str">
        <f>E21</f>
        <v>Bolvári Štefan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Bolvári Štefan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152</v>
      </c>
      <c r="D81" s="181" t="s">
        <v>56</v>
      </c>
      <c r="E81" s="181" t="s">
        <v>52</v>
      </c>
      <c r="F81" s="181" t="s">
        <v>53</v>
      </c>
      <c r="G81" s="181" t="s">
        <v>153</v>
      </c>
      <c r="H81" s="181" t="s">
        <v>154</v>
      </c>
      <c r="I81" s="181" t="s">
        <v>155</v>
      </c>
      <c r="J81" s="181" t="s">
        <v>140</v>
      </c>
      <c r="K81" s="182" t="s">
        <v>156</v>
      </c>
      <c r="L81" s="183"/>
      <c r="M81" s="93" t="s">
        <v>19</v>
      </c>
      <c r="N81" s="94" t="s">
        <v>41</v>
      </c>
      <c r="O81" s="94" t="s">
        <v>157</v>
      </c>
      <c r="P81" s="94" t="s">
        <v>158</v>
      </c>
      <c r="Q81" s="94" t="s">
        <v>159</v>
      </c>
      <c r="R81" s="94" t="s">
        <v>160</v>
      </c>
      <c r="S81" s="94" t="s">
        <v>161</v>
      </c>
      <c r="T81" s="95" t="s">
        <v>162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163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0.99298200000000003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141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164</v>
      </c>
      <c r="F83" s="192" t="s">
        <v>165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P84+P92</f>
        <v>0</v>
      </c>
      <c r="Q83" s="197"/>
      <c r="R83" s="198">
        <f>R84+R92</f>
        <v>0.99298200000000003</v>
      </c>
      <c r="S83" s="197"/>
      <c r="T83" s="199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71</v>
      </c>
      <c r="AY83" s="200" t="s">
        <v>166</v>
      </c>
      <c r="BK83" s="202">
        <f>BK84+BK92</f>
        <v>0</v>
      </c>
    </row>
    <row r="84" s="12" customFormat="1" ht="22.8" customHeight="1">
      <c r="A84" s="12"/>
      <c r="B84" s="189"/>
      <c r="C84" s="190"/>
      <c r="D84" s="191" t="s">
        <v>70</v>
      </c>
      <c r="E84" s="203" t="s">
        <v>210</v>
      </c>
      <c r="F84" s="203" t="s">
        <v>304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SUM(P85:P91)</f>
        <v>0</v>
      </c>
      <c r="Q84" s="197"/>
      <c r="R84" s="198">
        <f>SUM(R85:R91)</f>
        <v>0.99298200000000003</v>
      </c>
      <c r="S84" s="197"/>
      <c r="T84" s="199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79</v>
      </c>
      <c r="AY84" s="200" t="s">
        <v>166</v>
      </c>
      <c r="BK84" s="202">
        <f>SUM(BK85:BK91)</f>
        <v>0</v>
      </c>
    </row>
    <row r="85" s="2" customFormat="1" ht="44.25" customHeight="1">
      <c r="A85" s="39"/>
      <c r="B85" s="40"/>
      <c r="C85" s="205" t="s">
        <v>79</v>
      </c>
      <c r="D85" s="205" t="s">
        <v>168</v>
      </c>
      <c r="E85" s="206" t="s">
        <v>1697</v>
      </c>
      <c r="F85" s="207" t="s">
        <v>1698</v>
      </c>
      <c r="G85" s="208" t="s">
        <v>194</v>
      </c>
      <c r="H85" s="209">
        <v>56</v>
      </c>
      <c r="I85" s="210"/>
      <c r="J85" s="211">
        <f>ROUND(I85*H85,2)</f>
        <v>0</v>
      </c>
      <c r="K85" s="207" t="s">
        <v>172</v>
      </c>
      <c r="L85" s="45"/>
      <c r="M85" s="212" t="s">
        <v>19</v>
      </c>
      <c r="N85" s="213" t="s">
        <v>42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173</v>
      </c>
      <c r="AT85" s="216" t="s">
        <v>168</v>
      </c>
      <c r="AU85" s="216" t="s">
        <v>81</v>
      </c>
      <c r="AY85" s="18" t="s">
        <v>166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173</v>
      </c>
      <c r="BM85" s="216" t="s">
        <v>1699</v>
      </c>
    </row>
    <row r="86" s="2" customFormat="1">
      <c r="A86" s="39"/>
      <c r="B86" s="40"/>
      <c r="C86" s="251" t="s">
        <v>81</v>
      </c>
      <c r="D86" s="251" t="s">
        <v>254</v>
      </c>
      <c r="E86" s="252" t="s">
        <v>1700</v>
      </c>
      <c r="F86" s="253" t="s">
        <v>1701</v>
      </c>
      <c r="G86" s="254" t="s">
        <v>194</v>
      </c>
      <c r="H86" s="255">
        <v>56.840000000000003</v>
      </c>
      <c r="I86" s="256"/>
      <c r="J86" s="257">
        <f>ROUND(I86*H86,2)</f>
        <v>0</v>
      </c>
      <c r="K86" s="253" t="s">
        <v>172</v>
      </c>
      <c r="L86" s="258"/>
      <c r="M86" s="259" t="s">
        <v>19</v>
      </c>
      <c r="N86" s="260" t="s">
        <v>42</v>
      </c>
      <c r="O86" s="85"/>
      <c r="P86" s="214">
        <f>O86*H86</f>
        <v>0</v>
      </c>
      <c r="Q86" s="214">
        <v>0.0010499999999999999</v>
      </c>
      <c r="R86" s="214">
        <f>Q86*H86</f>
        <v>0.059681999999999999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210</v>
      </c>
      <c r="AT86" s="216" t="s">
        <v>254</v>
      </c>
      <c r="AU86" s="216" t="s">
        <v>81</v>
      </c>
      <c r="AY86" s="18" t="s">
        <v>166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173</v>
      </c>
      <c r="BM86" s="216" t="s">
        <v>1702</v>
      </c>
    </row>
    <row r="87" s="14" customFormat="1">
      <c r="A87" s="14"/>
      <c r="B87" s="229"/>
      <c r="C87" s="230"/>
      <c r="D87" s="220" t="s">
        <v>175</v>
      </c>
      <c r="E87" s="230"/>
      <c r="F87" s="232" t="s">
        <v>1703</v>
      </c>
      <c r="G87" s="230"/>
      <c r="H87" s="233">
        <v>56.840000000000003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175</v>
      </c>
      <c r="AU87" s="239" t="s">
        <v>81</v>
      </c>
      <c r="AV87" s="14" t="s">
        <v>81</v>
      </c>
      <c r="AW87" s="14" t="s">
        <v>4</v>
      </c>
      <c r="AX87" s="14" t="s">
        <v>79</v>
      </c>
      <c r="AY87" s="239" t="s">
        <v>166</v>
      </c>
    </row>
    <row r="88" s="2" customFormat="1" ht="16.5" customHeight="1">
      <c r="A88" s="39"/>
      <c r="B88" s="40"/>
      <c r="C88" s="205" t="s">
        <v>183</v>
      </c>
      <c r="D88" s="205" t="s">
        <v>168</v>
      </c>
      <c r="E88" s="206" t="s">
        <v>1704</v>
      </c>
      <c r="F88" s="207" t="s">
        <v>1705</v>
      </c>
      <c r="G88" s="208" t="s">
        <v>194</v>
      </c>
      <c r="H88" s="209">
        <v>56</v>
      </c>
      <c r="I88" s="210"/>
      <c r="J88" s="211">
        <f>ROUND(I88*H88,2)</f>
        <v>0</v>
      </c>
      <c r="K88" s="207" t="s">
        <v>172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173</v>
      </c>
      <c r="AT88" s="216" t="s">
        <v>168</v>
      </c>
      <c r="AU88" s="216" t="s">
        <v>81</v>
      </c>
      <c r="AY88" s="18" t="s">
        <v>166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173</v>
      </c>
      <c r="BM88" s="216" t="s">
        <v>1706</v>
      </c>
    </row>
    <row r="89" s="2" customFormat="1">
      <c r="A89" s="39"/>
      <c r="B89" s="40"/>
      <c r="C89" s="205" t="s">
        <v>173</v>
      </c>
      <c r="D89" s="205" t="s">
        <v>168</v>
      </c>
      <c r="E89" s="206" t="s">
        <v>1707</v>
      </c>
      <c r="F89" s="207" t="s">
        <v>1708</v>
      </c>
      <c r="G89" s="208" t="s">
        <v>186</v>
      </c>
      <c r="H89" s="209">
        <v>2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0.45937</v>
      </c>
      <c r="R89" s="214">
        <f>Q89*H89</f>
        <v>0.91874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1709</v>
      </c>
    </row>
    <row r="90" s="2" customFormat="1" ht="16.5" customHeight="1">
      <c r="A90" s="39"/>
      <c r="B90" s="40"/>
      <c r="C90" s="205" t="s">
        <v>191</v>
      </c>
      <c r="D90" s="205" t="s">
        <v>168</v>
      </c>
      <c r="E90" s="206" t="s">
        <v>1710</v>
      </c>
      <c r="F90" s="207" t="s">
        <v>1711</v>
      </c>
      <c r="G90" s="208" t="s">
        <v>194</v>
      </c>
      <c r="H90" s="209">
        <v>56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0.00019000000000000001</v>
      </c>
      <c r="R90" s="214">
        <f>Q90*H90</f>
        <v>0.01064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1712</v>
      </c>
    </row>
    <row r="91" s="2" customFormat="1" ht="21.75" customHeight="1">
      <c r="A91" s="39"/>
      <c r="B91" s="40"/>
      <c r="C91" s="205" t="s">
        <v>196</v>
      </c>
      <c r="D91" s="205" t="s">
        <v>168</v>
      </c>
      <c r="E91" s="206" t="s">
        <v>1713</v>
      </c>
      <c r="F91" s="207" t="s">
        <v>1714</v>
      </c>
      <c r="G91" s="208" t="s">
        <v>194</v>
      </c>
      <c r="H91" s="209">
        <v>56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6.9999999999999994E-05</v>
      </c>
      <c r="R91" s="214">
        <f>Q91*H91</f>
        <v>0.0039199999999999999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1715</v>
      </c>
    </row>
    <row r="92" s="12" customFormat="1" ht="22.8" customHeight="1">
      <c r="A92" s="12"/>
      <c r="B92" s="189"/>
      <c r="C92" s="190"/>
      <c r="D92" s="191" t="s">
        <v>70</v>
      </c>
      <c r="E92" s="203" t="s">
        <v>456</v>
      </c>
      <c r="F92" s="203" t="s">
        <v>457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166</v>
      </c>
      <c r="BK92" s="202">
        <f>BK93</f>
        <v>0</v>
      </c>
    </row>
    <row r="93" s="2" customFormat="1">
      <c r="A93" s="39"/>
      <c r="B93" s="40"/>
      <c r="C93" s="205" t="s">
        <v>200</v>
      </c>
      <c r="D93" s="205" t="s">
        <v>168</v>
      </c>
      <c r="E93" s="206" t="s">
        <v>463</v>
      </c>
      <c r="F93" s="207" t="s">
        <v>464</v>
      </c>
      <c r="G93" s="208" t="s">
        <v>240</v>
      </c>
      <c r="H93" s="209">
        <v>0.99299999999999999</v>
      </c>
      <c r="I93" s="210"/>
      <c r="J93" s="211">
        <f>ROUND(I93*H93,2)</f>
        <v>0</v>
      </c>
      <c r="K93" s="207" t="s">
        <v>172</v>
      </c>
      <c r="L93" s="45"/>
      <c r="M93" s="261" t="s">
        <v>19</v>
      </c>
      <c r="N93" s="262" t="s">
        <v>42</v>
      </c>
      <c r="O93" s="263"/>
      <c r="P93" s="264">
        <f>O93*H93</f>
        <v>0</v>
      </c>
      <c r="Q93" s="264">
        <v>0</v>
      </c>
      <c r="R93" s="264">
        <f>Q93*H93</f>
        <v>0</v>
      </c>
      <c r="S93" s="264">
        <v>0</v>
      </c>
      <c r="T93" s="26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1716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Cb76eRW5Eg1OGhwNDHV7USS7/RnleEcGz8u40br6jsZkKVbfourdWZI1CCUO4/VDYurOpLUva9sC06PmKqI7Cg==" hashValue="IhU+S378I/p12+BMqtRgaa0+nYH/tldvS7oHqay/TmK8eATDG0VtyJ7u8EQREE8DiZz/Gn1+Ih+rM6nXIuNSdw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ROUND((SUM(BE82:BE93)),  2)</f>
        <v>0</v>
      </c>
      <c r="G33" s="39"/>
      <c r="H33" s="39"/>
      <c r="I33" s="149">
        <v>0.20999999999999999</v>
      </c>
      <c r="J33" s="148">
        <f>ROUND(((SUM(BE82:BE93))*I33),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ROUND((SUM(BF82:BF93)),  2)</f>
        <v>0</v>
      </c>
      <c r="G34" s="39"/>
      <c r="H34" s="39"/>
      <c r="I34" s="149">
        <v>0.14999999999999999</v>
      </c>
      <c r="J34" s="148">
        <f>ROUND(((SUM(BF82:BF93))*I34),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17 - Stoka V3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147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150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SO.01 Kanalizace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136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17 - Stoka V3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Rotava</v>
      </c>
      <c r="G76" s="41"/>
      <c r="H76" s="41"/>
      <c r="I76" s="33" t="s">
        <v>23</v>
      </c>
      <c r="J76" s="73" t="str">
        <f>IF(J12="","",J12)</f>
        <v>8. 1. 2021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Rotava Sídliště 721 Rotava</v>
      </c>
      <c r="G78" s="41"/>
      <c r="H78" s="41"/>
      <c r="I78" s="33" t="s">
        <v>31</v>
      </c>
      <c r="J78" s="37" t="str">
        <f>E21</f>
        <v>Bolvári Štefan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Bolvári Štefan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152</v>
      </c>
      <c r="D81" s="181" t="s">
        <v>56</v>
      </c>
      <c r="E81" s="181" t="s">
        <v>52</v>
      </c>
      <c r="F81" s="181" t="s">
        <v>53</v>
      </c>
      <c r="G81" s="181" t="s">
        <v>153</v>
      </c>
      <c r="H81" s="181" t="s">
        <v>154</v>
      </c>
      <c r="I81" s="181" t="s">
        <v>155</v>
      </c>
      <c r="J81" s="181" t="s">
        <v>140</v>
      </c>
      <c r="K81" s="182" t="s">
        <v>156</v>
      </c>
      <c r="L81" s="183"/>
      <c r="M81" s="93" t="s">
        <v>19</v>
      </c>
      <c r="N81" s="94" t="s">
        <v>41</v>
      </c>
      <c r="O81" s="94" t="s">
        <v>157</v>
      </c>
      <c r="P81" s="94" t="s">
        <v>158</v>
      </c>
      <c r="Q81" s="94" t="s">
        <v>159</v>
      </c>
      <c r="R81" s="94" t="s">
        <v>160</v>
      </c>
      <c r="S81" s="94" t="s">
        <v>161</v>
      </c>
      <c r="T81" s="95" t="s">
        <v>162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163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1.29525628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141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164</v>
      </c>
      <c r="F83" s="192" t="s">
        <v>165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P84+P92</f>
        <v>0</v>
      </c>
      <c r="Q83" s="197"/>
      <c r="R83" s="198">
        <f>R84+R92</f>
        <v>1.29525628</v>
      </c>
      <c r="S83" s="197"/>
      <c r="T83" s="199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71</v>
      </c>
      <c r="AY83" s="200" t="s">
        <v>166</v>
      </c>
      <c r="BK83" s="202">
        <f>BK84+BK92</f>
        <v>0</v>
      </c>
    </row>
    <row r="84" s="12" customFormat="1" ht="22.8" customHeight="1">
      <c r="A84" s="12"/>
      <c r="B84" s="189"/>
      <c r="C84" s="190"/>
      <c r="D84" s="191" t="s">
        <v>70</v>
      </c>
      <c r="E84" s="203" t="s">
        <v>210</v>
      </c>
      <c r="F84" s="203" t="s">
        <v>304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SUM(P85:P91)</f>
        <v>0</v>
      </c>
      <c r="Q84" s="197"/>
      <c r="R84" s="198">
        <f>SUM(R85:R91)</f>
        <v>1.29525628</v>
      </c>
      <c r="S84" s="197"/>
      <c r="T84" s="199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79</v>
      </c>
      <c r="AY84" s="200" t="s">
        <v>166</v>
      </c>
      <c r="BK84" s="202">
        <f>SUM(BK85:BK91)</f>
        <v>0</v>
      </c>
    </row>
    <row r="85" s="2" customFormat="1" ht="44.25" customHeight="1">
      <c r="A85" s="39"/>
      <c r="B85" s="40"/>
      <c r="C85" s="205" t="s">
        <v>79</v>
      </c>
      <c r="D85" s="205" t="s">
        <v>168</v>
      </c>
      <c r="E85" s="206" t="s">
        <v>1718</v>
      </c>
      <c r="F85" s="207" t="s">
        <v>1719</v>
      </c>
      <c r="G85" s="208" t="s">
        <v>194</v>
      </c>
      <c r="H85" s="209">
        <v>214.90000000000001</v>
      </c>
      <c r="I85" s="210"/>
      <c r="J85" s="211">
        <f>ROUND(I85*H85,2)</f>
        <v>0</v>
      </c>
      <c r="K85" s="207" t="s">
        <v>172</v>
      </c>
      <c r="L85" s="45"/>
      <c r="M85" s="212" t="s">
        <v>19</v>
      </c>
      <c r="N85" s="213" t="s">
        <v>42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173</v>
      </c>
      <c r="AT85" s="216" t="s">
        <v>168</v>
      </c>
      <c r="AU85" s="216" t="s">
        <v>81</v>
      </c>
      <c r="AY85" s="18" t="s">
        <v>166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173</v>
      </c>
      <c r="BM85" s="216" t="s">
        <v>1720</v>
      </c>
    </row>
    <row r="86" s="2" customFormat="1">
      <c r="A86" s="39"/>
      <c r="B86" s="40"/>
      <c r="C86" s="251" t="s">
        <v>81</v>
      </c>
      <c r="D86" s="251" t="s">
        <v>254</v>
      </c>
      <c r="E86" s="252" t="s">
        <v>1721</v>
      </c>
      <c r="F86" s="253" t="s">
        <v>1722</v>
      </c>
      <c r="G86" s="254" t="s">
        <v>194</v>
      </c>
      <c r="H86" s="255">
        <v>218.124</v>
      </c>
      <c r="I86" s="256"/>
      <c r="J86" s="257">
        <f>ROUND(I86*H86,2)</f>
        <v>0</v>
      </c>
      <c r="K86" s="253" t="s">
        <v>172</v>
      </c>
      <c r="L86" s="258"/>
      <c r="M86" s="259" t="s">
        <v>19</v>
      </c>
      <c r="N86" s="260" t="s">
        <v>42</v>
      </c>
      <c r="O86" s="85"/>
      <c r="P86" s="214">
        <f>O86*H86</f>
        <v>0</v>
      </c>
      <c r="Q86" s="214">
        <v>0.00147</v>
      </c>
      <c r="R86" s="214">
        <f>Q86*H86</f>
        <v>0.32064228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210</v>
      </c>
      <c r="AT86" s="216" t="s">
        <v>254</v>
      </c>
      <c r="AU86" s="216" t="s">
        <v>81</v>
      </c>
      <c r="AY86" s="18" t="s">
        <v>166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173</v>
      </c>
      <c r="BM86" s="216" t="s">
        <v>1723</v>
      </c>
    </row>
    <row r="87" s="14" customFormat="1">
      <c r="A87" s="14"/>
      <c r="B87" s="229"/>
      <c r="C87" s="230"/>
      <c r="D87" s="220" t="s">
        <v>175</v>
      </c>
      <c r="E87" s="230"/>
      <c r="F87" s="232" t="s">
        <v>1724</v>
      </c>
      <c r="G87" s="230"/>
      <c r="H87" s="233">
        <v>218.124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175</v>
      </c>
      <c r="AU87" s="239" t="s">
        <v>81</v>
      </c>
      <c r="AV87" s="14" t="s">
        <v>81</v>
      </c>
      <c r="AW87" s="14" t="s">
        <v>4</v>
      </c>
      <c r="AX87" s="14" t="s">
        <v>79</v>
      </c>
      <c r="AY87" s="239" t="s">
        <v>166</v>
      </c>
    </row>
    <row r="88" s="2" customFormat="1" ht="16.5" customHeight="1">
      <c r="A88" s="39"/>
      <c r="B88" s="40"/>
      <c r="C88" s="205" t="s">
        <v>183</v>
      </c>
      <c r="D88" s="205" t="s">
        <v>168</v>
      </c>
      <c r="E88" s="206" t="s">
        <v>1704</v>
      </c>
      <c r="F88" s="207" t="s">
        <v>1705</v>
      </c>
      <c r="G88" s="208" t="s">
        <v>194</v>
      </c>
      <c r="H88" s="209">
        <v>214.90000000000001</v>
      </c>
      <c r="I88" s="210"/>
      <c r="J88" s="211">
        <f>ROUND(I88*H88,2)</f>
        <v>0</v>
      </c>
      <c r="K88" s="207" t="s">
        <v>172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173</v>
      </c>
      <c r="AT88" s="216" t="s">
        <v>168</v>
      </c>
      <c r="AU88" s="216" t="s">
        <v>81</v>
      </c>
      <c r="AY88" s="18" t="s">
        <v>166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173</v>
      </c>
      <c r="BM88" s="216" t="s">
        <v>1725</v>
      </c>
    </row>
    <row r="89" s="2" customFormat="1">
      <c r="A89" s="39"/>
      <c r="B89" s="40"/>
      <c r="C89" s="205" t="s">
        <v>173</v>
      </c>
      <c r="D89" s="205" t="s">
        <v>168</v>
      </c>
      <c r="E89" s="206" t="s">
        <v>1707</v>
      </c>
      <c r="F89" s="207" t="s">
        <v>1708</v>
      </c>
      <c r="G89" s="208" t="s">
        <v>186</v>
      </c>
      <c r="H89" s="209">
        <v>2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0.45937</v>
      </c>
      <c r="R89" s="214">
        <f>Q89*H89</f>
        <v>0.91874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1726</v>
      </c>
    </row>
    <row r="90" s="2" customFormat="1" ht="16.5" customHeight="1">
      <c r="A90" s="39"/>
      <c r="B90" s="40"/>
      <c r="C90" s="205" t="s">
        <v>191</v>
      </c>
      <c r="D90" s="205" t="s">
        <v>168</v>
      </c>
      <c r="E90" s="206" t="s">
        <v>1710</v>
      </c>
      <c r="F90" s="207" t="s">
        <v>1711</v>
      </c>
      <c r="G90" s="208" t="s">
        <v>194</v>
      </c>
      <c r="H90" s="209">
        <v>214.90000000000001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0.00019000000000000001</v>
      </c>
      <c r="R90" s="214">
        <f>Q90*H90</f>
        <v>0.040831000000000006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1727</v>
      </c>
    </row>
    <row r="91" s="2" customFormat="1" ht="21.75" customHeight="1">
      <c r="A91" s="39"/>
      <c r="B91" s="40"/>
      <c r="C91" s="205" t="s">
        <v>196</v>
      </c>
      <c r="D91" s="205" t="s">
        <v>168</v>
      </c>
      <c r="E91" s="206" t="s">
        <v>1713</v>
      </c>
      <c r="F91" s="207" t="s">
        <v>1714</v>
      </c>
      <c r="G91" s="208" t="s">
        <v>194</v>
      </c>
      <c r="H91" s="209">
        <v>214.90000000000001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6.9999999999999994E-05</v>
      </c>
      <c r="R91" s="214">
        <f>Q91*H91</f>
        <v>0.015042999999999999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1728</v>
      </c>
    </row>
    <row r="92" s="12" customFormat="1" ht="22.8" customHeight="1">
      <c r="A92" s="12"/>
      <c r="B92" s="189"/>
      <c r="C92" s="190"/>
      <c r="D92" s="191" t="s">
        <v>70</v>
      </c>
      <c r="E92" s="203" t="s">
        <v>456</v>
      </c>
      <c r="F92" s="203" t="s">
        <v>457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166</v>
      </c>
      <c r="BK92" s="202">
        <f>BK93</f>
        <v>0</v>
      </c>
    </row>
    <row r="93" s="2" customFormat="1">
      <c r="A93" s="39"/>
      <c r="B93" s="40"/>
      <c r="C93" s="205" t="s">
        <v>200</v>
      </c>
      <c r="D93" s="205" t="s">
        <v>168</v>
      </c>
      <c r="E93" s="206" t="s">
        <v>463</v>
      </c>
      <c r="F93" s="207" t="s">
        <v>464</v>
      </c>
      <c r="G93" s="208" t="s">
        <v>240</v>
      </c>
      <c r="H93" s="209">
        <v>1.2949999999999999</v>
      </c>
      <c r="I93" s="210"/>
      <c r="J93" s="211">
        <f>ROUND(I93*H93,2)</f>
        <v>0</v>
      </c>
      <c r="K93" s="207" t="s">
        <v>172</v>
      </c>
      <c r="L93" s="45"/>
      <c r="M93" s="261" t="s">
        <v>19</v>
      </c>
      <c r="N93" s="262" t="s">
        <v>42</v>
      </c>
      <c r="O93" s="263"/>
      <c r="P93" s="264">
        <f>O93*H93</f>
        <v>0</v>
      </c>
      <c r="Q93" s="264">
        <v>0</v>
      </c>
      <c r="R93" s="264">
        <f>Q93*H93</f>
        <v>0</v>
      </c>
      <c r="S93" s="264">
        <v>0</v>
      </c>
      <c r="T93" s="26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1729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08C9GxP07Tc9N9r1zQjvSTGdVJK3Py+wCJcD1sYHiK5TAlhyRy977Zp1XLx8XEw74FsclTIoXVHPJ/s0GHMQmA==" hashValue="+MYv/elhPdEVJp+/9QXvyAgazbQh4iM3bAxGnzoCuhw4CJuiIMkj7M27ZtJ5rMt+25KSk4fiLwHzRYcTyo0MGw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ROUND((SUM(BE86:BE143)),  2)</f>
        <v>0</v>
      </c>
      <c r="G33" s="39"/>
      <c r="H33" s="39"/>
      <c r="I33" s="149">
        <v>0.20999999999999999</v>
      </c>
      <c r="J33" s="148">
        <f>ROUND(((SUM(BE86:BE143))*I33),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ROUND((SUM(BF86:BF143)),  2)</f>
        <v>0</v>
      </c>
      <c r="G34" s="39"/>
      <c r="H34" s="39"/>
      <c r="I34" s="149">
        <v>0.14999999999999999</v>
      </c>
      <c r="J34" s="148">
        <f>ROUND(((SUM(BF86:BF143))*I34),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ROUND((SUM(BG86:BG143)),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ROUND((SUM(BH86:BH143)),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ROUND((SUM(BI86:BI143)),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18 - Čerpací stanice ČS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145</v>
      </c>
      <c r="E62" s="175"/>
      <c r="F62" s="175"/>
      <c r="G62" s="175"/>
      <c r="H62" s="175"/>
      <c r="I62" s="175"/>
      <c r="J62" s="176">
        <f>J112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146</v>
      </c>
      <c r="E63" s="175"/>
      <c r="F63" s="175"/>
      <c r="G63" s="175"/>
      <c r="H63" s="175"/>
      <c r="I63" s="175"/>
      <c r="J63" s="176">
        <f>J127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147</v>
      </c>
      <c r="E64" s="175"/>
      <c r="F64" s="175"/>
      <c r="G64" s="175"/>
      <c r="H64" s="175"/>
      <c r="I64" s="175"/>
      <c r="J64" s="176">
        <f>J130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149</v>
      </c>
      <c r="E65" s="175"/>
      <c r="F65" s="175"/>
      <c r="G65" s="175"/>
      <c r="H65" s="175"/>
      <c r="I65" s="175"/>
      <c r="J65" s="176">
        <f>J136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150</v>
      </c>
      <c r="E66" s="175"/>
      <c r="F66" s="175"/>
      <c r="G66" s="175"/>
      <c r="H66" s="175"/>
      <c r="I66" s="175"/>
      <c r="J66" s="176">
        <f>J141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SO.01 Kanalizace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136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18 - Čerpací stanice ČS 1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Rotava</v>
      </c>
      <c r="G80" s="41"/>
      <c r="H80" s="41"/>
      <c r="I80" s="33" t="s">
        <v>23</v>
      </c>
      <c r="J80" s="73" t="str">
        <f>IF(J12="","",J12)</f>
        <v>8. 1. 2021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Rotava Sídliště 721 Rotava</v>
      </c>
      <c r="G82" s="41"/>
      <c r="H82" s="41"/>
      <c r="I82" s="33" t="s">
        <v>31</v>
      </c>
      <c r="J82" s="37" t="str">
        <f>E21</f>
        <v>Bolvári Štefan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Bolvári Štefan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152</v>
      </c>
      <c r="D85" s="181" t="s">
        <v>56</v>
      </c>
      <c r="E85" s="181" t="s">
        <v>52</v>
      </c>
      <c r="F85" s="181" t="s">
        <v>53</v>
      </c>
      <c r="G85" s="181" t="s">
        <v>153</v>
      </c>
      <c r="H85" s="181" t="s">
        <v>154</v>
      </c>
      <c r="I85" s="181" t="s">
        <v>155</v>
      </c>
      <c r="J85" s="181" t="s">
        <v>140</v>
      </c>
      <c r="K85" s="182" t="s">
        <v>156</v>
      </c>
      <c r="L85" s="183"/>
      <c r="M85" s="93" t="s">
        <v>19</v>
      </c>
      <c r="N85" s="94" t="s">
        <v>41</v>
      </c>
      <c r="O85" s="94" t="s">
        <v>157</v>
      </c>
      <c r="P85" s="94" t="s">
        <v>158</v>
      </c>
      <c r="Q85" s="94" t="s">
        <v>159</v>
      </c>
      <c r="R85" s="94" t="s">
        <v>160</v>
      </c>
      <c r="S85" s="94" t="s">
        <v>161</v>
      </c>
      <c r="T85" s="95" t="s">
        <v>162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163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17.423679400000001</v>
      </c>
      <c r="S86" s="97"/>
      <c r="T86" s="187">
        <f>T87</f>
        <v>11.744999999999999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141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70</v>
      </c>
      <c r="E87" s="192" t="s">
        <v>164</v>
      </c>
      <c r="F87" s="192" t="s">
        <v>165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P88+P112+P127+P130+P136+P141</f>
        <v>0</v>
      </c>
      <c r="Q87" s="197"/>
      <c r="R87" s="198">
        <f>R88+R112+R127+R130+R136+R141</f>
        <v>17.423679400000001</v>
      </c>
      <c r="S87" s="197"/>
      <c r="T87" s="199">
        <f>T88+T112+T127+T130+T136+T141</f>
        <v>11.744999999999999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71</v>
      </c>
      <c r="AY87" s="200" t="s">
        <v>166</v>
      </c>
      <c r="BK87" s="202">
        <f>BK88+BK112+BK127+BK130+BK136+BK141</f>
        <v>0</v>
      </c>
    </row>
    <row r="88" s="12" customFormat="1" ht="22.8" customHeight="1">
      <c r="A88" s="12"/>
      <c r="B88" s="189"/>
      <c r="C88" s="190"/>
      <c r="D88" s="191" t="s">
        <v>70</v>
      </c>
      <c r="E88" s="203" t="s">
        <v>79</v>
      </c>
      <c r="F88" s="203" t="s">
        <v>167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SUM(P89:P111)</f>
        <v>0</v>
      </c>
      <c r="Q88" s="197"/>
      <c r="R88" s="198">
        <f>SUM(R89:R111)</f>
        <v>0.054699999999999999</v>
      </c>
      <c r="S88" s="197"/>
      <c r="T88" s="199">
        <f>SUM(T89:T111)</f>
        <v>11.744999999999999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79</v>
      </c>
      <c r="AY88" s="200" t="s">
        <v>166</v>
      </c>
      <c r="BK88" s="202">
        <f>SUM(BK89:BK111)</f>
        <v>0</v>
      </c>
    </row>
    <row r="89" s="2" customFormat="1" ht="66.75" customHeight="1">
      <c r="A89" s="39"/>
      <c r="B89" s="40"/>
      <c r="C89" s="205" t="s">
        <v>79</v>
      </c>
      <c r="D89" s="205" t="s">
        <v>168</v>
      </c>
      <c r="E89" s="206" t="s">
        <v>169</v>
      </c>
      <c r="F89" s="207" t="s">
        <v>170</v>
      </c>
      <c r="G89" s="208" t="s">
        <v>171</v>
      </c>
      <c r="H89" s="209">
        <v>20.25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0.57999999999999996</v>
      </c>
      <c r="T89" s="215">
        <f>S89*H89</f>
        <v>11.744999999999999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1731</v>
      </c>
    </row>
    <row r="90" s="14" customFormat="1">
      <c r="A90" s="14"/>
      <c r="B90" s="229"/>
      <c r="C90" s="230"/>
      <c r="D90" s="220" t="s">
        <v>175</v>
      </c>
      <c r="E90" s="231" t="s">
        <v>19</v>
      </c>
      <c r="F90" s="232" t="s">
        <v>1732</v>
      </c>
      <c r="G90" s="230"/>
      <c r="H90" s="233">
        <v>20.25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175</v>
      </c>
      <c r="AU90" s="239" t="s">
        <v>81</v>
      </c>
      <c r="AV90" s="14" t="s">
        <v>81</v>
      </c>
      <c r="AW90" s="14" t="s">
        <v>33</v>
      </c>
      <c r="AX90" s="14" t="s">
        <v>79</v>
      </c>
      <c r="AY90" s="239" t="s">
        <v>166</v>
      </c>
    </row>
    <row r="91" s="2" customFormat="1">
      <c r="A91" s="39"/>
      <c r="B91" s="40"/>
      <c r="C91" s="205" t="s">
        <v>81</v>
      </c>
      <c r="D91" s="205" t="s">
        <v>168</v>
      </c>
      <c r="E91" s="206" t="s">
        <v>192</v>
      </c>
      <c r="F91" s="207" t="s">
        <v>193</v>
      </c>
      <c r="G91" s="208" t="s">
        <v>194</v>
      </c>
      <c r="H91" s="209">
        <v>25</v>
      </c>
      <c r="I91" s="210"/>
      <c r="J91" s="211">
        <f>ROUND(I91*H91,2)</f>
        <v>0</v>
      </c>
      <c r="K91" s="207" t="s">
        <v>172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0.00055000000000000003</v>
      </c>
      <c r="R91" s="214">
        <f>Q91*H91</f>
        <v>0.01375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173</v>
      </c>
      <c r="AT91" s="216" t="s">
        <v>168</v>
      </c>
      <c r="AU91" s="216" t="s">
        <v>81</v>
      </c>
      <c r="AY91" s="18" t="s">
        <v>166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173</v>
      </c>
      <c r="BM91" s="216" t="s">
        <v>1733</v>
      </c>
    </row>
    <row r="92" s="2" customFormat="1">
      <c r="A92" s="39"/>
      <c r="B92" s="40"/>
      <c r="C92" s="205" t="s">
        <v>183</v>
      </c>
      <c r="D92" s="205" t="s">
        <v>168</v>
      </c>
      <c r="E92" s="206" t="s">
        <v>197</v>
      </c>
      <c r="F92" s="207" t="s">
        <v>198</v>
      </c>
      <c r="G92" s="208" t="s">
        <v>194</v>
      </c>
      <c r="H92" s="209">
        <v>25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1734</v>
      </c>
    </row>
    <row r="93" s="2" customFormat="1" ht="44.25" customHeight="1">
      <c r="A93" s="39"/>
      <c r="B93" s="40"/>
      <c r="C93" s="205" t="s">
        <v>173</v>
      </c>
      <c r="D93" s="205" t="s">
        <v>168</v>
      </c>
      <c r="E93" s="206" t="s">
        <v>1735</v>
      </c>
      <c r="F93" s="207" t="s">
        <v>1736</v>
      </c>
      <c r="G93" s="208" t="s">
        <v>203</v>
      </c>
      <c r="H93" s="209">
        <v>40.5</v>
      </c>
      <c r="I93" s="210"/>
      <c r="J93" s="211">
        <f>ROUND(I93*H93,2)</f>
        <v>0</v>
      </c>
      <c r="K93" s="207" t="s">
        <v>172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173</v>
      </c>
      <c r="AT93" s="216" t="s">
        <v>168</v>
      </c>
      <c r="AU93" s="216" t="s">
        <v>81</v>
      </c>
      <c r="AY93" s="18" t="s">
        <v>166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173</v>
      </c>
      <c r="BM93" s="216" t="s">
        <v>1737</v>
      </c>
    </row>
    <row r="94" s="14" customFormat="1">
      <c r="A94" s="14"/>
      <c r="B94" s="229"/>
      <c r="C94" s="230"/>
      <c r="D94" s="220" t="s">
        <v>175</v>
      </c>
      <c r="E94" s="231" t="s">
        <v>19</v>
      </c>
      <c r="F94" s="232" t="s">
        <v>1738</v>
      </c>
      <c r="G94" s="230"/>
      <c r="H94" s="233">
        <v>40.5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175</v>
      </c>
      <c r="AU94" s="239" t="s">
        <v>81</v>
      </c>
      <c r="AV94" s="14" t="s">
        <v>81</v>
      </c>
      <c r="AW94" s="14" t="s">
        <v>33</v>
      </c>
      <c r="AX94" s="14" t="s">
        <v>79</v>
      </c>
      <c r="AY94" s="239" t="s">
        <v>166</v>
      </c>
    </row>
    <row r="95" s="2" customFormat="1" ht="44.25" customHeight="1">
      <c r="A95" s="39"/>
      <c r="B95" s="40"/>
      <c r="C95" s="205" t="s">
        <v>191</v>
      </c>
      <c r="D95" s="205" t="s">
        <v>168</v>
      </c>
      <c r="E95" s="206" t="s">
        <v>1739</v>
      </c>
      <c r="F95" s="207" t="s">
        <v>1740</v>
      </c>
      <c r="G95" s="208" t="s">
        <v>203</v>
      </c>
      <c r="H95" s="209">
        <v>25.312999999999999</v>
      </c>
      <c r="I95" s="210"/>
      <c r="J95" s="211">
        <f>ROUND(I95*H95,2)</f>
        <v>0</v>
      </c>
      <c r="K95" s="207" t="s">
        <v>172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173</v>
      </c>
      <c r="AT95" s="216" t="s">
        <v>168</v>
      </c>
      <c r="AU95" s="216" t="s">
        <v>81</v>
      </c>
      <c r="AY95" s="18" t="s">
        <v>166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173</v>
      </c>
      <c r="BM95" s="216" t="s">
        <v>1741</v>
      </c>
    </row>
    <row r="96" s="14" customFormat="1">
      <c r="A96" s="14"/>
      <c r="B96" s="229"/>
      <c r="C96" s="230"/>
      <c r="D96" s="220" t="s">
        <v>175</v>
      </c>
      <c r="E96" s="231" t="s">
        <v>19</v>
      </c>
      <c r="F96" s="232" t="s">
        <v>1742</v>
      </c>
      <c r="G96" s="230"/>
      <c r="H96" s="233">
        <v>25.312999999999999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175</v>
      </c>
      <c r="AU96" s="239" t="s">
        <v>81</v>
      </c>
      <c r="AV96" s="14" t="s">
        <v>81</v>
      </c>
      <c r="AW96" s="14" t="s">
        <v>33</v>
      </c>
      <c r="AX96" s="14" t="s">
        <v>79</v>
      </c>
      <c r="AY96" s="239" t="s">
        <v>166</v>
      </c>
    </row>
    <row r="97" s="2" customFormat="1">
      <c r="A97" s="39"/>
      <c r="B97" s="40"/>
      <c r="C97" s="205" t="s">
        <v>196</v>
      </c>
      <c r="D97" s="205" t="s">
        <v>168</v>
      </c>
      <c r="E97" s="206" t="s">
        <v>1743</v>
      </c>
      <c r="F97" s="207" t="s">
        <v>1744</v>
      </c>
      <c r="G97" s="208" t="s">
        <v>171</v>
      </c>
      <c r="H97" s="209">
        <v>58.5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0.00069999999999999999</v>
      </c>
      <c r="R97" s="214">
        <f>Q97*H97</f>
        <v>0.04095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1745</v>
      </c>
    </row>
    <row r="98" s="14" customFormat="1">
      <c r="A98" s="14"/>
      <c r="B98" s="229"/>
      <c r="C98" s="230"/>
      <c r="D98" s="220" t="s">
        <v>175</v>
      </c>
      <c r="E98" s="231" t="s">
        <v>19</v>
      </c>
      <c r="F98" s="232" t="s">
        <v>1746</v>
      </c>
      <c r="G98" s="230"/>
      <c r="H98" s="233">
        <v>58.5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175</v>
      </c>
      <c r="AU98" s="239" t="s">
        <v>81</v>
      </c>
      <c r="AV98" s="14" t="s">
        <v>81</v>
      </c>
      <c r="AW98" s="14" t="s">
        <v>33</v>
      </c>
      <c r="AX98" s="14" t="s">
        <v>79</v>
      </c>
      <c r="AY98" s="239" t="s">
        <v>166</v>
      </c>
    </row>
    <row r="99" s="2" customFormat="1" ht="44.25" customHeight="1">
      <c r="A99" s="39"/>
      <c r="B99" s="40"/>
      <c r="C99" s="205" t="s">
        <v>200</v>
      </c>
      <c r="D99" s="205" t="s">
        <v>168</v>
      </c>
      <c r="E99" s="206" t="s">
        <v>1747</v>
      </c>
      <c r="F99" s="207" t="s">
        <v>1748</v>
      </c>
      <c r="G99" s="208" t="s">
        <v>171</v>
      </c>
      <c r="H99" s="209">
        <v>58.5</v>
      </c>
      <c r="I99" s="210"/>
      <c r="J99" s="211">
        <f>ROUND(I99*H99,2)</f>
        <v>0</v>
      </c>
      <c r="K99" s="207" t="s">
        <v>172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168</v>
      </c>
      <c r="AU99" s="216" t="s">
        <v>81</v>
      </c>
      <c r="AY99" s="18" t="s">
        <v>166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173</v>
      </c>
      <c r="BM99" s="216" t="s">
        <v>1749</v>
      </c>
    </row>
    <row r="100" s="2" customFormat="1">
      <c r="A100" s="39"/>
      <c r="B100" s="40"/>
      <c r="C100" s="205" t="s">
        <v>210</v>
      </c>
      <c r="D100" s="205" t="s">
        <v>168</v>
      </c>
      <c r="E100" s="206" t="s">
        <v>499</v>
      </c>
      <c r="F100" s="207" t="s">
        <v>500</v>
      </c>
      <c r="G100" s="208" t="s">
        <v>203</v>
      </c>
      <c r="H100" s="209">
        <v>10.228</v>
      </c>
      <c r="I100" s="210"/>
      <c r="J100" s="211">
        <f>ROUND(I100*H100,2)</f>
        <v>0</v>
      </c>
      <c r="K100" s="207" t="s">
        <v>172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173</v>
      </c>
      <c r="AT100" s="216" t="s">
        <v>168</v>
      </c>
      <c r="AU100" s="216" t="s">
        <v>81</v>
      </c>
      <c r="AY100" s="18" t="s">
        <v>166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173</v>
      </c>
      <c r="BM100" s="216" t="s">
        <v>1750</v>
      </c>
    </row>
    <row r="101" s="13" customFormat="1">
      <c r="A101" s="13"/>
      <c r="B101" s="218"/>
      <c r="C101" s="219"/>
      <c r="D101" s="220" t="s">
        <v>175</v>
      </c>
      <c r="E101" s="221" t="s">
        <v>19</v>
      </c>
      <c r="F101" s="222" t="s">
        <v>1751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175</v>
      </c>
      <c r="AU101" s="228" t="s">
        <v>81</v>
      </c>
      <c r="AV101" s="13" t="s">
        <v>79</v>
      </c>
      <c r="AW101" s="13" t="s">
        <v>33</v>
      </c>
      <c r="AX101" s="13" t="s">
        <v>71</v>
      </c>
      <c r="AY101" s="228" t="s">
        <v>166</v>
      </c>
    </row>
    <row r="102" s="14" customFormat="1">
      <c r="A102" s="14"/>
      <c r="B102" s="229"/>
      <c r="C102" s="230"/>
      <c r="D102" s="220" t="s">
        <v>175</v>
      </c>
      <c r="E102" s="231" t="s">
        <v>19</v>
      </c>
      <c r="F102" s="232" t="s">
        <v>1752</v>
      </c>
      <c r="G102" s="230"/>
      <c r="H102" s="233">
        <v>8.2599999999999998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175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166</v>
      </c>
    </row>
    <row r="103" s="13" customFormat="1">
      <c r="A103" s="13"/>
      <c r="B103" s="218"/>
      <c r="C103" s="219"/>
      <c r="D103" s="220" t="s">
        <v>175</v>
      </c>
      <c r="E103" s="221" t="s">
        <v>19</v>
      </c>
      <c r="F103" s="222" t="s">
        <v>1753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175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166</v>
      </c>
    </row>
    <row r="104" s="14" customFormat="1">
      <c r="A104" s="14"/>
      <c r="B104" s="229"/>
      <c r="C104" s="230"/>
      <c r="D104" s="220" t="s">
        <v>175</v>
      </c>
      <c r="E104" s="231" t="s">
        <v>19</v>
      </c>
      <c r="F104" s="232" t="s">
        <v>1754</v>
      </c>
      <c r="G104" s="230"/>
      <c r="H104" s="233">
        <v>1.968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175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166</v>
      </c>
    </row>
    <row r="105" s="15" customFormat="1">
      <c r="A105" s="15"/>
      <c r="B105" s="240"/>
      <c r="C105" s="241"/>
      <c r="D105" s="220" t="s">
        <v>175</v>
      </c>
      <c r="E105" s="242" t="s">
        <v>19</v>
      </c>
      <c r="F105" s="243" t="s">
        <v>209</v>
      </c>
      <c r="G105" s="241"/>
      <c r="H105" s="244">
        <v>10.228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175</v>
      </c>
      <c r="AU105" s="250" t="s">
        <v>81</v>
      </c>
      <c r="AV105" s="15" t="s">
        <v>173</v>
      </c>
      <c r="AW105" s="15" t="s">
        <v>33</v>
      </c>
      <c r="AX105" s="15" t="s">
        <v>79</v>
      </c>
      <c r="AY105" s="250" t="s">
        <v>166</v>
      </c>
    </row>
    <row r="106" s="2" customFormat="1" ht="44.25" customHeight="1">
      <c r="A106" s="39"/>
      <c r="B106" s="40"/>
      <c r="C106" s="205" t="s">
        <v>214</v>
      </c>
      <c r="D106" s="205" t="s">
        <v>168</v>
      </c>
      <c r="E106" s="206" t="s">
        <v>503</v>
      </c>
      <c r="F106" s="207" t="s">
        <v>504</v>
      </c>
      <c r="G106" s="208" t="s">
        <v>203</v>
      </c>
      <c r="H106" s="209">
        <v>10.228</v>
      </c>
      <c r="I106" s="210"/>
      <c r="J106" s="211">
        <f>ROUND(I106*H106,2)</f>
        <v>0</v>
      </c>
      <c r="K106" s="207" t="s">
        <v>172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173</v>
      </c>
      <c r="AT106" s="216" t="s">
        <v>168</v>
      </c>
      <c r="AU106" s="216" t="s">
        <v>81</v>
      </c>
      <c r="AY106" s="18" t="s">
        <v>166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173</v>
      </c>
      <c r="BM106" s="216" t="s">
        <v>1755</v>
      </c>
    </row>
    <row r="107" s="2" customFormat="1" ht="44.25" customHeight="1">
      <c r="A107" s="39"/>
      <c r="B107" s="40"/>
      <c r="C107" s="205" t="s">
        <v>106</v>
      </c>
      <c r="D107" s="205" t="s">
        <v>168</v>
      </c>
      <c r="E107" s="206" t="s">
        <v>238</v>
      </c>
      <c r="F107" s="207" t="s">
        <v>239</v>
      </c>
      <c r="G107" s="208" t="s">
        <v>240</v>
      </c>
      <c r="H107" s="209">
        <v>20.456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1756</v>
      </c>
    </row>
    <row r="108" s="14" customFormat="1">
      <c r="A108" s="14"/>
      <c r="B108" s="229"/>
      <c r="C108" s="230"/>
      <c r="D108" s="220" t="s">
        <v>175</v>
      </c>
      <c r="E108" s="230"/>
      <c r="F108" s="232" t="s">
        <v>1757</v>
      </c>
      <c r="G108" s="230"/>
      <c r="H108" s="233">
        <v>20.456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175</v>
      </c>
      <c r="AU108" s="239" t="s">
        <v>81</v>
      </c>
      <c r="AV108" s="14" t="s">
        <v>81</v>
      </c>
      <c r="AW108" s="14" t="s">
        <v>4</v>
      </c>
      <c r="AX108" s="14" t="s">
        <v>79</v>
      </c>
      <c r="AY108" s="239" t="s">
        <v>166</v>
      </c>
    </row>
    <row r="109" s="2" customFormat="1">
      <c r="A109" s="39"/>
      <c r="B109" s="40"/>
      <c r="C109" s="205" t="s">
        <v>109</v>
      </c>
      <c r="D109" s="205" t="s">
        <v>168</v>
      </c>
      <c r="E109" s="206" t="s">
        <v>243</v>
      </c>
      <c r="F109" s="207" t="s">
        <v>244</v>
      </c>
      <c r="G109" s="208" t="s">
        <v>203</v>
      </c>
      <c r="H109" s="209">
        <v>10.228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1758</v>
      </c>
    </row>
    <row r="110" s="2" customFormat="1" ht="44.25" customHeight="1">
      <c r="A110" s="39"/>
      <c r="B110" s="40"/>
      <c r="C110" s="205" t="s">
        <v>112</v>
      </c>
      <c r="D110" s="205" t="s">
        <v>168</v>
      </c>
      <c r="E110" s="206" t="s">
        <v>246</v>
      </c>
      <c r="F110" s="207" t="s">
        <v>247</v>
      </c>
      <c r="G110" s="208" t="s">
        <v>203</v>
      </c>
      <c r="H110" s="209">
        <v>55.590000000000003</v>
      </c>
      <c r="I110" s="210"/>
      <c r="J110" s="211">
        <f>ROUND(I110*H110,2)</f>
        <v>0</v>
      </c>
      <c r="K110" s="207" t="s">
        <v>172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173</v>
      </c>
      <c r="AT110" s="216" t="s">
        <v>168</v>
      </c>
      <c r="AU110" s="216" t="s">
        <v>81</v>
      </c>
      <c r="AY110" s="18" t="s">
        <v>166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173</v>
      </c>
      <c r="BM110" s="216" t="s">
        <v>1759</v>
      </c>
    </row>
    <row r="111" s="14" customFormat="1">
      <c r="A111" s="14"/>
      <c r="B111" s="229"/>
      <c r="C111" s="230"/>
      <c r="D111" s="220" t="s">
        <v>175</v>
      </c>
      <c r="E111" s="231" t="s">
        <v>19</v>
      </c>
      <c r="F111" s="232" t="s">
        <v>1760</v>
      </c>
      <c r="G111" s="230"/>
      <c r="H111" s="233">
        <v>55.590000000000003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175</v>
      </c>
      <c r="AU111" s="239" t="s">
        <v>81</v>
      </c>
      <c r="AV111" s="14" t="s">
        <v>81</v>
      </c>
      <c r="AW111" s="14" t="s">
        <v>33</v>
      </c>
      <c r="AX111" s="14" t="s">
        <v>79</v>
      </c>
      <c r="AY111" s="239" t="s">
        <v>166</v>
      </c>
    </row>
    <row r="112" s="12" customFormat="1" ht="22.8" customHeight="1">
      <c r="A112" s="12"/>
      <c r="B112" s="189"/>
      <c r="C112" s="190"/>
      <c r="D112" s="191" t="s">
        <v>70</v>
      </c>
      <c r="E112" s="203" t="s">
        <v>173</v>
      </c>
      <c r="F112" s="203" t="s">
        <v>264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SUM(P113:P126)</f>
        <v>0</v>
      </c>
      <c r="Q112" s="197"/>
      <c r="R112" s="198">
        <f>SUM(R113:R126)</f>
        <v>0.053449400000000008</v>
      </c>
      <c r="S112" s="197"/>
      <c r="T112" s="19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79</v>
      </c>
      <c r="AT112" s="201" t="s">
        <v>70</v>
      </c>
      <c r="AU112" s="201" t="s">
        <v>79</v>
      </c>
      <c r="AY112" s="200" t="s">
        <v>166</v>
      </c>
      <c r="BK112" s="202">
        <f>SUM(BK113:BK126)</f>
        <v>0</v>
      </c>
    </row>
    <row r="113" s="2" customFormat="1" ht="33" customHeight="1">
      <c r="A113" s="39"/>
      <c r="B113" s="40"/>
      <c r="C113" s="205" t="s">
        <v>115</v>
      </c>
      <c r="D113" s="205" t="s">
        <v>168</v>
      </c>
      <c r="E113" s="206" t="s">
        <v>265</v>
      </c>
      <c r="F113" s="207" t="s">
        <v>266</v>
      </c>
      <c r="G113" s="208" t="s">
        <v>203</v>
      </c>
      <c r="H113" s="209">
        <v>0.79800000000000004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1761</v>
      </c>
    </row>
    <row r="114" s="13" customFormat="1">
      <c r="A114" s="13"/>
      <c r="B114" s="218"/>
      <c r="C114" s="219"/>
      <c r="D114" s="220" t="s">
        <v>175</v>
      </c>
      <c r="E114" s="221" t="s">
        <v>19</v>
      </c>
      <c r="F114" s="222" t="s">
        <v>1762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175</v>
      </c>
      <c r="AU114" s="228" t="s">
        <v>81</v>
      </c>
      <c r="AV114" s="13" t="s">
        <v>79</v>
      </c>
      <c r="AW114" s="13" t="s">
        <v>33</v>
      </c>
      <c r="AX114" s="13" t="s">
        <v>71</v>
      </c>
      <c r="AY114" s="228" t="s">
        <v>166</v>
      </c>
    </row>
    <row r="115" s="14" customFormat="1">
      <c r="A115" s="14"/>
      <c r="B115" s="229"/>
      <c r="C115" s="230"/>
      <c r="D115" s="220" t="s">
        <v>175</v>
      </c>
      <c r="E115" s="231" t="s">
        <v>19</v>
      </c>
      <c r="F115" s="232" t="s">
        <v>1763</v>
      </c>
      <c r="G115" s="230"/>
      <c r="H115" s="233">
        <v>0.79800000000000004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175</v>
      </c>
      <c r="AU115" s="239" t="s">
        <v>81</v>
      </c>
      <c r="AV115" s="14" t="s">
        <v>81</v>
      </c>
      <c r="AW115" s="14" t="s">
        <v>33</v>
      </c>
      <c r="AX115" s="14" t="s">
        <v>79</v>
      </c>
      <c r="AY115" s="239" t="s">
        <v>166</v>
      </c>
    </row>
    <row r="116" s="2" customFormat="1" ht="44.25" customHeight="1">
      <c r="A116" s="39"/>
      <c r="B116" s="40"/>
      <c r="C116" s="205" t="s">
        <v>118</v>
      </c>
      <c r="D116" s="205" t="s">
        <v>168</v>
      </c>
      <c r="E116" s="206" t="s">
        <v>1764</v>
      </c>
      <c r="F116" s="207" t="s">
        <v>1765</v>
      </c>
      <c r="G116" s="208" t="s">
        <v>203</v>
      </c>
      <c r="H116" s="209">
        <v>1.1739999999999999</v>
      </c>
      <c r="I116" s="210"/>
      <c r="J116" s="211">
        <f>ROUND(I116*H116,2)</f>
        <v>0</v>
      </c>
      <c r="K116" s="207" t="s">
        <v>172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173</v>
      </c>
      <c r="AT116" s="216" t="s">
        <v>168</v>
      </c>
      <c r="AU116" s="216" t="s">
        <v>81</v>
      </c>
      <c r="AY116" s="18" t="s">
        <v>166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173</v>
      </c>
      <c r="BM116" s="216" t="s">
        <v>1766</v>
      </c>
    </row>
    <row r="117" s="13" customFormat="1">
      <c r="A117" s="13"/>
      <c r="B117" s="218"/>
      <c r="C117" s="219"/>
      <c r="D117" s="220" t="s">
        <v>175</v>
      </c>
      <c r="E117" s="221" t="s">
        <v>19</v>
      </c>
      <c r="F117" s="222" t="s">
        <v>1767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175</v>
      </c>
      <c r="AU117" s="228" t="s">
        <v>81</v>
      </c>
      <c r="AV117" s="13" t="s">
        <v>79</v>
      </c>
      <c r="AW117" s="13" t="s">
        <v>33</v>
      </c>
      <c r="AX117" s="13" t="s">
        <v>71</v>
      </c>
      <c r="AY117" s="228" t="s">
        <v>166</v>
      </c>
    </row>
    <row r="118" s="14" customFormat="1">
      <c r="A118" s="14"/>
      <c r="B118" s="229"/>
      <c r="C118" s="230"/>
      <c r="D118" s="220" t="s">
        <v>175</v>
      </c>
      <c r="E118" s="231" t="s">
        <v>19</v>
      </c>
      <c r="F118" s="232" t="s">
        <v>1768</v>
      </c>
      <c r="G118" s="230"/>
      <c r="H118" s="233">
        <v>0.108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175</v>
      </c>
      <c r="AU118" s="239" t="s">
        <v>81</v>
      </c>
      <c r="AV118" s="14" t="s">
        <v>81</v>
      </c>
      <c r="AW118" s="14" t="s">
        <v>33</v>
      </c>
      <c r="AX118" s="14" t="s">
        <v>71</v>
      </c>
      <c r="AY118" s="239" t="s">
        <v>166</v>
      </c>
    </row>
    <row r="119" s="13" customFormat="1">
      <c r="A119" s="13"/>
      <c r="B119" s="218"/>
      <c r="C119" s="219"/>
      <c r="D119" s="220" t="s">
        <v>175</v>
      </c>
      <c r="E119" s="221" t="s">
        <v>19</v>
      </c>
      <c r="F119" s="222" t="s">
        <v>1769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175</v>
      </c>
      <c r="AU119" s="228" t="s">
        <v>81</v>
      </c>
      <c r="AV119" s="13" t="s">
        <v>79</v>
      </c>
      <c r="AW119" s="13" t="s">
        <v>33</v>
      </c>
      <c r="AX119" s="13" t="s">
        <v>71</v>
      </c>
      <c r="AY119" s="228" t="s">
        <v>166</v>
      </c>
    </row>
    <row r="120" s="14" customFormat="1">
      <c r="A120" s="14"/>
      <c r="B120" s="229"/>
      <c r="C120" s="230"/>
      <c r="D120" s="220" t="s">
        <v>175</v>
      </c>
      <c r="E120" s="231" t="s">
        <v>19</v>
      </c>
      <c r="F120" s="232" t="s">
        <v>1770</v>
      </c>
      <c r="G120" s="230"/>
      <c r="H120" s="233">
        <v>0.098000000000000004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175</v>
      </c>
      <c r="AU120" s="239" t="s">
        <v>81</v>
      </c>
      <c r="AV120" s="14" t="s">
        <v>81</v>
      </c>
      <c r="AW120" s="14" t="s">
        <v>33</v>
      </c>
      <c r="AX120" s="14" t="s">
        <v>71</v>
      </c>
      <c r="AY120" s="239" t="s">
        <v>166</v>
      </c>
    </row>
    <row r="121" s="13" customFormat="1">
      <c r="A121" s="13"/>
      <c r="B121" s="218"/>
      <c r="C121" s="219"/>
      <c r="D121" s="220" t="s">
        <v>175</v>
      </c>
      <c r="E121" s="221" t="s">
        <v>19</v>
      </c>
      <c r="F121" s="222" t="s">
        <v>1771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175</v>
      </c>
      <c r="AU121" s="228" t="s">
        <v>81</v>
      </c>
      <c r="AV121" s="13" t="s">
        <v>79</v>
      </c>
      <c r="AW121" s="13" t="s">
        <v>33</v>
      </c>
      <c r="AX121" s="13" t="s">
        <v>71</v>
      </c>
      <c r="AY121" s="228" t="s">
        <v>166</v>
      </c>
    </row>
    <row r="122" s="14" customFormat="1">
      <c r="A122" s="14"/>
      <c r="B122" s="229"/>
      <c r="C122" s="230"/>
      <c r="D122" s="220" t="s">
        <v>175</v>
      </c>
      <c r="E122" s="231" t="s">
        <v>19</v>
      </c>
      <c r="F122" s="232" t="s">
        <v>1772</v>
      </c>
      <c r="G122" s="230"/>
      <c r="H122" s="233">
        <v>0.96799999999999997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175</v>
      </c>
      <c r="AU122" s="239" t="s">
        <v>81</v>
      </c>
      <c r="AV122" s="14" t="s">
        <v>81</v>
      </c>
      <c r="AW122" s="14" t="s">
        <v>33</v>
      </c>
      <c r="AX122" s="14" t="s">
        <v>71</v>
      </c>
      <c r="AY122" s="239" t="s">
        <v>166</v>
      </c>
    </row>
    <row r="123" s="15" customFormat="1">
      <c r="A123" s="15"/>
      <c r="B123" s="240"/>
      <c r="C123" s="241"/>
      <c r="D123" s="220" t="s">
        <v>175</v>
      </c>
      <c r="E123" s="242" t="s">
        <v>19</v>
      </c>
      <c r="F123" s="243" t="s">
        <v>209</v>
      </c>
      <c r="G123" s="241"/>
      <c r="H123" s="244">
        <v>1.1739999999999999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0" t="s">
        <v>175</v>
      </c>
      <c r="AU123" s="250" t="s">
        <v>81</v>
      </c>
      <c r="AV123" s="15" t="s">
        <v>173</v>
      </c>
      <c r="AW123" s="15" t="s">
        <v>33</v>
      </c>
      <c r="AX123" s="15" t="s">
        <v>79</v>
      </c>
      <c r="AY123" s="250" t="s">
        <v>166</v>
      </c>
    </row>
    <row r="124" s="2" customFormat="1">
      <c r="A124" s="39"/>
      <c r="B124" s="40"/>
      <c r="C124" s="205" t="s">
        <v>8</v>
      </c>
      <c r="D124" s="205" t="s">
        <v>168</v>
      </c>
      <c r="E124" s="206" t="s">
        <v>1773</v>
      </c>
      <c r="F124" s="207" t="s">
        <v>1774</v>
      </c>
      <c r="G124" s="208" t="s">
        <v>171</v>
      </c>
      <c r="H124" s="209">
        <v>3.7200000000000002</v>
      </c>
      <c r="I124" s="210"/>
      <c r="J124" s="211">
        <f>ROUND(I124*H124,2)</f>
        <v>0</v>
      </c>
      <c r="K124" s="207" t="s">
        <v>172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0.0063200000000000001</v>
      </c>
      <c r="R124" s="214">
        <f>Q124*H124</f>
        <v>0.023510400000000001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173</v>
      </c>
      <c r="AT124" s="216" t="s">
        <v>168</v>
      </c>
      <c r="AU124" s="216" t="s">
        <v>81</v>
      </c>
      <c r="AY124" s="18" t="s">
        <v>166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173</v>
      </c>
      <c r="BM124" s="216" t="s">
        <v>1775</v>
      </c>
    </row>
    <row r="125" s="14" customFormat="1">
      <c r="A125" s="14"/>
      <c r="B125" s="229"/>
      <c r="C125" s="230"/>
      <c r="D125" s="220" t="s">
        <v>175</v>
      </c>
      <c r="E125" s="231" t="s">
        <v>19</v>
      </c>
      <c r="F125" s="232" t="s">
        <v>1776</v>
      </c>
      <c r="G125" s="230"/>
      <c r="H125" s="233">
        <v>3.7200000000000002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175</v>
      </c>
      <c r="AU125" s="239" t="s">
        <v>81</v>
      </c>
      <c r="AV125" s="14" t="s">
        <v>81</v>
      </c>
      <c r="AW125" s="14" t="s">
        <v>33</v>
      </c>
      <c r="AX125" s="14" t="s">
        <v>79</v>
      </c>
      <c r="AY125" s="239" t="s">
        <v>166</v>
      </c>
    </row>
    <row r="126" s="2" customFormat="1">
      <c r="A126" s="39"/>
      <c r="B126" s="40"/>
      <c r="C126" s="205" t="s">
        <v>123</v>
      </c>
      <c r="D126" s="205" t="s">
        <v>168</v>
      </c>
      <c r="E126" s="206" t="s">
        <v>1777</v>
      </c>
      <c r="F126" s="207" t="s">
        <v>1778</v>
      </c>
      <c r="G126" s="208" t="s">
        <v>240</v>
      </c>
      <c r="H126" s="209">
        <v>0.035000000000000003</v>
      </c>
      <c r="I126" s="210"/>
      <c r="J126" s="211">
        <f>ROUND(I126*H126,2)</f>
        <v>0</v>
      </c>
      <c r="K126" s="207" t="s">
        <v>172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0.85540000000000005</v>
      </c>
      <c r="R126" s="214">
        <f>Q126*H126</f>
        <v>0.029939000000000004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173</v>
      </c>
      <c r="AT126" s="216" t="s">
        <v>168</v>
      </c>
      <c r="AU126" s="216" t="s">
        <v>81</v>
      </c>
      <c r="AY126" s="18" t="s">
        <v>166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173</v>
      </c>
      <c r="BM126" s="216" t="s">
        <v>1779</v>
      </c>
    </row>
    <row r="127" s="12" customFormat="1" ht="22.8" customHeight="1">
      <c r="A127" s="12"/>
      <c r="B127" s="189"/>
      <c r="C127" s="190"/>
      <c r="D127" s="191" t="s">
        <v>70</v>
      </c>
      <c r="E127" s="203" t="s">
        <v>191</v>
      </c>
      <c r="F127" s="203" t="s">
        <v>285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SUM(P128:P129)</f>
        <v>0</v>
      </c>
      <c r="Q127" s="197"/>
      <c r="R127" s="198">
        <f>SUM(R128:R129)</f>
        <v>17.010000000000002</v>
      </c>
      <c r="S127" s="197"/>
      <c r="T127" s="19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79</v>
      </c>
      <c r="AT127" s="201" t="s">
        <v>70</v>
      </c>
      <c r="AU127" s="201" t="s">
        <v>79</v>
      </c>
      <c r="AY127" s="200" t="s">
        <v>166</v>
      </c>
      <c r="BK127" s="202">
        <f>SUM(BK128:BK129)</f>
        <v>0</v>
      </c>
    </row>
    <row r="128" s="2" customFormat="1">
      <c r="A128" s="39"/>
      <c r="B128" s="40"/>
      <c r="C128" s="205" t="s">
        <v>126</v>
      </c>
      <c r="D128" s="205" t="s">
        <v>168</v>
      </c>
      <c r="E128" s="206" t="s">
        <v>287</v>
      </c>
      <c r="F128" s="207" t="s">
        <v>288</v>
      </c>
      <c r="G128" s="208" t="s">
        <v>171</v>
      </c>
      <c r="H128" s="209">
        <v>20.25</v>
      </c>
      <c r="I128" s="210"/>
      <c r="J128" s="211">
        <f>ROUND(I128*H128,2)</f>
        <v>0</v>
      </c>
      <c r="K128" s="207" t="s">
        <v>172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0.46000000000000002</v>
      </c>
      <c r="R128" s="214">
        <f>Q128*H128</f>
        <v>9.3150000000000013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173</v>
      </c>
      <c r="AT128" s="216" t="s">
        <v>168</v>
      </c>
      <c r="AU128" s="216" t="s">
        <v>81</v>
      </c>
      <c r="AY128" s="18" t="s">
        <v>166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173</v>
      </c>
      <c r="BM128" s="216" t="s">
        <v>1780</v>
      </c>
    </row>
    <row r="129" s="2" customFormat="1" ht="44.25" customHeight="1">
      <c r="A129" s="39"/>
      <c r="B129" s="40"/>
      <c r="C129" s="205" t="s">
        <v>129</v>
      </c>
      <c r="D129" s="205" t="s">
        <v>168</v>
      </c>
      <c r="E129" s="206" t="s">
        <v>293</v>
      </c>
      <c r="F129" s="207" t="s">
        <v>294</v>
      </c>
      <c r="G129" s="208" t="s">
        <v>171</v>
      </c>
      <c r="H129" s="209">
        <v>20.25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0.38</v>
      </c>
      <c r="R129" s="214">
        <f>Q129*H129</f>
        <v>7.6950000000000003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1781</v>
      </c>
    </row>
    <row r="130" s="12" customFormat="1" ht="22.8" customHeight="1">
      <c r="A130" s="12"/>
      <c r="B130" s="189"/>
      <c r="C130" s="190"/>
      <c r="D130" s="191" t="s">
        <v>70</v>
      </c>
      <c r="E130" s="203" t="s">
        <v>210</v>
      </c>
      <c r="F130" s="203" t="s">
        <v>304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SUM(P131:P135)</f>
        <v>0</v>
      </c>
      <c r="Q130" s="197"/>
      <c r="R130" s="198">
        <f>SUM(R131:R135)</f>
        <v>0.30552999999999997</v>
      </c>
      <c r="S130" s="197"/>
      <c r="T130" s="19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79</v>
      </c>
      <c r="AT130" s="201" t="s">
        <v>70</v>
      </c>
      <c r="AU130" s="201" t="s">
        <v>79</v>
      </c>
      <c r="AY130" s="200" t="s">
        <v>166</v>
      </c>
      <c r="BK130" s="202">
        <f>SUM(BK131:BK135)</f>
        <v>0</v>
      </c>
    </row>
    <row r="131" s="2" customFormat="1">
      <c r="A131" s="39"/>
      <c r="B131" s="40"/>
      <c r="C131" s="205" t="s">
        <v>132</v>
      </c>
      <c r="D131" s="205" t="s">
        <v>168</v>
      </c>
      <c r="E131" s="206" t="s">
        <v>353</v>
      </c>
      <c r="F131" s="207" t="s">
        <v>354</v>
      </c>
      <c r="G131" s="208" t="s">
        <v>186</v>
      </c>
      <c r="H131" s="209">
        <v>2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0.010189999999999999</v>
      </c>
      <c r="R131" s="214">
        <f>Q131*H131</f>
        <v>0.020379999999999999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1782</v>
      </c>
    </row>
    <row r="132" s="2" customFormat="1">
      <c r="A132" s="39"/>
      <c r="B132" s="40"/>
      <c r="C132" s="205" t="s">
        <v>260</v>
      </c>
      <c r="D132" s="205" t="s">
        <v>168</v>
      </c>
      <c r="E132" s="206" t="s">
        <v>373</v>
      </c>
      <c r="F132" s="207" t="s">
        <v>374</v>
      </c>
      <c r="G132" s="208" t="s">
        <v>186</v>
      </c>
      <c r="H132" s="209">
        <v>1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0.028539999999999999</v>
      </c>
      <c r="R132" s="214">
        <f>Q132*H132</f>
        <v>0.028539999999999999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1783</v>
      </c>
    </row>
    <row r="133" s="2" customFormat="1">
      <c r="A133" s="39"/>
      <c r="B133" s="40"/>
      <c r="C133" s="205" t="s">
        <v>7</v>
      </c>
      <c r="D133" s="205" t="s">
        <v>168</v>
      </c>
      <c r="E133" s="206" t="s">
        <v>389</v>
      </c>
      <c r="F133" s="207" t="s">
        <v>390</v>
      </c>
      <c r="G133" s="208" t="s">
        <v>186</v>
      </c>
      <c r="H133" s="209">
        <v>1</v>
      </c>
      <c r="I133" s="210"/>
      <c r="J133" s="211">
        <f>ROUND(I133*H133,2)</f>
        <v>0</v>
      </c>
      <c r="K133" s="207" t="s">
        <v>172</v>
      </c>
      <c r="L133" s="45"/>
      <c r="M133" s="212" t="s">
        <v>19</v>
      </c>
      <c r="N133" s="213" t="s">
        <v>42</v>
      </c>
      <c r="O133" s="85"/>
      <c r="P133" s="214">
        <f>O133*H133</f>
        <v>0</v>
      </c>
      <c r="Q133" s="214">
        <v>0.039269999999999999</v>
      </c>
      <c r="R133" s="214">
        <f>Q133*H133</f>
        <v>0.039269999999999999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173</v>
      </c>
      <c r="AT133" s="216" t="s">
        <v>168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1784</v>
      </c>
    </row>
    <row r="134" s="2" customFormat="1">
      <c r="A134" s="39"/>
      <c r="B134" s="40"/>
      <c r="C134" s="251" t="s">
        <v>269</v>
      </c>
      <c r="D134" s="251" t="s">
        <v>254</v>
      </c>
      <c r="E134" s="252" t="s">
        <v>1785</v>
      </c>
      <c r="F134" s="253" t="s">
        <v>1786</v>
      </c>
      <c r="G134" s="254" t="s">
        <v>1787</v>
      </c>
      <c r="H134" s="255">
        <v>1</v>
      </c>
      <c r="I134" s="256"/>
      <c r="J134" s="257">
        <f>ROUND(I134*H134,2)</f>
        <v>0</v>
      </c>
      <c r="K134" s="253" t="s">
        <v>19</v>
      </c>
      <c r="L134" s="258"/>
      <c r="M134" s="259" t="s">
        <v>19</v>
      </c>
      <c r="N134" s="260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210</v>
      </c>
      <c r="AT134" s="216" t="s">
        <v>254</v>
      </c>
      <c r="AU134" s="216" t="s">
        <v>81</v>
      </c>
      <c r="AY134" s="18" t="s">
        <v>166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173</v>
      </c>
      <c r="BM134" s="216" t="s">
        <v>1788</v>
      </c>
    </row>
    <row r="135" s="2" customFormat="1">
      <c r="A135" s="39"/>
      <c r="B135" s="40"/>
      <c r="C135" s="205" t="s">
        <v>273</v>
      </c>
      <c r="D135" s="205" t="s">
        <v>168</v>
      </c>
      <c r="E135" s="206" t="s">
        <v>422</v>
      </c>
      <c r="F135" s="207" t="s">
        <v>423</v>
      </c>
      <c r="G135" s="208" t="s">
        <v>186</v>
      </c>
      <c r="H135" s="209">
        <v>1</v>
      </c>
      <c r="I135" s="210"/>
      <c r="J135" s="211">
        <f>ROUND(I135*H135,2)</f>
        <v>0</v>
      </c>
      <c r="K135" s="207" t="s">
        <v>172</v>
      </c>
      <c r="L135" s="45"/>
      <c r="M135" s="212" t="s">
        <v>19</v>
      </c>
      <c r="N135" s="213" t="s">
        <v>42</v>
      </c>
      <c r="O135" s="85"/>
      <c r="P135" s="214">
        <f>O135*H135</f>
        <v>0</v>
      </c>
      <c r="Q135" s="214">
        <v>0.21734000000000001</v>
      </c>
      <c r="R135" s="214">
        <f>Q135*H135</f>
        <v>0.21734000000000001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1789</v>
      </c>
    </row>
    <row r="136" s="12" customFormat="1" ht="22.8" customHeight="1">
      <c r="A136" s="12"/>
      <c r="B136" s="189"/>
      <c r="C136" s="190"/>
      <c r="D136" s="191" t="s">
        <v>70</v>
      </c>
      <c r="E136" s="203" t="s">
        <v>439</v>
      </c>
      <c r="F136" s="203" t="s">
        <v>440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SUM(P137:P140)</f>
        <v>0</v>
      </c>
      <c r="Q136" s="197"/>
      <c r="R136" s="198">
        <f>SUM(R137:R140)</f>
        <v>0</v>
      </c>
      <c r="S136" s="197"/>
      <c r="T136" s="19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79</v>
      </c>
      <c r="AT136" s="201" t="s">
        <v>70</v>
      </c>
      <c r="AU136" s="201" t="s">
        <v>79</v>
      </c>
      <c r="AY136" s="200" t="s">
        <v>166</v>
      </c>
      <c r="BK136" s="202">
        <f>SUM(BK137:BK140)</f>
        <v>0</v>
      </c>
    </row>
    <row r="137" s="2" customFormat="1">
      <c r="A137" s="39"/>
      <c r="B137" s="40"/>
      <c r="C137" s="205" t="s">
        <v>277</v>
      </c>
      <c r="D137" s="205" t="s">
        <v>168</v>
      </c>
      <c r="E137" s="206" t="s">
        <v>442</v>
      </c>
      <c r="F137" s="207" t="s">
        <v>443</v>
      </c>
      <c r="G137" s="208" t="s">
        <v>240</v>
      </c>
      <c r="H137" s="209">
        <v>11.744999999999999</v>
      </c>
      <c r="I137" s="210"/>
      <c r="J137" s="211">
        <f>ROUND(I137*H137,2)</f>
        <v>0</v>
      </c>
      <c r="K137" s="207" t="s">
        <v>172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173</v>
      </c>
      <c r="AT137" s="216" t="s">
        <v>168</v>
      </c>
      <c r="AU137" s="216" t="s">
        <v>81</v>
      </c>
      <c r="AY137" s="18" t="s">
        <v>166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173</v>
      </c>
      <c r="BM137" s="216" t="s">
        <v>1790</v>
      </c>
    </row>
    <row r="138" s="2" customFormat="1">
      <c r="A138" s="39"/>
      <c r="B138" s="40"/>
      <c r="C138" s="205" t="s">
        <v>281</v>
      </c>
      <c r="D138" s="205" t="s">
        <v>168</v>
      </c>
      <c r="E138" s="206" t="s">
        <v>446</v>
      </c>
      <c r="F138" s="207" t="s">
        <v>447</v>
      </c>
      <c r="G138" s="208" t="s">
        <v>240</v>
      </c>
      <c r="H138" s="209">
        <v>105.66</v>
      </c>
      <c r="I138" s="210"/>
      <c r="J138" s="211">
        <f>ROUND(I138*H138,2)</f>
        <v>0</v>
      </c>
      <c r="K138" s="207" t="s">
        <v>172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173</v>
      </c>
      <c r="AT138" s="216" t="s">
        <v>168</v>
      </c>
      <c r="AU138" s="216" t="s">
        <v>81</v>
      </c>
      <c r="AY138" s="18" t="s">
        <v>166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173</v>
      </c>
      <c r="BM138" s="216" t="s">
        <v>1791</v>
      </c>
    </row>
    <row r="139" s="14" customFormat="1">
      <c r="A139" s="14"/>
      <c r="B139" s="229"/>
      <c r="C139" s="230"/>
      <c r="D139" s="220" t="s">
        <v>175</v>
      </c>
      <c r="E139" s="231" t="s">
        <v>19</v>
      </c>
      <c r="F139" s="232" t="s">
        <v>1792</v>
      </c>
      <c r="G139" s="230"/>
      <c r="H139" s="233">
        <v>105.66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175</v>
      </c>
      <c r="AU139" s="239" t="s">
        <v>81</v>
      </c>
      <c r="AV139" s="14" t="s">
        <v>81</v>
      </c>
      <c r="AW139" s="14" t="s">
        <v>33</v>
      </c>
      <c r="AX139" s="14" t="s">
        <v>79</v>
      </c>
      <c r="AY139" s="239" t="s">
        <v>166</v>
      </c>
    </row>
    <row r="140" s="2" customFormat="1" ht="44.25" customHeight="1">
      <c r="A140" s="39"/>
      <c r="B140" s="40"/>
      <c r="C140" s="205" t="s">
        <v>286</v>
      </c>
      <c r="D140" s="205" t="s">
        <v>168</v>
      </c>
      <c r="E140" s="206" t="s">
        <v>450</v>
      </c>
      <c r="F140" s="207" t="s">
        <v>239</v>
      </c>
      <c r="G140" s="208" t="s">
        <v>240</v>
      </c>
      <c r="H140" s="209">
        <v>11.57</v>
      </c>
      <c r="I140" s="210"/>
      <c r="J140" s="211">
        <f>ROUND(I140*H140,2)</f>
        <v>0</v>
      </c>
      <c r="K140" s="207" t="s">
        <v>172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173</v>
      </c>
      <c r="AT140" s="216" t="s">
        <v>168</v>
      </c>
      <c r="AU140" s="216" t="s">
        <v>81</v>
      </c>
      <c r="AY140" s="18" t="s">
        <v>166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173</v>
      </c>
      <c r="BM140" s="216" t="s">
        <v>1793</v>
      </c>
    </row>
    <row r="141" s="12" customFormat="1" ht="22.8" customHeight="1">
      <c r="A141" s="12"/>
      <c r="B141" s="189"/>
      <c r="C141" s="190"/>
      <c r="D141" s="191" t="s">
        <v>70</v>
      </c>
      <c r="E141" s="203" t="s">
        <v>456</v>
      </c>
      <c r="F141" s="203" t="s">
        <v>457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SUM(P142:P143)</f>
        <v>0</v>
      </c>
      <c r="Q141" s="197"/>
      <c r="R141" s="198">
        <f>SUM(R142:R143)</f>
        <v>0</v>
      </c>
      <c r="S141" s="197"/>
      <c r="T141" s="19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79</v>
      </c>
      <c r="AY141" s="200" t="s">
        <v>166</v>
      </c>
      <c r="BK141" s="202">
        <f>SUM(BK142:BK143)</f>
        <v>0</v>
      </c>
    </row>
    <row r="142" s="2" customFormat="1" ht="44.25" customHeight="1">
      <c r="A142" s="39"/>
      <c r="B142" s="40"/>
      <c r="C142" s="205" t="s">
        <v>292</v>
      </c>
      <c r="D142" s="205" t="s">
        <v>168</v>
      </c>
      <c r="E142" s="206" t="s">
        <v>459</v>
      </c>
      <c r="F142" s="207" t="s">
        <v>460</v>
      </c>
      <c r="G142" s="208" t="s">
        <v>240</v>
      </c>
      <c r="H142" s="209">
        <v>17.010000000000002</v>
      </c>
      <c r="I142" s="210"/>
      <c r="J142" s="211">
        <f>ROUND(I142*H142,2)</f>
        <v>0</v>
      </c>
      <c r="K142" s="207" t="s">
        <v>172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173</v>
      </c>
      <c r="AT142" s="216" t="s">
        <v>168</v>
      </c>
      <c r="AU142" s="216" t="s">
        <v>81</v>
      </c>
      <c r="AY142" s="18" t="s">
        <v>166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173</v>
      </c>
      <c r="BM142" s="216" t="s">
        <v>1794</v>
      </c>
    </row>
    <row r="143" s="2" customFormat="1">
      <c r="A143" s="39"/>
      <c r="B143" s="40"/>
      <c r="C143" s="205" t="s">
        <v>296</v>
      </c>
      <c r="D143" s="205" t="s">
        <v>168</v>
      </c>
      <c r="E143" s="206" t="s">
        <v>463</v>
      </c>
      <c r="F143" s="207" t="s">
        <v>464</v>
      </c>
      <c r="G143" s="208" t="s">
        <v>240</v>
      </c>
      <c r="H143" s="209">
        <v>0.40600000000000003</v>
      </c>
      <c r="I143" s="210"/>
      <c r="J143" s="211">
        <f>ROUND(I143*H143,2)</f>
        <v>0</v>
      </c>
      <c r="K143" s="207" t="s">
        <v>172</v>
      </c>
      <c r="L143" s="45"/>
      <c r="M143" s="261" t="s">
        <v>19</v>
      </c>
      <c r="N143" s="262" t="s">
        <v>42</v>
      </c>
      <c r="O143" s="263"/>
      <c r="P143" s="264">
        <f>O143*H143</f>
        <v>0</v>
      </c>
      <c r="Q143" s="264">
        <v>0</v>
      </c>
      <c r="R143" s="264">
        <f>Q143*H143</f>
        <v>0</v>
      </c>
      <c r="S143" s="264">
        <v>0</v>
      </c>
      <c r="T143" s="26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173</v>
      </c>
      <c r="AT143" s="216" t="s">
        <v>168</v>
      </c>
      <c r="AU143" s="216" t="s">
        <v>81</v>
      </c>
      <c r="AY143" s="18" t="s">
        <v>166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173</v>
      </c>
      <c r="BM143" s="216" t="s">
        <v>1795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6m7iQXOSXIARyqL6bJQxWXk5tsXNU+R+ingFFhHsuFboTgaD7mUpmUpi5ed0mi+XdOPXLTnZqMYIPBBe3ths1w==" hashValue="klRgz38lcRy2k7kl7PvDpnkD2B3gcP7SF5ZLOmqL0T6UzdJYBd0ACEz904qUsTueY4pw2qPjN64jVbXu4Q4FiQ==" algorithmName="SHA-512" password="CC35"/>
  <autoFilter ref="C85:K14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135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SO.01 Kanalizace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136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ROUND((SUM(BE84:BE135)),  2)</f>
        <v>0</v>
      </c>
      <c r="G33" s="39"/>
      <c r="H33" s="39"/>
      <c r="I33" s="149">
        <v>0.20999999999999999</v>
      </c>
      <c r="J33" s="148">
        <f>ROUND(((SUM(BE84:BE135))*I33),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ROUND((SUM(BF84:BF135)),  2)</f>
        <v>0</v>
      </c>
      <c r="G34" s="39"/>
      <c r="H34" s="39"/>
      <c r="I34" s="149">
        <v>0.14999999999999999</v>
      </c>
      <c r="J34" s="148">
        <f>ROUND(((SUM(BF84:BF135))*I34),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ROUND((SUM(BG84:BG135)),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ROUND((SUM(BH84:BH135)),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ROUND((SUM(BI84:BI135)),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SO.01 Kanalizace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19 - Čerpací stanice  ČS 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Rotava</v>
      </c>
      <c r="G52" s="41"/>
      <c r="H52" s="41"/>
      <c r="I52" s="33" t="s">
        <v>23</v>
      </c>
      <c r="J52" s="73" t="str">
        <f>IF(J12="","",J12)</f>
        <v>8. 1. 2021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Rotava Sídliště 721 Rotava</v>
      </c>
      <c r="G54" s="41"/>
      <c r="H54" s="41"/>
      <c r="I54" s="33" t="s">
        <v>31</v>
      </c>
      <c r="J54" s="37" t="str">
        <f>E21</f>
        <v>Bolvári Štefan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Bolvári Štefan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139</v>
      </c>
      <c r="D57" s="163"/>
      <c r="E57" s="163"/>
      <c r="F57" s="163"/>
      <c r="G57" s="163"/>
      <c r="H57" s="163"/>
      <c r="I57" s="163"/>
      <c r="J57" s="164" t="s">
        <v>140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141</v>
      </c>
    </row>
    <row r="60" s="9" customFormat="1" ht="24.96" customHeight="1">
      <c r="A60" s="9"/>
      <c r="B60" s="166"/>
      <c r="C60" s="167"/>
      <c r="D60" s="168" t="s">
        <v>142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143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145</v>
      </c>
      <c r="E62" s="175"/>
      <c r="F62" s="175"/>
      <c r="G62" s="175"/>
      <c r="H62" s="175"/>
      <c r="I62" s="175"/>
      <c r="J62" s="176">
        <f>J114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147</v>
      </c>
      <c r="E63" s="175"/>
      <c r="F63" s="175"/>
      <c r="G63" s="175"/>
      <c r="H63" s="175"/>
      <c r="I63" s="175"/>
      <c r="J63" s="176">
        <f>J128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150</v>
      </c>
      <c r="E64" s="175"/>
      <c r="F64" s="175"/>
      <c r="G64" s="175"/>
      <c r="H64" s="175"/>
      <c r="I64" s="175"/>
      <c r="J64" s="176">
        <f>J134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SO.01 Kanalizace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136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 xml:space="preserve">19 - Čerpací stanice  ČS 3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Rotava</v>
      </c>
      <c r="G78" s="41"/>
      <c r="H78" s="41"/>
      <c r="I78" s="33" t="s">
        <v>23</v>
      </c>
      <c r="J78" s="73" t="str">
        <f>IF(J12="","",J12)</f>
        <v>8. 1. 2021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Rotava Sídliště 721 Rotava</v>
      </c>
      <c r="G80" s="41"/>
      <c r="H80" s="41"/>
      <c r="I80" s="33" t="s">
        <v>31</v>
      </c>
      <c r="J80" s="37" t="str">
        <f>E21</f>
        <v>Bolvári Štefan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Bolvári Štefan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152</v>
      </c>
      <c r="D83" s="181" t="s">
        <v>56</v>
      </c>
      <c r="E83" s="181" t="s">
        <v>52</v>
      </c>
      <c r="F83" s="181" t="s">
        <v>53</v>
      </c>
      <c r="G83" s="181" t="s">
        <v>153</v>
      </c>
      <c r="H83" s="181" t="s">
        <v>154</v>
      </c>
      <c r="I83" s="181" t="s">
        <v>155</v>
      </c>
      <c r="J83" s="181" t="s">
        <v>140</v>
      </c>
      <c r="K83" s="182" t="s">
        <v>156</v>
      </c>
      <c r="L83" s="183"/>
      <c r="M83" s="93" t="s">
        <v>19</v>
      </c>
      <c r="N83" s="94" t="s">
        <v>41</v>
      </c>
      <c r="O83" s="94" t="s">
        <v>157</v>
      </c>
      <c r="P83" s="94" t="s">
        <v>158</v>
      </c>
      <c r="Q83" s="94" t="s">
        <v>159</v>
      </c>
      <c r="R83" s="94" t="s">
        <v>160</v>
      </c>
      <c r="S83" s="94" t="s">
        <v>161</v>
      </c>
      <c r="T83" s="95" t="s">
        <v>162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163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0.6483854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141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164</v>
      </c>
      <c r="F85" s="192" t="s">
        <v>165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P86+P114+P128+P134</f>
        <v>0</v>
      </c>
      <c r="Q85" s="197"/>
      <c r="R85" s="198">
        <f>R86+R114+R128+R134</f>
        <v>0.6483854</v>
      </c>
      <c r="S85" s="197"/>
      <c r="T85" s="199">
        <f>T86+T114+T128+T134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166</v>
      </c>
      <c r="BK85" s="202">
        <f>BK86+BK114+BK128+BK134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79</v>
      </c>
      <c r="F86" s="203" t="s">
        <v>167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SUM(P87:P113)</f>
        <v>0</v>
      </c>
      <c r="Q86" s="197"/>
      <c r="R86" s="198">
        <f>SUM(R87:R113)</f>
        <v>0.061876</v>
      </c>
      <c r="S86" s="197"/>
      <c r="T86" s="199">
        <f>SUM(T87:T113)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79</v>
      </c>
      <c r="AY86" s="200" t="s">
        <v>166</v>
      </c>
      <c r="BK86" s="202">
        <f>SUM(BK87:BK113)</f>
        <v>0</v>
      </c>
    </row>
    <row r="87" s="2" customFormat="1">
      <c r="A87" s="39"/>
      <c r="B87" s="40"/>
      <c r="C87" s="205" t="s">
        <v>79</v>
      </c>
      <c r="D87" s="205" t="s">
        <v>168</v>
      </c>
      <c r="E87" s="206" t="s">
        <v>192</v>
      </c>
      <c r="F87" s="207" t="s">
        <v>193</v>
      </c>
      <c r="G87" s="208" t="s">
        <v>194</v>
      </c>
      <c r="H87" s="209">
        <v>25</v>
      </c>
      <c r="I87" s="210"/>
      <c r="J87" s="211">
        <f>ROUND(I87*H87,2)</f>
        <v>0</v>
      </c>
      <c r="K87" s="207" t="s">
        <v>172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0.00055000000000000003</v>
      </c>
      <c r="R87" s="214">
        <f>Q87*H87</f>
        <v>0.01375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173</v>
      </c>
      <c r="AT87" s="216" t="s">
        <v>168</v>
      </c>
      <c r="AU87" s="216" t="s">
        <v>81</v>
      </c>
      <c r="AY87" s="18" t="s">
        <v>166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173</v>
      </c>
      <c r="BM87" s="216" t="s">
        <v>1797</v>
      </c>
    </row>
    <row r="88" s="2" customFormat="1">
      <c r="A88" s="39"/>
      <c r="B88" s="40"/>
      <c r="C88" s="205" t="s">
        <v>81</v>
      </c>
      <c r="D88" s="205" t="s">
        <v>168</v>
      </c>
      <c r="E88" s="206" t="s">
        <v>197</v>
      </c>
      <c r="F88" s="207" t="s">
        <v>198</v>
      </c>
      <c r="G88" s="208" t="s">
        <v>194</v>
      </c>
      <c r="H88" s="209">
        <v>25</v>
      </c>
      <c r="I88" s="210"/>
      <c r="J88" s="211">
        <f>ROUND(I88*H88,2)</f>
        <v>0</v>
      </c>
      <c r="K88" s="207" t="s">
        <v>172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173</v>
      </c>
      <c r="AT88" s="216" t="s">
        <v>168</v>
      </c>
      <c r="AU88" s="216" t="s">
        <v>81</v>
      </c>
      <c r="AY88" s="18" t="s">
        <v>166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173</v>
      </c>
      <c r="BM88" s="216" t="s">
        <v>1798</v>
      </c>
    </row>
    <row r="89" s="2" customFormat="1">
      <c r="A89" s="39"/>
      <c r="B89" s="40"/>
      <c r="C89" s="205" t="s">
        <v>183</v>
      </c>
      <c r="D89" s="205" t="s">
        <v>168</v>
      </c>
      <c r="E89" s="206" t="s">
        <v>709</v>
      </c>
      <c r="F89" s="207" t="s">
        <v>710</v>
      </c>
      <c r="G89" s="208" t="s">
        <v>171</v>
      </c>
      <c r="H89" s="209">
        <v>25</v>
      </c>
      <c r="I89" s="210"/>
      <c r="J89" s="211">
        <f>ROUND(I89*H89,2)</f>
        <v>0</v>
      </c>
      <c r="K89" s="207" t="s">
        <v>172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173</v>
      </c>
      <c r="AT89" s="216" t="s">
        <v>168</v>
      </c>
      <c r="AU89" s="216" t="s">
        <v>81</v>
      </c>
      <c r="AY89" s="18" t="s">
        <v>166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173</v>
      </c>
      <c r="BM89" s="216" t="s">
        <v>1799</v>
      </c>
    </row>
    <row r="90" s="2" customFormat="1" ht="44.25" customHeight="1">
      <c r="A90" s="39"/>
      <c r="B90" s="40"/>
      <c r="C90" s="205" t="s">
        <v>173</v>
      </c>
      <c r="D90" s="205" t="s">
        <v>168</v>
      </c>
      <c r="E90" s="206" t="s">
        <v>1735</v>
      </c>
      <c r="F90" s="207" t="s">
        <v>1736</v>
      </c>
      <c r="G90" s="208" t="s">
        <v>203</v>
      </c>
      <c r="H90" s="209">
        <v>40.5</v>
      </c>
      <c r="I90" s="210"/>
      <c r="J90" s="211">
        <f>ROUND(I90*H90,2)</f>
        <v>0</v>
      </c>
      <c r="K90" s="207" t="s">
        <v>172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173</v>
      </c>
      <c r="AT90" s="216" t="s">
        <v>168</v>
      </c>
      <c r="AU90" s="216" t="s">
        <v>81</v>
      </c>
      <c r="AY90" s="18" t="s">
        <v>166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173</v>
      </c>
      <c r="BM90" s="216" t="s">
        <v>1800</v>
      </c>
    </row>
    <row r="91" s="14" customFormat="1">
      <c r="A91" s="14"/>
      <c r="B91" s="229"/>
      <c r="C91" s="230"/>
      <c r="D91" s="220" t="s">
        <v>175</v>
      </c>
      <c r="E91" s="231" t="s">
        <v>19</v>
      </c>
      <c r="F91" s="232" t="s">
        <v>1801</v>
      </c>
      <c r="G91" s="230"/>
      <c r="H91" s="233">
        <v>40.5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175</v>
      </c>
      <c r="AU91" s="239" t="s">
        <v>81</v>
      </c>
      <c r="AV91" s="14" t="s">
        <v>81</v>
      </c>
      <c r="AW91" s="14" t="s">
        <v>33</v>
      </c>
      <c r="AX91" s="14" t="s">
        <v>79</v>
      </c>
      <c r="AY91" s="239" t="s">
        <v>166</v>
      </c>
    </row>
    <row r="92" s="2" customFormat="1" ht="44.25" customHeight="1">
      <c r="A92" s="39"/>
      <c r="B92" s="40"/>
      <c r="C92" s="205" t="s">
        <v>191</v>
      </c>
      <c r="D92" s="205" t="s">
        <v>168</v>
      </c>
      <c r="E92" s="206" t="s">
        <v>1739</v>
      </c>
      <c r="F92" s="207" t="s">
        <v>1740</v>
      </c>
      <c r="G92" s="208" t="s">
        <v>203</v>
      </c>
      <c r="H92" s="209">
        <v>35.640000000000001</v>
      </c>
      <c r="I92" s="210"/>
      <c r="J92" s="211">
        <f>ROUND(I92*H92,2)</f>
        <v>0</v>
      </c>
      <c r="K92" s="207" t="s">
        <v>172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173</v>
      </c>
      <c r="AT92" s="216" t="s">
        <v>168</v>
      </c>
      <c r="AU92" s="216" t="s">
        <v>81</v>
      </c>
      <c r="AY92" s="18" t="s">
        <v>166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173</v>
      </c>
      <c r="BM92" s="216" t="s">
        <v>1802</v>
      </c>
    </row>
    <row r="93" s="14" customFormat="1">
      <c r="A93" s="14"/>
      <c r="B93" s="229"/>
      <c r="C93" s="230"/>
      <c r="D93" s="220" t="s">
        <v>175</v>
      </c>
      <c r="E93" s="231" t="s">
        <v>19</v>
      </c>
      <c r="F93" s="232" t="s">
        <v>1803</v>
      </c>
      <c r="G93" s="230"/>
      <c r="H93" s="233">
        <v>35.640000000000001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175</v>
      </c>
      <c r="AU93" s="239" t="s">
        <v>81</v>
      </c>
      <c r="AV93" s="14" t="s">
        <v>81</v>
      </c>
      <c r="AW93" s="14" t="s">
        <v>33</v>
      </c>
      <c r="AX93" s="14" t="s">
        <v>79</v>
      </c>
      <c r="AY93" s="239" t="s">
        <v>166</v>
      </c>
    </row>
    <row r="94" s="2" customFormat="1">
      <c r="A94" s="39"/>
      <c r="B94" s="40"/>
      <c r="C94" s="205" t="s">
        <v>196</v>
      </c>
      <c r="D94" s="205" t="s">
        <v>168</v>
      </c>
      <c r="E94" s="206" t="s">
        <v>1743</v>
      </c>
      <c r="F94" s="207" t="s">
        <v>1744</v>
      </c>
      <c r="G94" s="208" t="s">
        <v>171</v>
      </c>
      <c r="H94" s="209">
        <v>67.680000000000007</v>
      </c>
      <c r="I94" s="210"/>
      <c r="J94" s="211">
        <f>ROUND(I94*H94,2)</f>
        <v>0</v>
      </c>
      <c r="K94" s="207" t="s">
        <v>172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0.00069999999999999999</v>
      </c>
      <c r="R94" s="214">
        <f>Q94*H94</f>
        <v>0.047376000000000001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173</v>
      </c>
      <c r="AT94" s="216" t="s">
        <v>168</v>
      </c>
      <c r="AU94" s="216" t="s">
        <v>81</v>
      </c>
      <c r="AY94" s="18" t="s">
        <v>166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173</v>
      </c>
      <c r="BM94" s="216" t="s">
        <v>1804</v>
      </c>
    </row>
    <row r="95" s="14" customFormat="1">
      <c r="A95" s="14"/>
      <c r="B95" s="229"/>
      <c r="C95" s="230"/>
      <c r="D95" s="220" t="s">
        <v>175</v>
      </c>
      <c r="E95" s="231" t="s">
        <v>19</v>
      </c>
      <c r="F95" s="232" t="s">
        <v>1805</v>
      </c>
      <c r="G95" s="230"/>
      <c r="H95" s="233">
        <v>67.680000000000007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175</v>
      </c>
      <c r="AU95" s="239" t="s">
        <v>81</v>
      </c>
      <c r="AV95" s="14" t="s">
        <v>81</v>
      </c>
      <c r="AW95" s="14" t="s">
        <v>33</v>
      </c>
      <c r="AX95" s="14" t="s">
        <v>79</v>
      </c>
      <c r="AY95" s="239" t="s">
        <v>166</v>
      </c>
    </row>
    <row r="96" s="2" customFormat="1" ht="44.25" customHeight="1">
      <c r="A96" s="39"/>
      <c r="B96" s="40"/>
      <c r="C96" s="205" t="s">
        <v>200</v>
      </c>
      <c r="D96" s="205" t="s">
        <v>168</v>
      </c>
      <c r="E96" s="206" t="s">
        <v>1747</v>
      </c>
      <c r="F96" s="207" t="s">
        <v>1748</v>
      </c>
      <c r="G96" s="208" t="s">
        <v>171</v>
      </c>
      <c r="H96" s="209">
        <v>67.680000000000007</v>
      </c>
      <c r="I96" s="210"/>
      <c r="J96" s="211">
        <f>ROUND(I96*H96,2)</f>
        <v>0</v>
      </c>
      <c r="K96" s="207" t="s">
        <v>172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173</v>
      </c>
      <c r="AT96" s="216" t="s">
        <v>168</v>
      </c>
      <c r="AU96" s="216" t="s">
        <v>81</v>
      </c>
      <c r="AY96" s="18" t="s">
        <v>166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173</v>
      </c>
      <c r="BM96" s="216" t="s">
        <v>1806</v>
      </c>
    </row>
    <row r="97" s="2" customFormat="1">
      <c r="A97" s="39"/>
      <c r="B97" s="40"/>
      <c r="C97" s="205" t="s">
        <v>210</v>
      </c>
      <c r="D97" s="205" t="s">
        <v>168</v>
      </c>
      <c r="E97" s="206" t="s">
        <v>499</v>
      </c>
      <c r="F97" s="207" t="s">
        <v>500</v>
      </c>
      <c r="G97" s="208" t="s">
        <v>203</v>
      </c>
      <c r="H97" s="209">
        <v>11.507999999999999</v>
      </c>
      <c r="I97" s="210"/>
      <c r="J97" s="211">
        <f>ROUND(I97*H97,2)</f>
        <v>0</v>
      </c>
      <c r="K97" s="207" t="s">
        <v>172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173</v>
      </c>
      <c r="AT97" s="216" t="s">
        <v>168</v>
      </c>
      <c r="AU97" s="216" t="s">
        <v>81</v>
      </c>
      <c r="AY97" s="18" t="s">
        <v>166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173</v>
      </c>
      <c r="BM97" s="216" t="s">
        <v>1807</v>
      </c>
    </row>
    <row r="98" s="13" customFormat="1">
      <c r="A98" s="13"/>
      <c r="B98" s="218"/>
      <c r="C98" s="219"/>
      <c r="D98" s="220" t="s">
        <v>175</v>
      </c>
      <c r="E98" s="221" t="s">
        <v>19</v>
      </c>
      <c r="F98" s="222" t="s">
        <v>1751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175</v>
      </c>
      <c r="AU98" s="228" t="s">
        <v>81</v>
      </c>
      <c r="AV98" s="13" t="s">
        <v>79</v>
      </c>
      <c r="AW98" s="13" t="s">
        <v>33</v>
      </c>
      <c r="AX98" s="13" t="s">
        <v>71</v>
      </c>
      <c r="AY98" s="228" t="s">
        <v>166</v>
      </c>
    </row>
    <row r="99" s="14" customFormat="1">
      <c r="A99" s="14"/>
      <c r="B99" s="229"/>
      <c r="C99" s="230"/>
      <c r="D99" s="220" t="s">
        <v>175</v>
      </c>
      <c r="E99" s="231" t="s">
        <v>19</v>
      </c>
      <c r="F99" s="232" t="s">
        <v>1808</v>
      </c>
      <c r="G99" s="230"/>
      <c r="H99" s="233">
        <v>9.5399999999999991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175</v>
      </c>
      <c r="AU99" s="239" t="s">
        <v>81</v>
      </c>
      <c r="AV99" s="14" t="s">
        <v>81</v>
      </c>
      <c r="AW99" s="14" t="s">
        <v>33</v>
      </c>
      <c r="AX99" s="14" t="s">
        <v>71</v>
      </c>
      <c r="AY99" s="239" t="s">
        <v>166</v>
      </c>
    </row>
    <row r="100" s="13" customFormat="1">
      <c r="A100" s="13"/>
      <c r="B100" s="218"/>
      <c r="C100" s="219"/>
      <c r="D100" s="220" t="s">
        <v>175</v>
      </c>
      <c r="E100" s="221" t="s">
        <v>19</v>
      </c>
      <c r="F100" s="222" t="s">
        <v>1753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175</v>
      </c>
      <c r="AU100" s="228" t="s">
        <v>81</v>
      </c>
      <c r="AV100" s="13" t="s">
        <v>79</v>
      </c>
      <c r="AW100" s="13" t="s">
        <v>4</v>
      </c>
      <c r="AX100" s="13" t="s">
        <v>71</v>
      </c>
      <c r="AY100" s="228" t="s">
        <v>166</v>
      </c>
    </row>
    <row r="101" s="14" customFormat="1">
      <c r="A101" s="14"/>
      <c r="B101" s="229"/>
      <c r="C101" s="230"/>
      <c r="D101" s="220" t="s">
        <v>175</v>
      </c>
      <c r="E101" s="231" t="s">
        <v>19</v>
      </c>
      <c r="F101" s="232" t="s">
        <v>1754</v>
      </c>
      <c r="G101" s="230"/>
      <c r="H101" s="233">
        <v>1.968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175</v>
      </c>
      <c r="AU101" s="239" t="s">
        <v>81</v>
      </c>
      <c r="AV101" s="14" t="s">
        <v>81</v>
      </c>
      <c r="AW101" s="14" t="s">
        <v>33</v>
      </c>
      <c r="AX101" s="14" t="s">
        <v>71</v>
      </c>
      <c r="AY101" s="239" t="s">
        <v>166</v>
      </c>
    </row>
    <row r="102" s="15" customFormat="1">
      <c r="A102" s="15"/>
      <c r="B102" s="240"/>
      <c r="C102" s="241"/>
      <c r="D102" s="220" t="s">
        <v>175</v>
      </c>
      <c r="E102" s="242" t="s">
        <v>19</v>
      </c>
      <c r="F102" s="243" t="s">
        <v>209</v>
      </c>
      <c r="G102" s="241"/>
      <c r="H102" s="244">
        <v>11.507999999999999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175</v>
      </c>
      <c r="AU102" s="250" t="s">
        <v>81</v>
      </c>
      <c r="AV102" s="15" t="s">
        <v>173</v>
      </c>
      <c r="AW102" s="15" t="s">
        <v>33</v>
      </c>
      <c r="AX102" s="15" t="s">
        <v>79</v>
      </c>
      <c r="AY102" s="250" t="s">
        <v>166</v>
      </c>
    </row>
    <row r="103" s="2" customFormat="1" ht="44.25" customHeight="1">
      <c r="A103" s="39"/>
      <c r="B103" s="40"/>
      <c r="C103" s="205" t="s">
        <v>214</v>
      </c>
      <c r="D103" s="205" t="s">
        <v>168</v>
      </c>
      <c r="E103" s="206" t="s">
        <v>503</v>
      </c>
      <c r="F103" s="207" t="s">
        <v>504</v>
      </c>
      <c r="G103" s="208" t="s">
        <v>203</v>
      </c>
      <c r="H103" s="209">
        <v>11.507999999999999</v>
      </c>
      <c r="I103" s="210"/>
      <c r="J103" s="211">
        <f>ROUND(I103*H103,2)</f>
        <v>0</v>
      </c>
      <c r="K103" s="207" t="s">
        <v>172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168</v>
      </c>
      <c r="AU103" s="216" t="s">
        <v>81</v>
      </c>
      <c r="AY103" s="18" t="s">
        <v>166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173</v>
      </c>
      <c r="BM103" s="216" t="s">
        <v>1809</v>
      </c>
    </row>
    <row r="104" s="2" customFormat="1" ht="44.25" customHeight="1">
      <c r="A104" s="39"/>
      <c r="B104" s="40"/>
      <c r="C104" s="205" t="s">
        <v>106</v>
      </c>
      <c r="D104" s="205" t="s">
        <v>168</v>
      </c>
      <c r="E104" s="206" t="s">
        <v>238</v>
      </c>
      <c r="F104" s="207" t="s">
        <v>239</v>
      </c>
      <c r="G104" s="208" t="s">
        <v>240</v>
      </c>
      <c r="H104" s="209">
        <v>23.015999999999998</v>
      </c>
      <c r="I104" s="210"/>
      <c r="J104" s="211">
        <f>ROUND(I104*H104,2)</f>
        <v>0</v>
      </c>
      <c r="K104" s="207" t="s">
        <v>172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173</v>
      </c>
      <c r="AT104" s="216" t="s">
        <v>168</v>
      </c>
      <c r="AU104" s="216" t="s">
        <v>81</v>
      </c>
      <c r="AY104" s="18" t="s">
        <v>166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173</v>
      </c>
      <c r="BM104" s="216" t="s">
        <v>1810</v>
      </c>
    </row>
    <row r="105" s="14" customFormat="1">
      <c r="A105" s="14"/>
      <c r="B105" s="229"/>
      <c r="C105" s="230"/>
      <c r="D105" s="220" t="s">
        <v>175</v>
      </c>
      <c r="E105" s="231" t="s">
        <v>19</v>
      </c>
      <c r="F105" s="232" t="s">
        <v>1811</v>
      </c>
      <c r="G105" s="230"/>
      <c r="H105" s="233">
        <v>11.507999999999999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175</v>
      </c>
      <c r="AU105" s="239" t="s">
        <v>81</v>
      </c>
      <c r="AV105" s="14" t="s">
        <v>81</v>
      </c>
      <c r="AW105" s="14" t="s">
        <v>33</v>
      </c>
      <c r="AX105" s="14" t="s">
        <v>79</v>
      </c>
      <c r="AY105" s="239" t="s">
        <v>166</v>
      </c>
    </row>
    <row r="106" s="14" customFormat="1">
      <c r="A106" s="14"/>
      <c r="B106" s="229"/>
      <c r="C106" s="230"/>
      <c r="D106" s="220" t="s">
        <v>175</v>
      </c>
      <c r="E106" s="230"/>
      <c r="F106" s="232" t="s">
        <v>1812</v>
      </c>
      <c r="G106" s="230"/>
      <c r="H106" s="233">
        <v>23.015999999999998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9" t="s">
        <v>175</v>
      </c>
      <c r="AU106" s="239" t="s">
        <v>81</v>
      </c>
      <c r="AV106" s="14" t="s">
        <v>81</v>
      </c>
      <c r="AW106" s="14" t="s">
        <v>4</v>
      </c>
      <c r="AX106" s="14" t="s">
        <v>79</v>
      </c>
      <c r="AY106" s="239" t="s">
        <v>166</v>
      </c>
    </row>
    <row r="107" s="2" customFormat="1" ht="44.25" customHeight="1">
      <c r="A107" s="39"/>
      <c r="B107" s="40"/>
      <c r="C107" s="205" t="s">
        <v>109</v>
      </c>
      <c r="D107" s="205" t="s">
        <v>168</v>
      </c>
      <c r="E107" s="206" t="s">
        <v>246</v>
      </c>
      <c r="F107" s="207" t="s">
        <v>247</v>
      </c>
      <c r="G107" s="208" t="s">
        <v>203</v>
      </c>
      <c r="H107" s="209">
        <v>64.632000000000005</v>
      </c>
      <c r="I107" s="210"/>
      <c r="J107" s="211">
        <f>ROUND(I107*H107,2)</f>
        <v>0</v>
      </c>
      <c r="K107" s="207" t="s">
        <v>172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173</v>
      </c>
      <c r="AT107" s="216" t="s">
        <v>168</v>
      </c>
      <c r="AU107" s="216" t="s">
        <v>81</v>
      </c>
      <c r="AY107" s="18" t="s">
        <v>166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173</v>
      </c>
      <c r="BM107" s="216" t="s">
        <v>1813</v>
      </c>
    </row>
    <row r="108" s="14" customFormat="1">
      <c r="A108" s="14"/>
      <c r="B108" s="229"/>
      <c r="C108" s="230"/>
      <c r="D108" s="220" t="s">
        <v>175</v>
      </c>
      <c r="E108" s="231" t="s">
        <v>19</v>
      </c>
      <c r="F108" s="232" t="s">
        <v>1814</v>
      </c>
      <c r="G108" s="230"/>
      <c r="H108" s="233">
        <v>64.632000000000005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175</v>
      </c>
      <c r="AU108" s="239" t="s">
        <v>81</v>
      </c>
      <c r="AV108" s="14" t="s">
        <v>81</v>
      </c>
      <c r="AW108" s="14" t="s">
        <v>33</v>
      </c>
      <c r="AX108" s="14" t="s">
        <v>79</v>
      </c>
      <c r="AY108" s="239" t="s">
        <v>166</v>
      </c>
    </row>
    <row r="109" s="2" customFormat="1">
      <c r="A109" s="39"/>
      <c r="B109" s="40"/>
      <c r="C109" s="205" t="s">
        <v>112</v>
      </c>
      <c r="D109" s="205" t="s">
        <v>168</v>
      </c>
      <c r="E109" s="206" t="s">
        <v>243</v>
      </c>
      <c r="F109" s="207" t="s">
        <v>244</v>
      </c>
      <c r="G109" s="208" t="s">
        <v>203</v>
      </c>
      <c r="H109" s="209">
        <v>11.507999999999999</v>
      </c>
      <c r="I109" s="210"/>
      <c r="J109" s="211">
        <f>ROUND(I109*H109,2)</f>
        <v>0</v>
      </c>
      <c r="K109" s="207" t="s">
        <v>172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173</v>
      </c>
      <c r="AT109" s="216" t="s">
        <v>168</v>
      </c>
      <c r="AU109" s="216" t="s">
        <v>81</v>
      </c>
      <c r="AY109" s="18" t="s">
        <v>166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173</v>
      </c>
      <c r="BM109" s="216" t="s">
        <v>1815</v>
      </c>
    </row>
    <row r="110" s="2" customFormat="1" ht="16.5" customHeight="1">
      <c r="A110" s="39"/>
      <c r="B110" s="40"/>
      <c r="C110" s="205" t="s">
        <v>115</v>
      </c>
      <c r="D110" s="205" t="s">
        <v>168</v>
      </c>
      <c r="E110" s="206" t="s">
        <v>742</v>
      </c>
      <c r="F110" s="207" t="s">
        <v>743</v>
      </c>
      <c r="G110" s="208" t="s">
        <v>171</v>
      </c>
      <c r="H110" s="209">
        <v>25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173</v>
      </c>
      <c r="AT110" s="216" t="s">
        <v>168</v>
      </c>
      <c r="AU110" s="216" t="s">
        <v>81</v>
      </c>
      <c r="AY110" s="18" t="s">
        <v>166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173</v>
      </c>
      <c r="BM110" s="216" t="s">
        <v>1816</v>
      </c>
    </row>
    <row r="111" s="2" customFormat="1" ht="16.5" customHeight="1">
      <c r="A111" s="39"/>
      <c r="B111" s="40"/>
      <c r="C111" s="251" t="s">
        <v>118</v>
      </c>
      <c r="D111" s="251" t="s">
        <v>254</v>
      </c>
      <c r="E111" s="252" t="s">
        <v>745</v>
      </c>
      <c r="F111" s="253" t="s">
        <v>746</v>
      </c>
      <c r="G111" s="254" t="s">
        <v>747</v>
      </c>
      <c r="H111" s="255">
        <v>0.75</v>
      </c>
      <c r="I111" s="256"/>
      <c r="J111" s="257">
        <f>ROUND(I111*H111,2)</f>
        <v>0</v>
      </c>
      <c r="K111" s="253" t="s">
        <v>172</v>
      </c>
      <c r="L111" s="258"/>
      <c r="M111" s="259" t="s">
        <v>19</v>
      </c>
      <c r="N111" s="260" t="s">
        <v>42</v>
      </c>
      <c r="O111" s="85"/>
      <c r="P111" s="214">
        <f>O111*H111</f>
        <v>0</v>
      </c>
      <c r="Q111" s="214">
        <v>0.001</v>
      </c>
      <c r="R111" s="214">
        <f>Q111*H111</f>
        <v>0.00075000000000000002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210</v>
      </c>
      <c r="AT111" s="216" t="s">
        <v>254</v>
      </c>
      <c r="AU111" s="216" t="s">
        <v>81</v>
      </c>
      <c r="AY111" s="18" t="s">
        <v>166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173</v>
      </c>
      <c r="BM111" s="216" t="s">
        <v>1817</v>
      </c>
    </row>
    <row r="112" s="14" customFormat="1">
      <c r="A112" s="14"/>
      <c r="B112" s="229"/>
      <c r="C112" s="230"/>
      <c r="D112" s="220" t="s">
        <v>175</v>
      </c>
      <c r="E112" s="231" t="s">
        <v>19</v>
      </c>
      <c r="F112" s="232" t="s">
        <v>1818</v>
      </c>
      <c r="G112" s="230"/>
      <c r="H112" s="233">
        <v>0.75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175</v>
      </c>
      <c r="AU112" s="239" t="s">
        <v>81</v>
      </c>
      <c r="AV112" s="14" t="s">
        <v>81</v>
      </c>
      <c r="AW112" s="14" t="s">
        <v>33</v>
      </c>
      <c r="AX112" s="14" t="s">
        <v>79</v>
      </c>
      <c r="AY112" s="239" t="s">
        <v>166</v>
      </c>
    </row>
    <row r="113" s="2" customFormat="1">
      <c r="A113" s="39"/>
      <c r="B113" s="40"/>
      <c r="C113" s="205" t="s">
        <v>8</v>
      </c>
      <c r="D113" s="205" t="s">
        <v>168</v>
      </c>
      <c r="E113" s="206" t="s">
        <v>749</v>
      </c>
      <c r="F113" s="207" t="s">
        <v>750</v>
      </c>
      <c r="G113" s="208" t="s">
        <v>171</v>
      </c>
      <c r="H113" s="209">
        <v>25</v>
      </c>
      <c r="I113" s="210"/>
      <c r="J113" s="211">
        <f>ROUND(I113*H113,2)</f>
        <v>0</v>
      </c>
      <c r="K113" s="207" t="s">
        <v>172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173</v>
      </c>
      <c r="AT113" s="216" t="s">
        <v>168</v>
      </c>
      <c r="AU113" s="216" t="s">
        <v>81</v>
      </c>
      <c r="AY113" s="18" t="s">
        <v>166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173</v>
      </c>
      <c r="BM113" s="216" t="s">
        <v>1819</v>
      </c>
    </row>
    <row r="114" s="12" customFormat="1" ht="22.8" customHeight="1">
      <c r="A114" s="12"/>
      <c r="B114" s="189"/>
      <c r="C114" s="190"/>
      <c r="D114" s="191" t="s">
        <v>70</v>
      </c>
      <c r="E114" s="203" t="s">
        <v>173</v>
      </c>
      <c r="F114" s="203" t="s">
        <v>264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SUM(P115:P127)</f>
        <v>0</v>
      </c>
      <c r="Q114" s="197"/>
      <c r="R114" s="198">
        <f>SUM(R115:R127)</f>
        <v>0.053449400000000008</v>
      </c>
      <c r="S114" s="197"/>
      <c r="T114" s="199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79</v>
      </c>
      <c r="AT114" s="201" t="s">
        <v>70</v>
      </c>
      <c r="AU114" s="201" t="s">
        <v>79</v>
      </c>
      <c r="AY114" s="200" t="s">
        <v>166</v>
      </c>
      <c r="BK114" s="202">
        <f>SUM(BK115:BK127)</f>
        <v>0</v>
      </c>
    </row>
    <row r="115" s="2" customFormat="1" ht="33" customHeight="1">
      <c r="A115" s="39"/>
      <c r="B115" s="40"/>
      <c r="C115" s="205" t="s">
        <v>123</v>
      </c>
      <c r="D115" s="205" t="s">
        <v>168</v>
      </c>
      <c r="E115" s="206" t="s">
        <v>265</v>
      </c>
      <c r="F115" s="207" t="s">
        <v>266</v>
      </c>
      <c r="G115" s="208" t="s">
        <v>203</v>
      </c>
      <c r="H115" s="209">
        <v>0.79800000000000004</v>
      </c>
      <c r="I115" s="210"/>
      <c r="J115" s="211">
        <f>ROUND(I115*H115,2)</f>
        <v>0</v>
      </c>
      <c r="K115" s="207" t="s">
        <v>172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173</v>
      </c>
      <c r="AT115" s="216" t="s">
        <v>168</v>
      </c>
      <c r="AU115" s="216" t="s">
        <v>81</v>
      </c>
      <c r="AY115" s="18" t="s">
        <v>166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173</v>
      </c>
      <c r="BM115" s="216" t="s">
        <v>1820</v>
      </c>
    </row>
    <row r="116" s="14" customFormat="1">
      <c r="A116" s="14"/>
      <c r="B116" s="229"/>
      <c r="C116" s="230"/>
      <c r="D116" s="220" t="s">
        <v>175</v>
      </c>
      <c r="E116" s="231" t="s">
        <v>19</v>
      </c>
      <c r="F116" s="232" t="s">
        <v>1763</v>
      </c>
      <c r="G116" s="230"/>
      <c r="H116" s="233">
        <v>0.79800000000000004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175</v>
      </c>
      <c r="AU116" s="239" t="s">
        <v>81</v>
      </c>
      <c r="AV116" s="14" t="s">
        <v>81</v>
      </c>
      <c r="AW116" s="14" t="s">
        <v>33</v>
      </c>
      <c r="AX116" s="14" t="s">
        <v>79</v>
      </c>
      <c r="AY116" s="239" t="s">
        <v>166</v>
      </c>
    </row>
    <row r="117" s="2" customFormat="1" ht="44.25" customHeight="1">
      <c r="A117" s="39"/>
      <c r="B117" s="40"/>
      <c r="C117" s="205" t="s">
        <v>126</v>
      </c>
      <c r="D117" s="205" t="s">
        <v>168</v>
      </c>
      <c r="E117" s="206" t="s">
        <v>1764</v>
      </c>
      <c r="F117" s="207" t="s">
        <v>1765</v>
      </c>
      <c r="G117" s="208" t="s">
        <v>203</v>
      </c>
      <c r="H117" s="209">
        <v>1.1739999999999999</v>
      </c>
      <c r="I117" s="210"/>
      <c r="J117" s="211">
        <f>ROUND(I117*H117,2)</f>
        <v>0</v>
      </c>
      <c r="K117" s="207" t="s">
        <v>172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173</v>
      </c>
      <c r="AT117" s="216" t="s">
        <v>168</v>
      </c>
      <c r="AU117" s="216" t="s">
        <v>81</v>
      </c>
      <c r="AY117" s="18" t="s">
        <v>166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173</v>
      </c>
      <c r="BM117" s="216" t="s">
        <v>1821</v>
      </c>
    </row>
    <row r="118" s="13" customFormat="1">
      <c r="A118" s="13"/>
      <c r="B118" s="218"/>
      <c r="C118" s="219"/>
      <c r="D118" s="220" t="s">
        <v>175</v>
      </c>
      <c r="E118" s="221" t="s">
        <v>19</v>
      </c>
      <c r="F118" s="222" t="s">
        <v>1767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175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166</v>
      </c>
    </row>
    <row r="119" s="14" customFormat="1">
      <c r="A119" s="14"/>
      <c r="B119" s="229"/>
      <c r="C119" s="230"/>
      <c r="D119" s="220" t="s">
        <v>175</v>
      </c>
      <c r="E119" s="231" t="s">
        <v>19</v>
      </c>
      <c r="F119" s="232" t="s">
        <v>1768</v>
      </c>
      <c r="G119" s="230"/>
      <c r="H119" s="233">
        <v>0.108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175</v>
      </c>
      <c r="AU119" s="239" t="s">
        <v>81</v>
      </c>
      <c r="AV119" s="14" t="s">
        <v>81</v>
      </c>
      <c r="AW119" s="14" t="s">
        <v>33</v>
      </c>
      <c r="AX119" s="14" t="s">
        <v>71</v>
      </c>
      <c r="AY119" s="239" t="s">
        <v>166</v>
      </c>
    </row>
    <row r="120" s="13" customFormat="1">
      <c r="A120" s="13"/>
      <c r="B120" s="218"/>
      <c r="C120" s="219"/>
      <c r="D120" s="220" t="s">
        <v>175</v>
      </c>
      <c r="E120" s="221" t="s">
        <v>19</v>
      </c>
      <c r="F120" s="222" t="s">
        <v>1769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175</v>
      </c>
      <c r="AU120" s="228" t="s">
        <v>81</v>
      </c>
      <c r="AV120" s="13" t="s">
        <v>79</v>
      </c>
      <c r="AW120" s="13" t="s">
        <v>33</v>
      </c>
      <c r="AX120" s="13" t="s">
        <v>71</v>
      </c>
      <c r="AY120" s="228" t="s">
        <v>166</v>
      </c>
    </row>
    <row r="121" s="14" customFormat="1">
      <c r="A121" s="14"/>
      <c r="B121" s="229"/>
      <c r="C121" s="230"/>
      <c r="D121" s="220" t="s">
        <v>175</v>
      </c>
      <c r="E121" s="231" t="s">
        <v>19</v>
      </c>
      <c r="F121" s="232" t="s">
        <v>1770</v>
      </c>
      <c r="G121" s="230"/>
      <c r="H121" s="233">
        <v>0.098000000000000004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175</v>
      </c>
      <c r="AU121" s="239" t="s">
        <v>81</v>
      </c>
      <c r="AV121" s="14" t="s">
        <v>81</v>
      </c>
      <c r="AW121" s="14" t="s">
        <v>33</v>
      </c>
      <c r="AX121" s="14" t="s">
        <v>71</v>
      </c>
      <c r="AY121" s="239" t="s">
        <v>166</v>
      </c>
    </row>
    <row r="122" s="13" customFormat="1">
      <c r="A122" s="13"/>
      <c r="B122" s="218"/>
      <c r="C122" s="219"/>
      <c r="D122" s="220" t="s">
        <v>175</v>
      </c>
      <c r="E122" s="221" t="s">
        <v>19</v>
      </c>
      <c r="F122" s="222" t="s">
        <v>1822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175</v>
      </c>
      <c r="AU122" s="228" t="s">
        <v>81</v>
      </c>
      <c r="AV122" s="13" t="s">
        <v>79</v>
      </c>
      <c r="AW122" s="13" t="s">
        <v>33</v>
      </c>
      <c r="AX122" s="13" t="s">
        <v>71</v>
      </c>
      <c r="AY122" s="228" t="s">
        <v>166</v>
      </c>
    </row>
    <row r="123" s="14" customFormat="1">
      <c r="A123" s="14"/>
      <c r="B123" s="229"/>
      <c r="C123" s="230"/>
      <c r="D123" s="220" t="s">
        <v>175</v>
      </c>
      <c r="E123" s="231" t="s">
        <v>19</v>
      </c>
      <c r="F123" s="232" t="s">
        <v>1772</v>
      </c>
      <c r="G123" s="230"/>
      <c r="H123" s="233">
        <v>0.96799999999999997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175</v>
      </c>
      <c r="AU123" s="239" t="s">
        <v>81</v>
      </c>
      <c r="AV123" s="14" t="s">
        <v>81</v>
      </c>
      <c r="AW123" s="14" t="s">
        <v>33</v>
      </c>
      <c r="AX123" s="14" t="s">
        <v>71</v>
      </c>
      <c r="AY123" s="239" t="s">
        <v>166</v>
      </c>
    </row>
    <row r="124" s="15" customFormat="1">
      <c r="A124" s="15"/>
      <c r="B124" s="240"/>
      <c r="C124" s="241"/>
      <c r="D124" s="220" t="s">
        <v>175</v>
      </c>
      <c r="E124" s="242" t="s">
        <v>19</v>
      </c>
      <c r="F124" s="243" t="s">
        <v>209</v>
      </c>
      <c r="G124" s="241"/>
      <c r="H124" s="244">
        <v>1.1739999999999999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0" t="s">
        <v>175</v>
      </c>
      <c r="AU124" s="250" t="s">
        <v>81</v>
      </c>
      <c r="AV124" s="15" t="s">
        <v>173</v>
      </c>
      <c r="AW124" s="15" t="s">
        <v>33</v>
      </c>
      <c r="AX124" s="15" t="s">
        <v>79</v>
      </c>
      <c r="AY124" s="250" t="s">
        <v>166</v>
      </c>
    </row>
    <row r="125" s="2" customFormat="1">
      <c r="A125" s="39"/>
      <c r="B125" s="40"/>
      <c r="C125" s="205" t="s">
        <v>129</v>
      </c>
      <c r="D125" s="205" t="s">
        <v>168</v>
      </c>
      <c r="E125" s="206" t="s">
        <v>1773</v>
      </c>
      <c r="F125" s="207" t="s">
        <v>1774</v>
      </c>
      <c r="G125" s="208" t="s">
        <v>171</v>
      </c>
      <c r="H125" s="209">
        <v>3.7200000000000002</v>
      </c>
      <c r="I125" s="210"/>
      <c r="J125" s="211">
        <f>ROUND(I125*H125,2)</f>
        <v>0</v>
      </c>
      <c r="K125" s="207" t="s">
        <v>172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0.0063200000000000001</v>
      </c>
      <c r="R125" s="214">
        <f>Q125*H125</f>
        <v>0.023510400000000001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173</v>
      </c>
      <c r="AT125" s="216" t="s">
        <v>168</v>
      </c>
      <c r="AU125" s="216" t="s">
        <v>81</v>
      </c>
      <c r="AY125" s="18" t="s">
        <v>166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173</v>
      </c>
      <c r="BM125" s="216" t="s">
        <v>1823</v>
      </c>
    </row>
    <row r="126" s="14" customFormat="1">
      <c r="A126" s="14"/>
      <c r="B126" s="229"/>
      <c r="C126" s="230"/>
      <c r="D126" s="220" t="s">
        <v>175</v>
      </c>
      <c r="E126" s="231" t="s">
        <v>19</v>
      </c>
      <c r="F126" s="232" t="s">
        <v>1776</v>
      </c>
      <c r="G126" s="230"/>
      <c r="H126" s="233">
        <v>3.7200000000000002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175</v>
      </c>
      <c r="AU126" s="239" t="s">
        <v>81</v>
      </c>
      <c r="AV126" s="14" t="s">
        <v>81</v>
      </c>
      <c r="AW126" s="14" t="s">
        <v>33</v>
      </c>
      <c r="AX126" s="14" t="s">
        <v>79</v>
      </c>
      <c r="AY126" s="239" t="s">
        <v>166</v>
      </c>
    </row>
    <row r="127" s="2" customFormat="1">
      <c r="A127" s="39"/>
      <c r="B127" s="40"/>
      <c r="C127" s="205" t="s">
        <v>132</v>
      </c>
      <c r="D127" s="205" t="s">
        <v>168</v>
      </c>
      <c r="E127" s="206" t="s">
        <v>1777</v>
      </c>
      <c r="F127" s="207" t="s">
        <v>1778</v>
      </c>
      <c r="G127" s="208" t="s">
        <v>240</v>
      </c>
      <c r="H127" s="209">
        <v>0.035000000000000003</v>
      </c>
      <c r="I127" s="210"/>
      <c r="J127" s="211">
        <f>ROUND(I127*H127,2)</f>
        <v>0</v>
      </c>
      <c r="K127" s="207" t="s">
        <v>172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0.85540000000000005</v>
      </c>
      <c r="R127" s="214">
        <f>Q127*H127</f>
        <v>0.029939000000000004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173</v>
      </c>
      <c r="AT127" s="216" t="s">
        <v>168</v>
      </c>
      <c r="AU127" s="216" t="s">
        <v>81</v>
      </c>
      <c r="AY127" s="18" t="s">
        <v>166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173</v>
      </c>
      <c r="BM127" s="216" t="s">
        <v>1824</v>
      </c>
    </row>
    <row r="128" s="12" customFormat="1" ht="22.8" customHeight="1">
      <c r="A128" s="12"/>
      <c r="B128" s="189"/>
      <c r="C128" s="190"/>
      <c r="D128" s="191" t="s">
        <v>70</v>
      </c>
      <c r="E128" s="203" t="s">
        <v>210</v>
      </c>
      <c r="F128" s="203" t="s">
        <v>304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SUM(P129:P133)</f>
        <v>0</v>
      </c>
      <c r="Q128" s="197"/>
      <c r="R128" s="198">
        <f>SUM(R129:R133)</f>
        <v>0.53305999999999998</v>
      </c>
      <c r="S128" s="197"/>
      <c r="T128" s="199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79</v>
      </c>
      <c r="AT128" s="201" t="s">
        <v>70</v>
      </c>
      <c r="AU128" s="201" t="s">
        <v>79</v>
      </c>
      <c r="AY128" s="200" t="s">
        <v>166</v>
      </c>
      <c r="BK128" s="202">
        <f>SUM(BK129:BK133)</f>
        <v>0</v>
      </c>
    </row>
    <row r="129" s="2" customFormat="1">
      <c r="A129" s="39"/>
      <c r="B129" s="40"/>
      <c r="C129" s="205" t="s">
        <v>260</v>
      </c>
      <c r="D129" s="205" t="s">
        <v>168</v>
      </c>
      <c r="E129" s="206" t="s">
        <v>353</v>
      </c>
      <c r="F129" s="207" t="s">
        <v>354</v>
      </c>
      <c r="G129" s="208" t="s">
        <v>186</v>
      </c>
      <c r="H129" s="209">
        <v>3</v>
      </c>
      <c r="I129" s="210"/>
      <c r="J129" s="211">
        <f>ROUND(I129*H129,2)</f>
        <v>0</v>
      </c>
      <c r="K129" s="207" t="s">
        <v>172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0.010189999999999999</v>
      </c>
      <c r="R129" s="214">
        <f>Q129*H129</f>
        <v>0.03057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173</v>
      </c>
      <c r="AT129" s="216" t="s">
        <v>168</v>
      </c>
      <c r="AU129" s="216" t="s">
        <v>81</v>
      </c>
      <c r="AY129" s="18" t="s">
        <v>166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173</v>
      </c>
      <c r="BM129" s="216" t="s">
        <v>1825</v>
      </c>
    </row>
    <row r="130" s="2" customFormat="1">
      <c r="A130" s="39"/>
      <c r="B130" s="40"/>
      <c r="C130" s="205" t="s">
        <v>7</v>
      </c>
      <c r="D130" s="205" t="s">
        <v>168</v>
      </c>
      <c r="E130" s="206" t="s">
        <v>373</v>
      </c>
      <c r="F130" s="207" t="s">
        <v>374</v>
      </c>
      <c r="G130" s="208" t="s">
        <v>186</v>
      </c>
      <c r="H130" s="209">
        <v>1</v>
      </c>
      <c r="I130" s="210"/>
      <c r="J130" s="211">
        <f>ROUND(I130*H130,2)</f>
        <v>0</v>
      </c>
      <c r="K130" s="207" t="s">
        <v>172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0.028539999999999999</v>
      </c>
      <c r="R130" s="214">
        <f>Q130*H130</f>
        <v>0.028539999999999999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173</v>
      </c>
      <c r="AT130" s="216" t="s">
        <v>168</v>
      </c>
      <c r="AU130" s="216" t="s">
        <v>81</v>
      </c>
      <c r="AY130" s="18" t="s">
        <v>166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173</v>
      </c>
      <c r="BM130" s="216" t="s">
        <v>1826</v>
      </c>
    </row>
    <row r="131" s="2" customFormat="1">
      <c r="A131" s="39"/>
      <c r="B131" s="40"/>
      <c r="C131" s="205" t="s">
        <v>269</v>
      </c>
      <c r="D131" s="205" t="s">
        <v>168</v>
      </c>
      <c r="E131" s="206" t="s">
        <v>389</v>
      </c>
      <c r="F131" s="207" t="s">
        <v>390</v>
      </c>
      <c r="G131" s="208" t="s">
        <v>186</v>
      </c>
      <c r="H131" s="209">
        <v>1</v>
      </c>
      <c r="I131" s="210"/>
      <c r="J131" s="211">
        <f>ROUND(I131*H131,2)</f>
        <v>0</v>
      </c>
      <c r="K131" s="207" t="s">
        <v>172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0.039269999999999999</v>
      </c>
      <c r="R131" s="214">
        <f>Q131*H131</f>
        <v>0.039269999999999999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173</v>
      </c>
      <c r="AT131" s="216" t="s">
        <v>168</v>
      </c>
      <c r="AU131" s="216" t="s">
        <v>81</v>
      </c>
      <c r="AY131" s="18" t="s">
        <v>166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173</v>
      </c>
      <c r="BM131" s="216" t="s">
        <v>1827</v>
      </c>
    </row>
    <row r="132" s="2" customFormat="1">
      <c r="A132" s="39"/>
      <c r="B132" s="40"/>
      <c r="C132" s="205" t="s">
        <v>273</v>
      </c>
      <c r="D132" s="205" t="s">
        <v>168</v>
      </c>
      <c r="E132" s="206" t="s">
        <v>422</v>
      </c>
      <c r="F132" s="207" t="s">
        <v>423</v>
      </c>
      <c r="G132" s="208" t="s">
        <v>186</v>
      </c>
      <c r="H132" s="209">
        <v>2</v>
      </c>
      <c r="I132" s="210"/>
      <c r="J132" s="211">
        <f>ROUND(I132*H132,2)</f>
        <v>0</v>
      </c>
      <c r="K132" s="207" t="s">
        <v>172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0.21734000000000001</v>
      </c>
      <c r="R132" s="214">
        <f>Q132*H132</f>
        <v>0.43468000000000001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168</v>
      </c>
      <c r="AU132" s="216" t="s">
        <v>81</v>
      </c>
      <c r="AY132" s="18" t="s">
        <v>166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173</v>
      </c>
      <c r="BM132" s="216" t="s">
        <v>1828</v>
      </c>
    </row>
    <row r="133" s="2" customFormat="1">
      <c r="A133" s="39"/>
      <c r="B133" s="40"/>
      <c r="C133" s="251" t="s">
        <v>277</v>
      </c>
      <c r="D133" s="251" t="s">
        <v>254</v>
      </c>
      <c r="E133" s="252" t="s">
        <v>1829</v>
      </c>
      <c r="F133" s="253" t="s">
        <v>1830</v>
      </c>
      <c r="G133" s="254" t="s">
        <v>1787</v>
      </c>
      <c r="H133" s="255">
        <v>1</v>
      </c>
      <c r="I133" s="256"/>
      <c r="J133" s="257">
        <f>ROUND(I133*H133,2)</f>
        <v>0</v>
      </c>
      <c r="K133" s="253" t="s">
        <v>19</v>
      </c>
      <c r="L133" s="258"/>
      <c r="M133" s="259" t="s">
        <v>19</v>
      </c>
      <c r="N133" s="260" t="s">
        <v>42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210</v>
      </c>
      <c r="AT133" s="216" t="s">
        <v>254</v>
      </c>
      <c r="AU133" s="216" t="s">
        <v>81</v>
      </c>
      <c r="AY133" s="18" t="s">
        <v>166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79</v>
      </c>
      <c r="BK133" s="217">
        <f>ROUND(I133*H133,2)</f>
        <v>0</v>
      </c>
      <c r="BL133" s="18" t="s">
        <v>173</v>
      </c>
      <c r="BM133" s="216" t="s">
        <v>1831</v>
      </c>
    </row>
    <row r="134" s="12" customFormat="1" ht="22.8" customHeight="1">
      <c r="A134" s="12"/>
      <c r="B134" s="189"/>
      <c r="C134" s="190"/>
      <c r="D134" s="191" t="s">
        <v>70</v>
      </c>
      <c r="E134" s="203" t="s">
        <v>456</v>
      </c>
      <c r="F134" s="203" t="s">
        <v>457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79</v>
      </c>
      <c r="AT134" s="201" t="s">
        <v>70</v>
      </c>
      <c r="AU134" s="201" t="s">
        <v>79</v>
      </c>
      <c r="AY134" s="200" t="s">
        <v>166</v>
      </c>
      <c r="BK134" s="202">
        <f>BK135</f>
        <v>0</v>
      </c>
    </row>
    <row r="135" s="2" customFormat="1">
      <c r="A135" s="39"/>
      <c r="B135" s="40"/>
      <c r="C135" s="205" t="s">
        <v>281</v>
      </c>
      <c r="D135" s="205" t="s">
        <v>168</v>
      </c>
      <c r="E135" s="206" t="s">
        <v>463</v>
      </c>
      <c r="F135" s="207" t="s">
        <v>464</v>
      </c>
      <c r="G135" s="208" t="s">
        <v>240</v>
      </c>
      <c r="H135" s="209">
        <v>0.64800000000000002</v>
      </c>
      <c r="I135" s="210"/>
      <c r="J135" s="211">
        <f>ROUND(I135*H135,2)</f>
        <v>0</v>
      </c>
      <c r="K135" s="207" t="s">
        <v>172</v>
      </c>
      <c r="L135" s="45"/>
      <c r="M135" s="261" t="s">
        <v>19</v>
      </c>
      <c r="N135" s="262" t="s">
        <v>42</v>
      </c>
      <c r="O135" s="263"/>
      <c r="P135" s="264">
        <f>O135*H135</f>
        <v>0</v>
      </c>
      <c r="Q135" s="264">
        <v>0</v>
      </c>
      <c r="R135" s="264">
        <f>Q135*H135</f>
        <v>0</v>
      </c>
      <c r="S135" s="264">
        <v>0</v>
      </c>
      <c r="T135" s="26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173</v>
      </c>
      <c r="AT135" s="216" t="s">
        <v>168</v>
      </c>
      <c r="AU135" s="216" t="s">
        <v>81</v>
      </c>
      <c r="AY135" s="18" t="s">
        <v>166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173</v>
      </c>
      <c r="BM135" s="216" t="s">
        <v>1832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g03mbvrDf6MPaB8be7UR30Q7lXOQv08q5rRNi29KpCosR3gH9vmPw7dRB0k4LP4vslFohkBpJKFcspT62IBjCQ==" hashValue="tUB7vHfIdtkwk/+h7iO6E+YylXEUbAuo9JGU7M25mxVMbVqDTIxYYmZfdFb0ujFZUSs++Pziq1zQL/RImHyuNA==" algorithmName="SHA-512" password="CC35"/>
  <autoFilter ref="C83:K13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1833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1834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1835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1836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1837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1838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1839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1840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1841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1842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1843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78</v>
      </c>
      <c r="F18" s="277" t="s">
        <v>1844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1845</v>
      </c>
      <c r="F19" s="277" t="s">
        <v>1846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1847</v>
      </c>
      <c r="F20" s="277" t="s">
        <v>1848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1849</v>
      </c>
      <c r="F21" s="277" t="s">
        <v>1850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1851</v>
      </c>
      <c r="F22" s="277" t="s">
        <v>1852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1853</v>
      </c>
      <c r="F23" s="277" t="s">
        <v>1854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1855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1856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1857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1858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1859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1860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1861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1862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1863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152</v>
      </c>
      <c r="F36" s="277"/>
      <c r="G36" s="277" t="s">
        <v>1864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1865</v>
      </c>
      <c r="F37" s="277"/>
      <c r="G37" s="277" t="s">
        <v>1866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52</v>
      </c>
      <c r="F38" s="277"/>
      <c r="G38" s="277" t="s">
        <v>1867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53</v>
      </c>
      <c r="F39" s="277"/>
      <c r="G39" s="277" t="s">
        <v>1868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153</v>
      </c>
      <c r="F40" s="277"/>
      <c r="G40" s="277" t="s">
        <v>1869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154</v>
      </c>
      <c r="F41" s="277"/>
      <c r="G41" s="277" t="s">
        <v>1870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1871</v>
      </c>
      <c r="F42" s="277"/>
      <c r="G42" s="277" t="s">
        <v>1872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1873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1874</v>
      </c>
      <c r="F44" s="277"/>
      <c r="G44" s="277" t="s">
        <v>1875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156</v>
      </c>
      <c r="F45" s="277"/>
      <c r="G45" s="277" t="s">
        <v>1876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1877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1878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1879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1880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1881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1882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1883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1884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1885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1886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1887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1888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1889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1890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1891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1892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1893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1894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1895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1896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1897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1898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1899</v>
      </c>
      <c r="D76" s="295"/>
      <c r="E76" s="295"/>
      <c r="F76" s="295" t="s">
        <v>1900</v>
      </c>
      <c r="G76" s="296"/>
      <c r="H76" s="295" t="s">
        <v>53</v>
      </c>
      <c r="I76" s="295" t="s">
        <v>56</v>
      </c>
      <c r="J76" s="295" t="s">
        <v>1901</v>
      </c>
      <c r="K76" s="294"/>
    </row>
    <row r="77" s="1" customFormat="1" ht="17.25" customHeight="1">
      <c r="B77" s="292"/>
      <c r="C77" s="297" t="s">
        <v>1902</v>
      </c>
      <c r="D77" s="297"/>
      <c r="E77" s="297"/>
      <c r="F77" s="298" t="s">
        <v>1903</v>
      </c>
      <c r="G77" s="299"/>
      <c r="H77" s="297"/>
      <c r="I77" s="297"/>
      <c r="J77" s="297" t="s">
        <v>1904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52</v>
      </c>
      <c r="D79" s="302"/>
      <c r="E79" s="302"/>
      <c r="F79" s="303" t="s">
        <v>1905</v>
      </c>
      <c r="G79" s="304"/>
      <c r="H79" s="280" t="s">
        <v>1906</v>
      </c>
      <c r="I79" s="280" t="s">
        <v>1907</v>
      </c>
      <c r="J79" s="280">
        <v>20</v>
      </c>
      <c r="K79" s="294"/>
    </row>
    <row r="80" s="1" customFormat="1" ht="15" customHeight="1">
      <c r="B80" s="292"/>
      <c r="C80" s="280" t="s">
        <v>1908</v>
      </c>
      <c r="D80" s="280"/>
      <c r="E80" s="280"/>
      <c r="F80" s="303" t="s">
        <v>1905</v>
      </c>
      <c r="G80" s="304"/>
      <c r="H80" s="280" t="s">
        <v>1909</v>
      </c>
      <c r="I80" s="280" t="s">
        <v>1907</v>
      </c>
      <c r="J80" s="280">
        <v>120</v>
      </c>
      <c r="K80" s="294"/>
    </row>
    <row r="81" s="1" customFormat="1" ht="15" customHeight="1">
      <c r="B81" s="305"/>
      <c r="C81" s="280" t="s">
        <v>1910</v>
      </c>
      <c r="D81" s="280"/>
      <c r="E81" s="280"/>
      <c r="F81" s="303" t="s">
        <v>1911</v>
      </c>
      <c r="G81" s="304"/>
      <c r="H81" s="280" t="s">
        <v>1912</v>
      </c>
      <c r="I81" s="280" t="s">
        <v>1907</v>
      </c>
      <c r="J81" s="280">
        <v>50</v>
      </c>
      <c r="K81" s="294"/>
    </row>
    <row r="82" s="1" customFormat="1" ht="15" customHeight="1">
      <c r="B82" s="305"/>
      <c r="C82" s="280" t="s">
        <v>1913</v>
      </c>
      <c r="D82" s="280"/>
      <c r="E82" s="280"/>
      <c r="F82" s="303" t="s">
        <v>1905</v>
      </c>
      <c r="G82" s="304"/>
      <c r="H82" s="280" t="s">
        <v>1914</v>
      </c>
      <c r="I82" s="280" t="s">
        <v>1915</v>
      </c>
      <c r="J82" s="280"/>
      <c r="K82" s="294"/>
    </row>
    <row r="83" s="1" customFormat="1" ht="15" customHeight="1">
      <c r="B83" s="305"/>
      <c r="C83" s="306" t="s">
        <v>1916</v>
      </c>
      <c r="D83" s="306"/>
      <c r="E83" s="306"/>
      <c r="F83" s="307" t="s">
        <v>1911</v>
      </c>
      <c r="G83" s="306"/>
      <c r="H83" s="306" t="s">
        <v>1917</v>
      </c>
      <c r="I83" s="306" t="s">
        <v>1907</v>
      </c>
      <c r="J83" s="306">
        <v>15</v>
      </c>
      <c r="K83" s="294"/>
    </row>
    <row r="84" s="1" customFormat="1" ht="15" customHeight="1">
      <c r="B84" s="305"/>
      <c r="C84" s="306" t="s">
        <v>1918</v>
      </c>
      <c r="D84" s="306"/>
      <c r="E84" s="306"/>
      <c r="F84" s="307" t="s">
        <v>1911</v>
      </c>
      <c r="G84" s="306"/>
      <c r="H84" s="306" t="s">
        <v>1919</v>
      </c>
      <c r="I84" s="306" t="s">
        <v>1907</v>
      </c>
      <c r="J84" s="306">
        <v>15</v>
      </c>
      <c r="K84" s="294"/>
    </row>
    <row r="85" s="1" customFormat="1" ht="15" customHeight="1">
      <c r="B85" s="305"/>
      <c r="C85" s="306" t="s">
        <v>1920</v>
      </c>
      <c r="D85" s="306"/>
      <c r="E85" s="306"/>
      <c r="F85" s="307" t="s">
        <v>1911</v>
      </c>
      <c r="G85" s="306"/>
      <c r="H85" s="306" t="s">
        <v>1921</v>
      </c>
      <c r="I85" s="306" t="s">
        <v>1907</v>
      </c>
      <c r="J85" s="306">
        <v>20</v>
      </c>
      <c r="K85" s="294"/>
    </row>
    <row r="86" s="1" customFormat="1" ht="15" customHeight="1">
      <c r="B86" s="305"/>
      <c r="C86" s="306" t="s">
        <v>1922</v>
      </c>
      <c r="D86" s="306"/>
      <c r="E86" s="306"/>
      <c r="F86" s="307" t="s">
        <v>1911</v>
      </c>
      <c r="G86" s="306"/>
      <c r="H86" s="306" t="s">
        <v>1923</v>
      </c>
      <c r="I86" s="306" t="s">
        <v>1907</v>
      </c>
      <c r="J86" s="306">
        <v>20</v>
      </c>
      <c r="K86" s="294"/>
    </row>
    <row r="87" s="1" customFormat="1" ht="15" customHeight="1">
      <c r="B87" s="305"/>
      <c r="C87" s="280" t="s">
        <v>1924</v>
      </c>
      <c r="D87" s="280"/>
      <c r="E87" s="280"/>
      <c r="F87" s="303" t="s">
        <v>1911</v>
      </c>
      <c r="G87" s="304"/>
      <c r="H87" s="280" t="s">
        <v>1925</v>
      </c>
      <c r="I87" s="280" t="s">
        <v>1907</v>
      </c>
      <c r="J87" s="280">
        <v>50</v>
      </c>
      <c r="K87" s="294"/>
    </row>
    <row r="88" s="1" customFormat="1" ht="15" customHeight="1">
      <c r="B88" s="305"/>
      <c r="C88" s="280" t="s">
        <v>1926</v>
      </c>
      <c r="D88" s="280"/>
      <c r="E88" s="280"/>
      <c r="F88" s="303" t="s">
        <v>1911</v>
      </c>
      <c r="G88" s="304"/>
      <c r="H88" s="280" t="s">
        <v>1927</v>
      </c>
      <c r="I88" s="280" t="s">
        <v>1907</v>
      </c>
      <c r="J88" s="280">
        <v>20</v>
      </c>
      <c r="K88" s="294"/>
    </row>
    <row r="89" s="1" customFormat="1" ht="15" customHeight="1">
      <c r="B89" s="305"/>
      <c r="C89" s="280" t="s">
        <v>1928</v>
      </c>
      <c r="D89" s="280"/>
      <c r="E89" s="280"/>
      <c r="F89" s="303" t="s">
        <v>1911</v>
      </c>
      <c r="G89" s="304"/>
      <c r="H89" s="280" t="s">
        <v>1929</v>
      </c>
      <c r="I89" s="280" t="s">
        <v>1907</v>
      </c>
      <c r="J89" s="280">
        <v>20</v>
      </c>
      <c r="K89" s="294"/>
    </row>
    <row r="90" s="1" customFormat="1" ht="15" customHeight="1">
      <c r="B90" s="305"/>
      <c r="C90" s="280" t="s">
        <v>1930</v>
      </c>
      <c r="D90" s="280"/>
      <c r="E90" s="280"/>
      <c r="F90" s="303" t="s">
        <v>1911</v>
      </c>
      <c r="G90" s="304"/>
      <c r="H90" s="280" t="s">
        <v>1931</v>
      </c>
      <c r="I90" s="280" t="s">
        <v>1907</v>
      </c>
      <c r="J90" s="280">
        <v>50</v>
      </c>
      <c r="K90" s="294"/>
    </row>
    <row r="91" s="1" customFormat="1" ht="15" customHeight="1">
      <c r="B91" s="305"/>
      <c r="C91" s="280" t="s">
        <v>1932</v>
      </c>
      <c r="D91" s="280"/>
      <c r="E91" s="280"/>
      <c r="F91" s="303" t="s">
        <v>1911</v>
      </c>
      <c r="G91" s="304"/>
      <c r="H91" s="280" t="s">
        <v>1932</v>
      </c>
      <c r="I91" s="280" t="s">
        <v>1907</v>
      </c>
      <c r="J91" s="280">
        <v>50</v>
      </c>
      <c r="K91" s="294"/>
    </row>
    <row r="92" s="1" customFormat="1" ht="15" customHeight="1">
      <c r="B92" s="305"/>
      <c r="C92" s="280" t="s">
        <v>1933</v>
      </c>
      <c r="D92" s="280"/>
      <c r="E92" s="280"/>
      <c r="F92" s="303" t="s">
        <v>1911</v>
      </c>
      <c r="G92" s="304"/>
      <c r="H92" s="280" t="s">
        <v>1934</v>
      </c>
      <c r="I92" s="280" t="s">
        <v>1907</v>
      </c>
      <c r="J92" s="280">
        <v>255</v>
      </c>
      <c r="K92" s="294"/>
    </row>
    <row r="93" s="1" customFormat="1" ht="15" customHeight="1">
      <c r="B93" s="305"/>
      <c r="C93" s="280" t="s">
        <v>1935</v>
      </c>
      <c r="D93" s="280"/>
      <c r="E93" s="280"/>
      <c r="F93" s="303" t="s">
        <v>1905</v>
      </c>
      <c r="G93" s="304"/>
      <c r="H93" s="280" t="s">
        <v>1936</v>
      </c>
      <c r="I93" s="280" t="s">
        <v>1937</v>
      </c>
      <c r="J93" s="280"/>
      <c r="K93" s="294"/>
    </row>
    <row r="94" s="1" customFormat="1" ht="15" customHeight="1">
      <c r="B94" s="305"/>
      <c r="C94" s="280" t="s">
        <v>1938</v>
      </c>
      <c r="D94" s="280"/>
      <c r="E94" s="280"/>
      <c r="F94" s="303" t="s">
        <v>1905</v>
      </c>
      <c r="G94" s="304"/>
      <c r="H94" s="280" t="s">
        <v>1939</v>
      </c>
      <c r="I94" s="280" t="s">
        <v>1940</v>
      </c>
      <c r="J94" s="280"/>
      <c r="K94" s="294"/>
    </row>
    <row r="95" s="1" customFormat="1" ht="15" customHeight="1">
      <c r="B95" s="305"/>
      <c r="C95" s="280" t="s">
        <v>1941</v>
      </c>
      <c r="D95" s="280"/>
      <c r="E95" s="280"/>
      <c r="F95" s="303" t="s">
        <v>1905</v>
      </c>
      <c r="G95" s="304"/>
      <c r="H95" s="280" t="s">
        <v>1941</v>
      </c>
      <c r="I95" s="280" t="s">
        <v>1940</v>
      </c>
      <c r="J95" s="280"/>
      <c r="K95" s="294"/>
    </row>
    <row r="96" s="1" customFormat="1" ht="15" customHeight="1">
      <c r="B96" s="305"/>
      <c r="C96" s="280" t="s">
        <v>37</v>
      </c>
      <c r="D96" s="280"/>
      <c r="E96" s="280"/>
      <c r="F96" s="303" t="s">
        <v>1905</v>
      </c>
      <c r="G96" s="304"/>
      <c r="H96" s="280" t="s">
        <v>1942</v>
      </c>
      <c r="I96" s="280" t="s">
        <v>1940</v>
      </c>
      <c r="J96" s="280"/>
      <c r="K96" s="294"/>
    </row>
    <row r="97" s="1" customFormat="1" ht="15" customHeight="1">
      <c r="B97" s="305"/>
      <c r="C97" s="280" t="s">
        <v>47</v>
      </c>
      <c r="D97" s="280"/>
      <c r="E97" s="280"/>
      <c r="F97" s="303" t="s">
        <v>1905</v>
      </c>
      <c r="G97" s="304"/>
      <c r="H97" s="280" t="s">
        <v>1943</v>
      </c>
      <c r="I97" s="280" t="s">
        <v>1940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1944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1899</v>
      </c>
      <c r="D103" s="295"/>
      <c r="E103" s="295"/>
      <c r="F103" s="295" t="s">
        <v>1900</v>
      </c>
      <c r="G103" s="296"/>
      <c r="H103" s="295" t="s">
        <v>53</v>
      </c>
      <c r="I103" s="295" t="s">
        <v>56</v>
      </c>
      <c r="J103" s="295" t="s">
        <v>1901</v>
      </c>
      <c r="K103" s="294"/>
    </row>
    <row r="104" s="1" customFormat="1" ht="17.25" customHeight="1">
      <c r="B104" s="292"/>
      <c r="C104" s="297" t="s">
        <v>1902</v>
      </c>
      <c r="D104" s="297"/>
      <c r="E104" s="297"/>
      <c r="F104" s="298" t="s">
        <v>1903</v>
      </c>
      <c r="G104" s="299"/>
      <c r="H104" s="297"/>
      <c r="I104" s="297"/>
      <c r="J104" s="297" t="s">
        <v>1904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52</v>
      </c>
      <c r="D106" s="302"/>
      <c r="E106" s="302"/>
      <c r="F106" s="303" t="s">
        <v>1905</v>
      </c>
      <c r="G106" s="280"/>
      <c r="H106" s="280" t="s">
        <v>1945</v>
      </c>
      <c r="I106" s="280" t="s">
        <v>1907</v>
      </c>
      <c r="J106" s="280">
        <v>20</v>
      </c>
      <c r="K106" s="294"/>
    </row>
    <row r="107" s="1" customFormat="1" ht="15" customHeight="1">
      <c r="B107" s="292"/>
      <c r="C107" s="280" t="s">
        <v>1908</v>
      </c>
      <c r="D107" s="280"/>
      <c r="E107" s="280"/>
      <c r="F107" s="303" t="s">
        <v>1905</v>
      </c>
      <c r="G107" s="280"/>
      <c r="H107" s="280" t="s">
        <v>1945</v>
      </c>
      <c r="I107" s="280" t="s">
        <v>1907</v>
      </c>
      <c r="J107" s="280">
        <v>120</v>
      </c>
      <c r="K107" s="294"/>
    </row>
    <row r="108" s="1" customFormat="1" ht="15" customHeight="1">
      <c r="B108" s="305"/>
      <c r="C108" s="280" t="s">
        <v>1910</v>
      </c>
      <c r="D108" s="280"/>
      <c r="E108" s="280"/>
      <c r="F108" s="303" t="s">
        <v>1911</v>
      </c>
      <c r="G108" s="280"/>
      <c r="H108" s="280" t="s">
        <v>1945</v>
      </c>
      <c r="I108" s="280" t="s">
        <v>1907</v>
      </c>
      <c r="J108" s="280">
        <v>50</v>
      </c>
      <c r="K108" s="294"/>
    </row>
    <row r="109" s="1" customFormat="1" ht="15" customHeight="1">
      <c r="B109" s="305"/>
      <c r="C109" s="280" t="s">
        <v>1913</v>
      </c>
      <c r="D109" s="280"/>
      <c r="E109" s="280"/>
      <c r="F109" s="303" t="s">
        <v>1905</v>
      </c>
      <c r="G109" s="280"/>
      <c r="H109" s="280" t="s">
        <v>1945</v>
      </c>
      <c r="I109" s="280" t="s">
        <v>1915</v>
      </c>
      <c r="J109" s="280"/>
      <c r="K109" s="294"/>
    </row>
    <row r="110" s="1" customFormat="1" ht="15" customHeight="1">
      <c r="B110" s="305"/>
      <c r="C110" s="280" t="s">
        <v>1924</v>
      </c>
      <c r="D110" s="280"/>
      <c r="E110" s="280"/>
      <c r="F110" s="303" t="s">
        <v>1911</v>
      </c>
      <c r="G110" s="280"/>
      <c r="H110" s="280" t="s">
        <v>1945</v>
      </c>
      <c r="I110" s="280" t="s">
        <v>1907</v>
      </c>
      <c r="J110" s="280">
        <v>50</v>
      </c>
      <c r="K110" s="294"/>
    </row>
    <row r="111" s="1" customFormat="1" ht="15" customHeight="1">
      <c r="B111" s="305"/>
      <c r="C111" s="280" t="s">
        <v>1932</v>
      </c>
      <c r="D111" s="280"/>
      <c r="E111" s="280"/>
      <c r="F111" s="303" t="s">
        <v>1911</v>
      </c>
      <c r="G111" s="280"/>
      <c r="H111" s="280" t="s">
        <v>1945</v>
      </c>
      <c r="I111" s="280" t="s">
        <v>1907</v>
      </c>
      <c r="J111" s="280">
        <v>50</v>
      </c>
      <c r="K111" s="294"/>
    </row>
    <row r="112" s="1" customFormat="1" ht="15" customHeight="1">
      <c r="B112" s="305"/>
      <c r="C112" s="280" t="s">
        <v>1930</v>
      </c>
      <c r="D112" s="280"/>
      <c r="E112" s="280"/>
      <c r="F112" s="303" t="s">
        <v>1911</v>
      </c>
      <c r="G112" s="280"/>
      <c r="H112" s="280" t="s">
        <v>1945</v>
      </c>
      <c r="I112" s="280" t="s">
        <v>1907</v>
      </c>
      <c r="J112" s="280">
        <v>50</v>
      </c>
      <c r="K112" s="294"/>
    </row>
    <row r="113" s="1" customFormat="1" ht="15" customHeight="1">
      <c r="B113" s="305"/>
      <c r="C113" s="280" t="s">
        <v>52</v>
      </c>
      <c r="D113" s="280"/>
      <c r="E113" s="280"/>
      <c r="F113" s="303" t="s">
        <v>1905</v>
      </c>
      <c r="G113" s="280"/>
      <c r="H113" s="280" t="s">
        <v>1946</v>
      </c>
      <c r="I113" s="280" t="s">
        <v>1907</v>
      </c>
      <c r="J113" s="280">
        <v>20</v>
      </c>
      <c r="K113" s="294"/>
    </row>
    <row r="114" s="1" customFormat="1" ht="15" customHeight="1">
      <c r="B114" s="305"/>
      <c r="C114" s="280" t="s">
        <v>1947</v>
      </c>
      <c r="D114" s="280"/>
      <c r="E114" s="280"/>
      <c r="F114" s="303" t="s">
        <v>1905</v>
      </c>
      <c r="G114" s="280"/>
      <c r="H114" s="280" t="s">
        <v>1948</v>
      </c>
      <c r="I114" s="280" t="s">
        <v>1907</v>
      </c>
      <c r="J114" s="280">
        <v>120</v>
      </c>
      <c r="K114" s="294"/>
    </row>
    <row r="115" s="1" customFormat="1" ht="15" customHeight="1">
      <c r="B115" s="305"/>
      <c r="C115" s="280" t="s">
        <v>37</v>
      </c>
      <c r="D115" s="280"/>
      <c r="E115" s="280"/>
      <c r="F115" s="303" t="s">
        <v>1905</v>
      </c>
      <c r="G115" s="280"/>
      <c r="H115" s="280" t="s">
        <v>1949</v>
      </c>
      <c r="I115" s="280" t="s">
        <v>1940</v>
      </c>
      <c r="J115" s="280"/>
      <c r="K115" s="294"/>
    </row>
    <row r="116" s="1" customFormat="1" ht="15" customHeight="1">
      <c r="B116" s="305"/>
      <c r="C116" s="280" t="s">
        <v>47</v>
      </c>
      <c r="D116" s="280"/>
      <c r="E116" s="280"/>
      <c r="F116" s="303" t="s">
        <v>1905</v>
      </c>
      <c r="G116" s="280"/>
      <c r="H116" s="280" t="s">
        <v>1950</v>
      </c>
      <c r="I116" s="280" t="s">
        <v>1940</v>
      </c>
      <c r="J116" s="280"/>
      <c r="K116" s="294"/>
    </row>
    <row r="117" s="1" customFormat="1" ht="15" customHeight="1">
      <c r="B117" s="305"/>
      <c r="C117" s="280" t="s">
        <v>56</v>
      </c>
      <c r="D117" s="280"/>
      <c r="E117" s="280"/>
      <c r="F117" s="303" t="s">
        <v>1905</v>
      </c>
      <c r="G117" s="280"/>
      <c r="H117" s="280" t="s">
        <v>1951</v>
      </c>
      <c r="I117" s="280" t="s">
        <v>1952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1953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1899</v>
      </c>
      <c r="D123" s="295"/>
      <c r="E123" s="295"/>
      <c r="F123" s="295" t="s">
        <v>1900</v>
      </c>
      <c r="G123" s="296"/>
      <c r="H123" s="295" t="s">
        <v>53</v>
      </c>
      <c r="I123" s="295" t="s">
        <v>56</v>
      </c>
      <c r="J123" s="295" t="s">
        <v>1901</v>
      </c>
      <c r="K123" s="324"/>
    </row>
    <row r="124" s="1" customFormat="1" ht="17.25" customHeight="1">
      <c r="B124" s="323"/>
      <c r="C124" s="297" t="s">
        <v>1902</v>
      </c>
      <c r="D124" s="297"/>
      <c r="E124" s="297"/>
      <c r="F124" s="298" t="s">
        <v>1903</v>
      </c>
      <c r="G124" s="299"/>
      <c r="H124" s="297"/>
      <c r="I124" s="297"/>
      <c r="J124" s="297" t="s">
        <v>1904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1908</v>
      </c>
      <c r="D126" s="302"/>
      <c r="E126" s="302"/>
      <c r="F126" s="303" t="s">
        <v>1905</v>
      </c>
      <c r="G126" s="280"/>
      <c r="H126" s="280" t="s">
        <v>1945</v>
      </c>
      <c r="I126" s="280" t="s">
        <v>1907</v>
      </c>
      <c r="J126" s="280">
        <v>120</v>
      </c>
      <c r="K126" s="328"/>
    </row>
    <row r="127" s="1" customFormat="1" ht="15" customHeight="1">
      <c r="B127" s="325"/>
      <c r="C127" s="280" t="s">
        <v>1954</v>
      </c>
      <c r="D127" s="280"/>
      <c r="E127" s="280"/>
      <c r="F127" s="303" t="s">
        <v>1905</v>
      </c>
      <c r="G127" s="280"/>
      <c r="H127" s="280" t="s">
        <v>1955</v>
      </c>
      <c r="I127" s="280" t="s">
        <v>1907</v>
      </c>
      <c r="J127" s="280" t="s">
        <v>1956</v>
      </c>
      <c r="K127" s="328"/>
    </row>
    <row r="128" s="1" customFormat="1" ht="15" customHeight="1">
      <c r="B128" s="325"/>
      <c r="C128" s="280" t="s">
        <v>1853</v>
      </c>
      <c r="D128" s="280"/>
      <c r="E128" s="280"/>
      <c r="F128" s="303" t="s">
        <v>1905</v>
      </c>
      <c r="G128" s="280"/>
      <c r="H128" s="280" t="s">
        <v>1957</v>
      </c>
      <c r="I128" s="280" t="s">
        <v>1907</v>
      </c>
      <c r="J128" s="280" t="s">
        <v>1956</v>
      </c>
      <c r="K128" s="328"/>
    </row>
    <row r="129" s="1" customFormat="1" ht="15" customHeight="1">
      <c r="B129" s="325"/>
      <c r="C129" s="280" t="s">
        <v>1916</v>
      </c>
      <c r="D129" s="280"/>
      <c r="E129" s="280"/>
      <c r="F129" s="303" t="s">
        <v>1911</v>
      </c>
      <c r="G129" s="280"/>
      <c r="H129" s="280" t="s">
        <v>1917</v>
      </c>
      <c r="I129" s="280" t="s">
        <v>1907</v>
      </c>
      <c r="J129" s="280">
        <v>15</v>
      </c>
      <c r="K129" s="328"/>
    </row>
    <row r="130" s="1" customFormat="1" ht="15" customHeight="1">
      <c r="B130" s="325"/>
      <c r="C130" s="306" t="s">
        <v>1918</v>
      </c>
      <c r="D130" s="306"/>
      <c r="E130" s="306"/>
      <c r="F130" s="307" t="s">
        <v>1911</v>
      </c>
      <c r="G130" s="306"/>
      <c r="H130" s="306" t="s">
        <v>1919</v>
      </c>
      <c r="I130" s="306" t="s">
        <v>1907</v>
      </c>
      <c r="J130" s="306">
        <v>15</v>
      </c>
      <c r="K130" s="328"/>
    </row>
    <row r="131" s="1" customFormat="1" ht="15" customHeight="1">
      <c r="B131" s="325"/>
      <c r="C131" s="306" t="s">
        <v>1920</v>
      </c>
      <c r="D131" s="306"/>
      <c r="E131" s="306"/>
      <c r="F131" s="307" t="s">
        <v>1911</v>
      </c>
      <c r="G131" s="306"/>
      <c r="H131" s="306" t="s">
        <v>1921</v>
      </c>
      <c r="I131" s="306" t="s">
        <v>1907</v>
      </c>
      <c r="J131" s="306">
        <v>20</v>
      </c>
      <c r="K131" s="328"/>
    </row>
    <row r="132" s="1" customFormat="1" ht="15" customHeight="1">
      <c r="B132" s="325"/>
      <c r="C132" s="306" t="s">
        <v>1922</v>
      </c>
      <c r="D132" s="306"/>
      <c r="E132" s="306"/>
      <c r="F132" s="307" t="s">
        <v>1911</v>
      </c>
      <c r="G132" s="306"/>
      <c r="H132" s="306" t="s">
        <v>1923</v>
      </c>
      <c r="I132" s="306" t="s">
        <v>1907</v>
      </c>
      <c r="J132" s="306">
        <v>20</v>
      </c>
      <c r="K132" s="328"/>
    </row>
    <row r="133" s="1" customFormat="1" ht="15" customHeight="1">
      <c r="B133" s="325"/>
      <c r="C133" s="280" t="s">
        <v>1910</v>
      </c>
      <c r="D133" s="280"/>
      <c r="E133" s="280"/>
      <c r="F133" s="303" t="s">
        <v>1911</v>
      </c>
      <c r="G133" s="280"/>
      <c r="H133" s="280" t="s">
        <v>1945</v>
      </c>
      <c r="I133" s="280" t="s">
        <v>1907</v>
      </c>
      <c r="J133" s="280">
        <v>50</v>
      </c>
      <c r="K133" s="328"/>
    </row>
    <row r="134" s="1" customFormat="1" ht="15" customHeight="1">
      <c r="B134" s="325"/>
      <c r="C134" s="280" t="s">
        <v>1924</v>
      </c>
      <c r="D134" s="280"/>
      <c r="E134" s="280"/>
      <c r="F134" s="303" t="s">
        <v>1911</v>
      </c>
      <c r="G134" s="280"/>
      <c r="H134" s="280" t="s">
        <v>1945</v>
      </c>
      <c r="I134" s="280" t="s">
        <v>1907</v>
      </c>
      <c r="J134" s="280">
        <v>50</v>
      </c>
      <c r="K134" s="328"/>
    </row>
    <row r="135" s="1" customFormat="1" ht="15" customHeight="1">
      <c r="B135" s="325"/>
      <c r="C135" s="280" t="s">
        <v>1930</v>
      </c>
      <c r="D135" s="280"/>
      <c r="E135" s="280"/>
      <c r="F135" s="303" t="s">
        <v>1911</v>
      </c>
      <c r="G135" s="280"/>
      <c r="H135" s="280" t="s">
        <v>1945</v>
      </c>
      <c r="I135" s="280" t="s">
        <v>1907</v>
      </c>
      <c r="J135" s="280">
        <v>50</v>
      </c>
      <c r="K135" s="328"/>
    </row>
    <row r="136" s="1" customFormat="1" ht="15" customHeight="1">
      <c r="B136" s="325"/>
      <c r="C136" s="280" t="s">
        <v>1932</v>
      </c>
      <c r="D136" s="280"/>
      <c r="E136" s="280"/>
      <c r="F136" s="303" t="s">
        <v>1911</v>
      </c>
      <c r="G136" s="280"/>
      <c r="H136" s="280" t="s">
        <v>1945</v>
      </c>
      <c r="I136" s="280" t="s">
        <v>1907</v>
      </c>
      <c r="J136" s="280">
        <v>50</v>
      </c>
      <c r="K136" s="328"/>
    </row>
    <row r="137" s="1" customFormat="1" ht="15" customHeight="1">
      <c r="B137" s="325"/>
      <c r="C137" s="280" t="s">
        <v>1933</v>
      </c>
      <c r="D137" s="280"/>
      <c r="E137" s="280"/>
      <c r="F137" s="303" t="s">
        <v>1911</v>
      </c>
      <c r="G137" s="280"/>
      <c r="H137" s="280" t="s">
        <v>1958</v>
      </c>
      <c r="I137" s="280" t="s">
        <v>1907</v>
      </c>
      <c r="J137" s="280">
        <v>255</v>
      </c>
      <c r="K137" s="328"/>
    </row>
    <row r="138" s="1" customFormat="1" ht="15" customHeight="1">
      <c r="B138" s="325"/>
      <c r="C138" s="280" t="s">
        <v>1935</v>
      </c>
      <c r="D138" s="280"/>
      <c r="E138" s="280"/>
      <c r="F138" s="303" t="s">
        <v>1905</v>
      </c>
      <c r="G138" s="280"/>
      <c r="H138" s="280" t="s">
        <v>1959</v>
      </c>
      <c r="I138" s="280" t="s">
        <v>1937</v>
      </c>
      <c r="J138" s="280"/>
      <c r="K138" s="328"/>
    </row>
    <row r="139" s="1" customFormat="1" ht="15" customHeight="1">
      <c r="B139" s="325"/>
      <c r="C139" s="280" t="s">
        <v>1938</v>
      </c>
      <c r="D139" s="280"/>
      <c r="E139" s="280"/>
      <c r="F139" s="303" t="s">
        <v>1905</v>
      </c>
      <c r="G139" s="280"/>
      <c r="H139" s="280" t="s">
        <v>1960</v>
      </c>
      <c r="I139" s="280" t="s">
        <v>1940</v>
      </c>
      <c r="J139" s="280"/>
      <c r="K139" s="328"/>
    </row>
    <row r="140" s="1" customFormat="1" ht="15" customHeight="1">
      <c r="B140" s="325"/>
      <c r="C140" s="280" t="s">
        <v>1941</v>
      </c>
      <c r="D140" s="280"/>
      <c r="E140" s="280"/>
      <c r="F140" s="303" t="s">
        <v>1905</v>
      </c>
      <c r="G140" s="280"/>
      <c r="H140" s="280" t="s">
        <v>1941</v>
      </c>
      <c r="I140" s="280" t="s">
        <v>1940</v>
      </c>
      <c r="J140" s="280"/>
      <c r="K140" s="328"/>
    </row>
    <row r="141" s="1" customFormat="1" ht="15" customHeight="1">
      <c r="B141" s="325"/>
      <c r="C141" s="280" t="s">
        <v>37</v>
      </c>
      <c r="D141" s="280"/>
      <c r="E141" s="280"/>
      <c r="F141" s="303" t="s">
        <v>1905</v>
      </c>
      <c r="G141" s="280"/>
      <c r="H141" s="280" t="s">
        <v>1961</v>
      </c>
      <c r="I141" s="280" t="s">
        <v>1940</v>
      </c>
      <c r="J141" s="280"/>
      <c r="K141" s="328"/>
    </row>
    <row r="142" s="1" customFormat="1" ht="15" customHeight="1">
      <c r="B142" s="325"/>
      <c r="C142" s="280" t="s">
        <v>1962</v>
      </c>
      <c r="D142" s="280"/>
      <c r="E142" s="280"/>
      <c r="F142" s="303" t="s">
        <v>1905</v>
      </c>
      <c r="G142" s="280"/>
      <c r="H142" s="280" t="s">
        <v>1963</v>
      </c>
      <c r="I142" s="280" t="s">
        <v>1940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1964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1899</v>
      </c>
      <c r="D148" s="295"/>
      <c r="E148" s="295"/>
      <c r="F148" s="295" t="s">
        <v>1900</v>
      </c>
      <c r="G148" s="296"/>
      <c r="H148" s="295" t="s">
        <v>53</v>
      </c>
      <c r="I148" s="295" t="s">
        <v>56</v>
      </c>
      <c r="J148" s="295" t="s">
        <v>1901</v>
      </c>
      <c r="K148" s="294"/>
    </row>
    <row r="149" s="1" customFormat="1" ht="17.25" customHeight="1">
      <c r="B149" s="292"/>
      <c r="C149" s="297" t="s">
        <v>1902</v>
      </c>
      <c r="D149" s="297"/>
      <c r="E149" s="297"/>
      <c r="F149" s="298" t="s">
        <v>1903</v>
      </c>
      <c r="G149" s="299"/>
      <c r="H149" s="297"/>
      <c r="I149" s="297"/>
      <c r="J149" s="297" t="s">
        <v>1904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1908</v>
      </c>
      <c r="D151" s="280"/>
      <c r="E151" s="280"/>
      <c r="F151" s="333" t="s">
        <v>1905</v>
      </c>
      <c r="G151" s="280"/>
      <c r="H151" s="332" t="s">
        <v>1945</v>
      </c>
      <c r="I151" s="332" t="s">
        <v>1907</v>
      </c>
      <c r="J151" s="332">
        <v>120</v>
      </c>
      <c r="K151" s="328"/>
    </row>
    <row r="152" s="1" customFormat="1" ht="15" customHeight="1">
      <c r="B152" s="305"/>
      <c r="C152" s="332" t="s">
        <v>1954</v>
      </c>
      <c r="D152" s="280"/>
      <c r="E152" s="280"/>
      <c r="F152" s="333" t="s">
        <v>1905</v>
      </c>
      <c r="G152" s="280"/>
      <c r="H152" s="332" t="s">
        <v>1965</v>
      </c>
      <c r="I152" s="332" t="s">
        <v>1907</v>
      </c>
      <c r="J152" s="332" t="s">
        <v>1956</v>
      </c>
      <c r="K152" s="328"/>
    </row>
    <row r="153" s="1" customFormat="1" ht="15" customHeight="1">
      <c r="B153" s="305"/>
      <c r="C153" s="332" t="s">
        <v>1853</v>
      </c>
      <c r="D153" s="280"/>
      <c r="E153" s="280"/>
      <c r="F153" s="333" t="s">
        <v>1905</v>
      </c>
      <c r="G153" s="280"/>
      <c r="H153" s="332" t="s">
        <v>1966</v>
      </c>
      <c r="I153" s="332" t="s">
        <v>1907</v>
      </c>
      <c r="J153" s="332" t="s">
        <v>1956</v>
      </c>
      <c r="K153" s="328"/>
    </row>
    <row r="154" s="1" customFormat="1" ht="15" customHeight="1">
      <c r="B154" s="305"/>
      <c r="C154" s="332" t="s">
        <v>1910</v>
      </c>
      <c r="D154" s="280"/>
      <c r="E154" s="280"/>
      <c r="F154" s="333" t="s">
        <v>1911</v>
      </c>
      <c r="G154" s="280"/>
      <c r="H154" s="332" t="s">
        <v>1945</v>
      </c>
      <c r="I154" s="332" t="s">
        <v>1907</v>
      </c>
      <c r="J154" s="332">
        <v>50</v>
      </c>
      <c r="K154" s="328"/>
    </row>
    <row r="155" s="1" customFormat="1" ht="15" customHeight="1">
      <c r="B155" s="305"/>
      <c r="C155" s="332" t="s">
        <v>1913</v>
      </c>
      <c r="D155" s="280"/>
      <c r="E155" s="280"/>
      <c r="F155" s="333" t="s">
        <v>1905</v>
      </c>
      <c r="G155" s="280"/>
      <c r="H155" s="332" t="s">
        <v>1945</v>
      </c>
      <c r="I155" s="332" t="s">
        <v>1915</v>
      </c>
      <c r="J155" s="332"/>
      <c r="K155" s="328"/>
    </row>
    <row r="156" s="1" customFormat="1" ht="15" customHeight="1">
      <c r="B156" s="305"/>
      <c r="C156" s="332" t="s">
        <v>1924</v>
      </c>
      <c r="D156" s="280"/>
      <c r="E156" s="280"/>
      <c r="F156" s="333" t="s">
        <v>1911</v>
      </c>
      <c r="G156" s="280"/>
      <c r="H156" s="332" t="s">
        <v>1945</v>
      </c>
      <c r="I156" s="332" t="s">
        <v>1907</v>
      </c>
      <c r="J156" s="332">
        <v>50</v>
      </c>
      <c r="K156" s="328"/>
    </row>
    <row r="157" s="1" customFormat="1" ht="15" customHeight="1">
      <c r="B157" s="305"/>
      <c r="C157" s="332" t="s">
        <v>1932</v>
      </c>
      <c r="D157" s="280"/>
      <c r="E157" s="280"/>
      <c r="F157" s="333" t="s">
        <v>1911</v>
      </c>
      <c r="G157" s="280"/>
      <c r="H157" s="332" t="s">
        <v>1945</v>
      </c>
      <c r="I157" s="332" t="s">
        <v>1907</v>
      </c>
      <c r="J157" s="332">
        <v>50</v>
      </c>
      <c r="K157" s="328"/>
    </row>
    <row r="158" s="1" customFormat="1" ht="15" customHeight="1">
      <c r="B158" s="305"/>
      <c r="C158" s="332" t="s">
        <v>1930</v>
      </c>
      <c r="D158" s="280"/>
      <c r="E158" s="280"/>
      <c r="F158" s="333" t="s">
        <v>1911</v>
      </c>
      <c r="G158" s="280"/>
      <c r="H158" s="332" t="s">
        <v>1945</v>
      </c>
      <c r="I158" s="332" t="s">
        <v>1907</v>
      </c>
      <c r="J158" s="332">
        <v>50</v>
      </c>
      <c r="K158" s="328"/>
    </row>
    <row r="159" s="1" customFormat="1" ht="15" customHeight="1">
      <c r="B159" s="305"/>
      <c r="C159" s="332" t="s">
        <v>139</v>
      </c>
      <c r="D159" s="280"/>
      <c r="E159" s="280"/>
      <c r="F159" s="333" t="s">
        <v>1905</v>
      </c>
      <c r="G159" s="280"/>
      <c r="H159" s="332" t="s">
        <v>1967</v>
      </c>
      <c r="I159" s="332" t="s">
        <v>1907</v>
      </c>
      <c r="J159" s="332" t="s">
        <v>1968</v>
      </c>
      <c r="K159" s="328"/>
    </row>
    <row r="160" s="1" customFormat="1" ht="15" customHeight="1">
      <c r="B160" s="305"/>
      <c r="C160" s="332" t="s">
        <v>1969</v>
      </c>
      <c r="D160" s="280"/>
      <c r="E160" s="280"/>
      <c r="F160" s="333" t="s">
        <v>1905</v>
      </c>
      <c r="G160" s="280"/>
      <c r="H160" s="332" t="s">
        <v>1970</v>
      </c>
      <c r="I160" s="332" t="s">
        <v>1940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1971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1899</v>
      </c>
      <c r="D166" s="295"/>
      <c r="E166" s="295"/>
      <c r="F166" s="295" t="s">
        <v>1900</v>
      </c>
      <c r="G166" s="337"/>
      <c r="H166" s="338" t="s">
        <v>53</v>
      </c>
      <c r="I166" s="338" t="s">
        <v>56</v>
      </c>
      <c r="J166" s="295" t="s">
        <v>1901</v>
      </c>
      <c r="K166" s="272"/>
    </row>
    <row r="167" s="1" customFormat="1" ht="17.25" customHeight="1">
      <c r="B167" s="273"/>
      <c r="C167" s="297" t="s">
        <v>1902</v>
      </c>
      <c r="D167" s="297"/>
      <c r="E167" s="297"/>
      <c r="F167" s="298" t="s">
        <v>1903</v>
      </c>
      <c r="G167" s="339"/>
      <c r="H167" s="340"/>
      <c r="I167" s="340"/>
      <c r="J167" s="297" t="s">
        <v>1904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1908</v>
      </c>
      <c r="D169" s="280"/>
      <c r="E169" s="280"/>
      <c r="F169" s="303" t="s">
        <v>1905</v>
      </c>
      <c r="G169" s="280"/>
      <c r="H169" s="280" t="s">
        <v>1945</v>
      </c>
      <c r="I169" s="280" t="s">
        <v>1907</v>
      </c>
      <c r="J169" s="280">
        <v>120</v>
      </c>
      <c r="K169" s="328"/>
    </row>
    <row r="170" s="1" customFormat="1" ht="15" customHeight="1">
      <c r="B170" s="305"/>
      <c r="C170" s="280" t="s">
        <v>1954</v>
      </c>
      <c r="D170" s="280"/>
      <c r="E170" s="280"/>
      <c r="F170" s="303" t="s">
        <v>1905</v>
      </c>
      <c r="G170" s="280"/>
      <c r="H170" s="280" t="s">
        <v>1955</v>
      </c>
      <c r="I170" s="280" t="s">
        <v>1907</v>
      </c>
      <c r="J170" s="280" t="s">
        <v>1956</v>
      </c>
      <c r="K170" s="328"/>
    </row>
    <row r="171" s="1" customFormat="1" ht="15" customHeight="1">
      <c r="B171" s="305"/>
      <c r="C171" s="280" t="s">
        <v>1853</v>
      </c>
      <c r="D171" s="280"/>
      <c r="E171" s="280"/>
      <c r="F171" s="303" t="s">
        <v>1905</v>
      </c>
      <c r="G171" s="280"/>
      <c r="H171" s="280" t="s">
        <v>1972</v>
      </c>
      <c r="I171" s="280" t="s">
        <v>1907</v>
      </c>
      <c r="J171" s="280" t="s">
        <v>1956</v>
      </c>
      <c r="K171" s="328"/>
    </row>
    <row r="172" s="1" customFormat="1" ht="15" customHeight="1">
      <c r="B172" s="305"/>
      <c r="C172" s="280" t="s">
        <v>1910</v>
      </c>
      <c r="D172" s="280"/>
      <c r="E172" s="280"/>
      <c r="F172" s="303" t="s">
        <v>1911</v>
      </c>
      <c r="G172" s="280"/>
      <c r="H172" s="280" t="s">
        <v>1972</v>
      </c>
      <c r="I172" s="280" t="s">
        <v>1907</v>
      </c>
      <c r="J172" s="280">
        <v>50</v>
      </c>
      <c r="K172" s="328"/>
    </row>
    <row r="173" s="1" customFormat="1" ht="15" customHeight="1">
      <c r="B173" s="305"/>
      <c r="C173" s="280" t="s">
        <v>1913</v>
      </c>
      <c r="D173" s="280"/>
      <c r="E173" s="280"/>
      <c r="F173" s="303" t="s">
        <v>1905</v>
      </c>
      <c r="G173" s="280"/>
      <c r="H173" s="280" t="s">
        <v>1972</v>
      </c>
      <c r="I173" s="280" t="s">
        <v>1915</v>
      </c>
      <c r="J173" s="280"/>
      <c r="K173" s="328"/>
    </row>
    <row r="174" s="1" customFormat="1" ht="15" customHeight="1">
      <c r="B174" s="305"/>
      <c r="C174" s="280" t="s">
        <v>1924</v>
      </c>
      <c r="D174" s="280"/>
      <c r="E174" s="280"/>
      <c r="F174" s="303" t="s">
        <v>1911</v>
      </c>
      <c r="G174" s="280"/>
      <c r="H174" s="280" t="s">
        <v>1972</v>
      </c>
      <c r="I174" s="280" t="s">
        <v>1907</v>
      </c>
      <c r="J174" s="280">
        <v>50</v>
      </c>
      <c r="K174" s="328"/>
    </row>
    <row r="175" s="1" customFormat="1" ht="15" customHeight="1">
      <c r="B175" s="305"/>
      <c r="C175" s="280" t="s">
        <v>1932</v>
      </c>
      <c r="D175" s="280"/>
      <c r="E175" s="280"/>
      <c r="F175" s="303" t="s">
        <v>1911</v>
      </c>
      <c r="G175" s="280"/>
      <c r="H175" s="280" t="s">
        <v>1972</v>
      </c>
      <c r="I175" s="280" t="s">
        <v>1907</v>
      </c>
      <c r="J175" s="280">
        <v>50</v>
      </c>
      <c r="K175" s="328"/>
    </row>
    <row r="176" s="1" customFormat="1" ht="15" customHeight="1">
      <c r="B176" s="305"/>
      <c r="C176" s="280" t="s">
        <v>1930</v>
      </c>
      <c r="D176" s="280"/>
      <c r="E176" s="280"/>
      <c r="F176" s="303" t="s">
        <v>1911</v>
      </c>
      <c r="G176" s="280"/>
      <c r="H176" s="280" t="s">
        <v>1972</v>
      </c>
      <c r="I176" s="280" t="s">
        <v>1907</v>
      </c>
      <c r="J176" s="280">
        <v>50</v>
      </c>
      <c r="K176" s="328"/>
    </row>
    <row r="177" s="1" customFormat="1" ht="15" customHeight="1">
      <c r="B177" s="305"/>
      <c r="C177" s="280" t="s">
        <v>152</v>
      </c>
      <c r="D177" s="280"/>
      <c r="E177" s="280"/>
      <c r="F177" s="303" t="s">
        <v>1905</v>
      </c>
      <c r="G177" s="280"/>
      <c r="H177" s="280" t="s">
        <v>1973</v>
      </c>
      <c r="I177" s="280" t="s">
        <v>1974</v>
      </c>
      <c r="J177" s="280"/>
      <c r="K177" s="328"/>
    </row>
    <row r="178" s="1" customFormat="1" ht="15" customHeight="1">
      <c r="B178" s="305"/>
      <c r="C178" s="280" t="s">
        <v>56</v>
      </c>
      <c r="D178" s="280"/>
      <c r="E178" s="280"/>
      <c r="F178" s="303" t="s">
        <v>1905</v>
      </c>
      <c r="G178" s="280"/>
      <c r="H178" s="280" t="s">
        <v>1975</v>
      </c>
      <c r="I178" s="280" t="s">
        <v>1976</v>
      </c>
      <c r="J178" s="280">
        <v>1</v>
      </c>
      <c r="K178" s="328"/>
    </row>
    <row r="179" s="1" customFormat="1" ht="15" customHeight="1">
      <c r="B179" s="305"/>
      <c r="C179" s="280" t="s">
        <v>52</v>
      </c>
      <c r="D179" s="280"/>
      <c r="E179" s="280"/>
      <c r="F179" s="303" t="s">
        <v>1905</v>
      </c>
      <c r="G179" s="280"/>
      <c r="H179" s="280" t="s">
        <v>1977</v>
      </c>
      <c r="I179" s="280" t="s">
        <v>1907</v>
      </c>
      <c r="J179" s="280">
        <v>20</v>
      </c>
      <c r="K179" s="328"/>
    </row>
    <row r="180" s="1" customFormat="1" ht="15" customHeight="1">
      <c r="B180" s="305"/>
      <c r="C180" s="280" t="s">
        <v>53</v>
      </c>
      <c r="D180" s="280"/>
      <c r="E180" s="280"/>
      <c r="F180" s="303" t="s">
        <v>1905</v>
      </c>
      <c r="G180" s="280"/>
      <c r="H180" s="280" t="s">
        <v>1978</v>
      </c>
      <c r="I180" s="280" t="s">
        <v>1907</v>
      </c>
      <c r="J180" s="280">
        <v>255</v>
      </c>
      <c r="K180" s="328"/>
    </row>
    <row r="181" s="1" customFormat="1" ht="15" customHeight="1">
      <c r="B181" s="305"/>
      <c r="C181" s="280" t="s">
        <v>153</v>
      </c>
      <c r="D181" s="280"/>
      <c r="E181" s="280"/>
      <c r="F181" s="303" t="s">
        <v>1905</v>
      </c>
      <c r="G181" s="280"/>
      <c r="H181" s="280" t="s">
        <v>1869</v>
      </c>
      <c r="I181" s="280" t="s">
        <v>1907</v>
      </c>
      <c r="J181" s="280">
        <v>10</v>
      </c>
      <c r="K181" s="328"/>
    </row>
    <row r="182" s="1" customFormat="1" ht="15" customHeight="1">
      <c r="B182" s="305"/>
      <c r="C182" s="280" t="s">
        <v>154</v>
      </c>
      <c r="D182" s="280"/>
      <c r="E182" s="280"/>
      <c r="F182" s="303" t="s">
        <v>1905</v>
      </c>
      <c r="G182" s="280"/>
      <c r="H182" s="280" t="s">
        <v>1979</v>
      </c>
      <c r="I182" s="280" t="s">
        <v>1940</v>
      </c>
      <c r="J182" s="280"/>
      <c r="K182" s="328"/>
    </row>
    <row r="183" s="1" customFormat="1" ht="15" customHeight="1">
      <c r="B183" s="305"/>
      <c r="C183" s="280" t="s">
        <v>1980</v>
      </c>
      <c r="D183" s="280"/>
      <c r="E183" s="280"/>
      <c r="F183" s="303" t="s">
        <v>1905</v>
      </c>
      <c r="G183" s="280"/>
      <c r="H183" s="280" t="s">
        <v>1981</v>
      </c>
      <c r="I183" s="280" t="s">
        <v>1940</v>
      </c>
      <c r="J183" s="280"/>
      <c r="K183" s="328"/>
    </row>
    <row r="184" s="1" customFormat="1" ht="15" customHeight="1">
      <c r="B184" s="305"/>
      <c r="C184" s="280" t="s">
        <v>1969</v>
      </c>
      <c r="D184" s="280"/>
      <c r="E184" s="280"/>
      <c r="F184" s="303" t="s">
        <v>1905</v>
      </c>
      <c r="G184" s="280"/>
      <c r="H184" s="280" t="s">
        <v>1982</v>
      </c>
      <c r="I184" s="280" t="s">
        <v>1940</v>
      </c>
      <c r="J184" s="280"/>
      <c r="K184" s="328"/>
    </row>
    <row r="185" s="1" customFormat="1" ht="15" customHeight="1">
      <c r="B185" s="305"/>
      <c r="C185" s="280" t="s">
        <v>156</v>
      </c>
      <c r="D185" s="280"/>
      <c r="E185" s="280"/>
      <c r="F185" s="303" t="s">
        <v>1911</v>
      </c>
      <c r="G185" s="280"/>
      <c r="H185" s="280" t="s">
        <v>1983</v>
      </c>
      <c r="I185" s="280" t="s">
        <v>1907</v>
      </c>
      <c r="J185" s="280">
        <v>50</v>
      </c>
      <c r="K185" s="328"/>
    </row>
    <row r="186" s="1" customFormat="1" ht="15" customHeight="1">
      <c r="B186" s="305"/>
      <c r="C186" s="280" t="s">
        <v>1984</v>
      </c>
      <c r="D186" s="280"/>
      <c r="E186" s="280"/>
      <c r="F186" s="303" t="s">
        <v>1911</v>
      </c>
      <c r="G186" s="280"/>
      <c r="H186" s="280" t="s">
        <v>1985</v>
      </c>
      <c r="I186" s="280" t="s">
        <v>1986</v>
      </c>
      <c r="J186" s="280"/>
      <c r="K186" s="328"/>
    </row>
    <row r="187" s="1" customFormat="1" ht="15" customHeight="1">
      <c r="B187" s="305"/>
      <c r="C187" s="280" t="s">
        <v>1987</v>
      </c>
      <c r="D187" s="280"/>
      <c r="E187" s="280"/>
      <c r="F187" s="303" t="s">
        <v>1911</v>
      </c>
      <c r="G187" s="280"/>
      <c r="H187" s="280" t="s">
        <v>1988</v>
      </c>
      <c r="I187" s="280" t="s">
        <v>1986</v>
      </c>
      <c r="J187" s="280"/>
      <c r="K187" s="328"/>
    </row>
    <row r="188" s="1" customFormat="1" ht="15" customHeight="1">
      <c r="B188" s="305"/>
      <c r="C188" s="280" t="s">
        <v>1989</v>
      </c>
      <c r="D188" s="280"/>
      <c r="E188" s="280"/>
      <c r="F188" s="303" t="s">
        <v>1911</v>
      </c>
      <c r="G188" s="280"/>
      <c r="H188" s="280" t="s">
        <v>1990</v>
      </c>
      <c r="I188" s="280" t="s">
        <v>1986</v>
      </c>
      <c r="J188" s="280"/>
      <c r="K188" s="328"/>
    </row>
    <row r="189" s="1" customFormat="1" ht="15" customHeight="1">
      <c r="B189" s="305"/>
      <c r="C189" s="341" t="s">
        <v>1991</v>
      </c>
      <c r="D189" s="280"/>
      <c r="E189" s="280"/>
      <c r="F189" s="303" t="s">
        <v>1911</v>
      </c>
      <c r="G189" s="280"/>
      <c r="H189" s="280" t="s">
        <v>1992</v>
      </c>
      <c r="I189" s="280" t="s">
        <v>1993</v>
      </c>
      <c r="J189" s="342" t="s">
        <v>1994</v>
      </c>
      <c r="K189" s="328"/>
    </row>
    <row r="190" s="1" customFormat="1" ht="15" customHeight="1">
      <c r="B190" s="305"/>
      <c r="C190" s="341" t="s">
        <v>41</v>
      </c>
      <c r="D190" s="280"/>
      <c r="E190" s="280"/>
      <c r="F190" s="303" t="s">
        <v>1905</v>
      </c>
      <c r="G190" s="280"/>
      <c r="H190" s="277" t="s">
        <v>1995</v>
      </c>
      <c r="I190" s="280" t="s">
        <v>1996</v>
      </c>
      <c r="J190" s="280"/>
      <c r="K190" s="328"/>
    </row>
    <row r="191" s="1" customFormat="1" ht="15" customHeight="1">
      <c r="B191" s="305"/>
      <c r="C191" s="341" t="s">
        <v>1997</v>
      </c>
      <c r="D191" s="280"/>
      <c r="E191" s="280"/>
      <c r="F191" s="303" t="s">
        <v>1905</v>
      </c>
      <c r="G191" s="280"/>
      <c r="H191" s="280" t="s">
        <v>1998</v>
      </c>
      <c r="I191" s="280" t="s">
        <v>1940</v>
      </c>
      <c r="J191" s="280"/>
      <c r="K191" s="328"/>
    </row>
    <row r="192" s="1" customFormat="1" ht="15" customHeight="1">
      <c r="B192" s="305"/>
      <c r="C192" s="341" t="s">
        <v>1999</v>
      </c>
      <c r="D192" s="280"/>
      <c r="E192" s="280"/>
      <c r="F192" s="303" t="s">
        <v>1905</v>
      </c>
      <c r="G192" s="280"/>
      <c r="H192" s="280" t="s">
        <v>2000</v>
      </c>
      <c r="I192" s="280" t="s">
        <v>1940</v>
      </c>
      <c r="J192" s="280"/>
      <c r="K192" s="328"/>
    </row>
    <row r="193" s="1" customFormat="1" ht="15" customHeight="1">
      <c r="B193" s="305"/>
      <c r="C193" s="341" t="s">
        <v>2001</v>
      </c>
      <c r="D193" s="280"/>
      <c r="E193" s="280"/>
      <c r="F193" s="303" t="s">
        <v>1911</v>
      </c>
      <c r="G193" s="280"/>
      <c r="H193" s="280" t="s">
        <v>2002</v>
      </c>
      <c r="I193" s="280" t="s">
        <v>1940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2003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2004</v>
      </c>
      <c r="D200" s="344"/>
      <c r="E200" s="344"/>
      <c r="F200" s="344" t="s">
        <v>2005</v>
      </c>
      <c r="G200" s="345"/>
      <c r="H200" s="344" t="s">
        <v>2006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1996</v>
      </c>
      <c r="D202" s="280"/>
      <c r="E202" s="280"/>
      <c r="F202" s="303" t="s">
        <v>42</v>
      </c>
      <c r="G202" s="280"/>
      <c r="H202" s="280" t="s">
        <v>2007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43</v>
      </c>
      <c r="G203" s="280"/>
      <c r="H203" s="280" t="s">
        <v>2008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46</v>
      </c>
      <c r="G204" s="280"/>
      <c r="H204" s="280" t="s">
        <v>2009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44</v>
      </c>
      <c r="G205" s="280"/>
      <c r="H205" s="280" t="s">
        <v>2010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45</v>
      </c>
      <c r="G206" s="280"/>
      <c r="H206" s="280" t="s">
        <v>2011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1952</v>
      </c>
      <c r="D208" s="280"/>
      <c r="E208" s="280"/>
      <c r="F208" s="303" t="s">
        <v>78</v>
      </c>
      <c r="G208" s="280"/>
      <c r="H208" s="280" t="s">
        <v>2012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1847</v>
      </c>
      <c r="G209" s="280"/>
      <c r="H209" s="280" t="s">
        <v>1848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1845</v>
      </c>
      <c r="G210" s="280"/>
      <c r="H210" s="280" t="s">
        <v>2013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1849</v>
      </c>
      <c r="G211" s="341"/>
      <c r="H211" s="332" t="s">
        <v>1850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1851</v>
      </c>
      <c r="G212" s="341"/>
      <c r="H212" s="332" t="s">
        <v>2014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1976</v>
      </c>
      <c r="D214" s="280"/>
      <c r="E214" s="280"/>
      <c r="F214" s="303">
        <v>1</v>
      </c>
      <c r="G214" s="341"/>
      <c r="H214" s="332" t="s">
        <v>2015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2016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2017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2018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Štefan Bolvári</dc:creator>
  <cp:lastModifiedBy>Štefan Bolvári</cp:lastModifiedBy>
  <dcterms:created xsi:type="dcterms:W3CDTF">2021-05-13T12:31:56Z</dcterms:created>
  <dcterms:modified xsi:type="dcterms:W3CDTF">2021-05-13T12:32:40Z</dcterms:modified>
</cp:coreProperties>
</file>