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oprava MK 2020\Ke hřišti\soupis prací\"/>
    </mc:Choice>
  </mc:AlternateContent>
  <bookViews>
    <workbookView xWindow="0" yWindow="0" windowWidth="0" windowHeight="0"/>
  </bookViews>
  <sheets>
    <sheet name="Rekapitulace stavby" sheetId="1" r:id="rId1"/>
    <sheet name="SO 101.1 - KOMUNIKACE 1.E..." sheetId="2" r:id="rId2"/>
    <sheet name="SO 101.2 - KOMUNIKACE 1.E..." sheetId="3" r:id="rId3"/>
    <sheet name="SO 101.3 - KOMUNIKACE 2.E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101.1 - KOMUNIKACE 1.E...'!$C$90:$K$274</definedName>
    <definedName name="_xlnm.Print_Area" localSheetId="1">'SO 101.1 - KOMUNIKACE 1.E...'!$C$4:$J$39,'SO 101.1 - KOMUNIKACE 1.E...'!$C$45:$J$72,'SO 101.1 - KOMUNIKACE 1.E...'!$C$78:$K$274</definedName>
    <definedName name="_xlnm.Print_Titles" localSheetId="1">'SO 101.1 - KOMUNIKACE 1.E...'!$90:$90</definedName>
    <definedName name="_xlnm._FilterDatabase" localSheetId="2" hidden="1">'SO 101.2 - KOMUNIKACE 1.E...'!$C$87:$K$182</definedName>
    <definedName name="_xlnm.Print_Area" localSheetId="2">'SO 101.2 - KOMUNIKACE 1.E...'!$C$4:$J$39,'SO 101.2 - KOMUNIKACE 1.E...'!$C$45:$J$69,'SO 101.2 - KOMUNIKACE 1.E...'!$C$75:$K$182</definedName>
    <definedName name="_xlnm.Print_Titles" localSheetId="2">'SO 101.2 - KOMUNIKACE 1.E...'!$87:$87</definedName>
    <definedName name="_xlnm._FilterDatabase" localSheetId="3" hidden="1">'SO 101.3 - KOMUNIKACE 2.E...'!$C$90:$K$198</definedName>
    <definedName name="_xlnm.Print_Area" localSheetId="3">'SO 101.3 - KOMUNIKACE 2.E...'!$C$4:$J$39,'SO 101.3 - KOMUNIKACE 2.E...'!$C$45:$J$72,'SO 101.3 - KOMUNIKACE 2.E...'!$C$78:$K$198</definedName>
    <definedName name="_xlnm.Print_Titles" localSheetId="3">'SO 101.3 - KOMUNIKACE 2.E...'!$90:$90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164"/>
  <c r="J144"/>
  <c r="J37"/>
  <c r="J36"/>
  <c i="1" r="AY57"/>
  <c i="4" r="J35"/>
  <c i="1" r="AX57"/>
  <c i="4"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T185"/>
  <c r="R186"/>
  <c r="R185"/>
  <c r="P186"/>
  <c r="P185"/>
  <c r="BI181"/>
  <c r="BH181"/>
  <c r="BG181"/>
  <c r="BF181"/>
  <c r="T181"/>
  <c r="R181"/>
  <c r="P181"/>
  <c r="BI178"/>
  <c r="BH178"/>
  <c r="BG178"/>
  <c r="BF178"/>
  <c r="T178"/>
  <c r="R178"/>
  <c r="P178"/>
  <c r="BI171"/>
  <c r="BH171"/>
  <c r="BG171"/>
  <c r="BF171"/>
  <c r="T171"/>
  <c r="R171"/>
  <c r="P171"/>
  <c r="BI166"/>
  <c r="BH166"/>
  <c r="BG166"/>
  <c r="BF166"/>
  <c r="T166"/>
  <c r="R166"/>
  <c r="P166"/>
  <c r="J66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J6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85"/>
  <c r="E7"/>
  <c r="E81"/>
  <c i="3" r="J155"/>
  <c r="J138"/>
  <c r="J137"/>
  <c r="J37"/>
  <c r="J36"/>
  <c i="1" r="AY56"/>
  <c i="3" r="J35"/>
  <c i="1" r="AX56"/>
  <c i="3"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J6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J63"/>
  <c r="J6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82"/>
  <c r="E7"/>
  <c r="E48"/>
  <c i="2" r="J37"/>
  <c r="J36"/>
  <c i="1" r="AY55"/>
  <c i="2" r="J35"/>
  <c i="1" r="AX55"/>
  <c i="2"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T261"/>
  <c r="R262"/>
  <c r="R261"/>
  <c r="P262"/>
  <c r="P261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3"/>
  <c r="BH243"/>
  <c r="BG243"/>
  <c r="BF243"/>
  <c r="T243"/>
  <c r="R243"/>
  <c r="P243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2"/>
  <c r="BH112"/>
  <c r="BG112"/>
  <c r="BF112"/>
  <c r="T112"/>
  <c r="R112"/>
  <c r="P112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85"/>
  <c r="E7"/>
  <c r="E81"/>
  <c i="1" r="L50"/>
  <c r="AM50"/>
  <c r="AM49"/>
  <c r="L49"/>
  <c r="AM47"/>
  <c r="L47"/>
  <c r="L45"/>
  <c r="L44"/>
  <c i="4" r="BK197"/>
  <c r="BK171"/>
  <c r="BK158"/>
  <c r="J149"/>
  <c r="J137"/>
  <c r="J123"/>
  <c r="J107"/>
  <c i="3" r="BK157"/>
  <c r="BK124"/>
  <c i="2" r="BK266"/>
  <c r="J232"/>
  <c r="BK179"/>
  <c i="3" r="J181"/>
  <c r="J149"/>
  <c r="J91"/>
  <c i="2" r="J257"/>
  <c r="J192"/>
  <c r="BK167"/>
  <c i="3" r="BK108"/>
  <c i="2" r="BK232"/>
  <c r="J206"/>
  <c r="BK188"/>
  <c r="BK164"/>
  <c r="BK94"/>
  <c r="BK171"/>
  <c r="BK161"/>
  <c i="4" r="J194"/>
  <c r="J181"/>
  <c r="J158"/>
  <c r="J141"/>
  <c r="J126"/>
  <c r="J114"/>
  <c r="J94"/>
  <c i="3" r="J151"/>
  <c r="BK121"/>
  <c i="2" r="BK255"/>
  <c r="J148"/>
  <c r="J97"/>
  <c i="3" r="BK147"/>
  <c r="BK103"/>
  <c i="2" r="J230"/>
  <c r="BK199"/>
  <c r="BK184"/>
  <c r="J164"/>
  <c i="3" r="BK127"/>
  <c i="2" r="J270"/>
  <c r="J224"/>
  <c r="BK204"/>
  <c r="BK186"/>
  <c r="J152"/>
  <c r="BK102"/>
  <c r="J130"/>
  <c r="BK243"/>
  <c i="4" r="J190"/>
  <c r="J178"/>
  <c r="J155"/>
  <c r="J146"/>
  <c r="J129"/>
  <c r="BK117"/>
  <c r="J102"/>
  <c i="3" r="BK181"/>
  <c r="J118"/>
  <c i="2" r="J252"/>
  <c r="J211"/>
  <c r="J133"/>
  <c i="3" r="J167"/>
  <c r="J140"/>
  <c r="BK94"/>
  <c i="2" r="J266"/>
  <c r="J215"/>
  <c r="BK176"/>
  <c r="BK130"/>
  <c r="J262"/>
  <c r="BK213"/>
  <c r="J199"/>
  <c r="J176"/>
  <c r="BK133"/>
  <c r="J184"/>
  <c r="J94"/>
  <c i="4" r="J197"/>
  <c r="BK186"/>
  <c r="BK166"/>
  <c r="BK155"/>
  <c r="BK141"/>
  <c r="BK129"/>
  <c r="J117"/>
  <c r="J97"/>
  <c i="3" r="BK159"/>
  <c r="J130"/>
  <c i="2" r="BK257"/>
  <c r="J213"/>
  <c r="BK192"/>
  <c r="BK127"/>
  <c i="3" r="BK162"/>
  <c r="BK115"/>
  <c i="2" r="BK270"/>
  <c r="J227"/>
  <c r="J174"/>
  <c r="J102"/>
  <c i="3" r="BK91"/>
  <c i="2" r="BK215"/>
  <c r="BK202"/>
  <c r="J179"/>
  <c r="BK138"/>
  <c r="J190"/>
  <c r="BK148"/>
  <c r="BK152"/>
  <c i="4" r="BK190"/>
  <c r="J186"/>
  <c r="J166"/>
  <c r="BK152"/>
  <c r="BK137"/>
  <c r="BK120"/>
  <c r="BK97"/>
  <c i="3" r="BK174"/>
  <c r="J147"/>
  <c i="2" r="BK268"/>
  <c r="BK224"/>
  <c r="J161"/>
  <c i="3" r="J159"/>
  <c r="BK96"/>
  <c i="2" r="J268"/>
  <c r="BK194"/>
  <c r="BK181"/>
  <c r="J144"/>
  <c i="3" r="J124"/>
  <c i="2" r="BK252"/>
  <c r="BK227"/>
  <c r="J194"/>
  <c r="BK158"/>
  <c r="BK124"/>
  <c r="J181"/>
  <c r="BK97"/>
  <c r="BK105"/>
  <c i="4" r="J192"/>
  <c r="J171"/>
  <c r="BK149"/>
  <c r="J134"/>
  <c r="J120"/>
  <c r="BK102"/>
  <c i="3" r="BK177"/>
  <c r="BK153"/>
  <c r="J103"/>
  <c i="2" r="J243"/>
  <c r="J196"/>
  <c r="J112"/>
  <c i="3" r="J157"/>
  <c r="BK130"/>
  <c i="2" r="BK273"/>
  <c r="J204"/>
  <c r="J186"/>
  <c r="BK112"/>
  <c i="3" r="J94"/>
  <c i="2" r="BK230"/>
  <c r="BK208"/>
  <c r="BK155"/>
  <c r="J105"/>
  <c r="BK121"/>
  <c i="4" r="BK194"/>
  <c r="BK178"/>
  <c r="J162"/>
  <c r="BK146"/>
  <c r="BK126"/>
  <c r="BK114"/>
  <c r="BK94"/>
  <c i="3" r="J162"/>
  <c r="BK140"/>
  <c r="J108"/>
  <c i="2" r="BK236"/>
  <c r="J208"/>
  <c r="J138"/>
  <c i="3" r="J174"/>
  <c r="BK151"/>
  <c r="J121"/>
  <c i="2" r="BK262"/>
  <c r="J202"/>
  <c r="J171"/>
  <c r="J124"/>
  <c i="3" r="BK118"/>
  <c i="2" r="J255"/>
  <c r="BK196"/>
  <c r="BK174"/>
  <c r="J127"/>
  <c i="1" r="AS54"/>
  <c i="4" r="BK192"/>
  <c r="BK181"/>
  <c r="BK162"/>
  <c r="J152"/>
  <c r="BK134"/>
  <c r="BK123"/>
  <c r="BK107"/>
  <c i="3" r="BK167"/>
  <c r="BK149"/>
  <c r="J115"/>
  <c i="2" r="BK217"/>
  <c r="BK206"/>
  <c i="3" r="J177"/>
  <c r="J153"/>
  <c r="J127"/>
  <c i="2" r="J273"/>
  <c r="J217"/>
  <c r="J188"/>
  <c r="J155"/>
  <c i="3" r="J96"/>
  <c i="2" r="J236"/>
  <c r="BK211"/>
  <c r="BK190"/>
  <c r="J167"/>
  <c r="J121"/>
  <c r="J158"/>
  <c r="BK144"/>
  <c l="1" r="P93"/>
  <c r="BK143"/>
  <c r="J143"/>
  <c r="J62"/>
  <c r="T143"/>
  <c r="P154"/>
  <c r="T154"/>
  <c r="T170"/>
  <c r="P210"/>
  <c r="T210"/>
  <c r="T235"/>
  <c r="BK265"/>
  <c r="T265"/>
  <c r="T264"/>
  <c r="BK93"/>
  <c r="R93"/>
  <c r="P143"/>
  <c r="BK154"/>
  <c r="J154"/>
  <c r="J64"/>
  <c r="BK170"/>
  <c r="J170"/>
  <c r="J65"/>
  <c r="P170"/>
  <c r="BK210"/>
  <c r="J210"/>
  <c r="J66"/>
  <c r="BK235"/>
  <c r="J235"/>
  <c r="J67"/>
  <c r="R235"/>
  <c r="R265"/>
  <c r="R264"/>
  <c i="3" r="P90"/>
  <c r="R90"/>
  <c r="BK139"/>
  <c r="J139"/>
  <c r="J64"/>
  <c r="R139"/>
  <c r="BK156"/>
  <c r="J156"/>
  <c r="J66"/>
  <c r="T156"/>
  <c r="R161"/>
  <c i="2" r="T93"/>
  <c r="R143"/>
  <c r="R154"/>
  <c r="R170"/>
  <c r="R210"/>
  <c r="P235"/>
  <c r="P265"/>
  <c r="P264"/>
  <c i="3" r="BK90"/>
  <c r="J90"/>
  <c r="J61"/>
  <c r="T90"/>
  <c r="T89"/>
  <c r="T88"/>
  <c r="P139"/>
  <c r="T139"/>
  <c r="P156"/>
  <c r="R156"/>
  <c r="BK161"/>
  <c r="J161"/>
  <c r="J67"/>
  <c r="P161"/>
  <c r="T161"/>
  <c i="4" r="BK93"/>
  <c r="J93"/>
  <c r="J61"/>
  <c r="P93"/>
  <c r="R93"/>
  <c r="T93"/>
  <c r="BK136"/>
  <c r="J136"/>
  <c r="J62"/>
  <c r="P136"/>
  <c r="R136"/>
  <c r="T136"/>
  <c r="BK145"/>
  <c r="J145"/>
  <c r="J64"/>
  <c r="P145"/>
  <c r="R145"/>
  <c r="T145"/>
  <c r="BK165"/>
  <c r="J165"/>
  <c r="J67"/>
  <c r="P165"/>
  <c r="R165"/>
  <c r="T165"/>
  <c r="BK189"/>
  <c r="J189"/>
  <c r="J70"/>
  <c r="P189"/>
  <c r="P188"/>
  <c r="R189"/>
  <c r="R188"/>
  <c r="T189"/>
  <c r="T188"/>
  <c i="2" r="F54"/>
  <c r="J55"/>
  <c r="BE127"/>
  <c r="BE138"/>
  <c r="BE148"/>
  <c r="F55"/>
  <c r="BE155"/>
  <c r="BE164"/>
  <c r="BE179"/>
  <c r="BE188"/>
  <c r="E48"/>
  <c r="J52"/>
  <c r="BE105"/>
  <c r="BE112"/>
  <c r="BE124"/>
  <c r="BE161"/>
  <c r="BE167"/>
  <c r="BE171"/>
  <c r="BE174"/>
  <c r="BE181"/>
  <c r="BE192"/>
  <c r="BE194"/>
  <c r="BE196"/>
  <c r="BE206"/>
  <c r="BE213"/>
  <c r="BE224"/>
  <c r="BE227"/>
  <c r="BE230"/>
  <c r="BE232"/>
  <c r="BE236"/>
  <c r="BE243"/>
  <c r="BE268"/>
  <c i="3" r="F54"/>
  <c r="F55"/>
  <c r="E78"/>
  <c r="J84"/>
  <c r="BE94"/>
  <c r="BE115"/>
  <c i="2" r="J54"/>
  <c r="BE97"/>
  <c r="BE102"/>
  <c r="BE121"/>
  <c r="BE133"/>
  <c r="BE190"/>
  <c r="BE208"/>
  <c r="BE211"/>
  <c r="BE217"/>
  <c r="BE255"/>
  <c r="BE257"/>
  <c r="BE262"/>
  <c r="BE266"/>
  <c r="BE273"/>
  <c r="BK151"/>
  <c r="J151"/>
  <c r="J63"/>
  <c r="BK261"/>
  <c r="J261"/>
  <c r="J68"/>
  <c r="BK272"/>
  <c r="J272"/>
  <c r="J71"/>
  <c i="3" r="J52"/>
  <c r="J55"/>
  <c r="BE96"/>
  <c r="BE108"/>
  <c r="BE121"/>
  <c r="BE124"/>
  <c r="BE130"/>
  <c r="BE140"/>
  <c r="BE147"/>
  <c r="BE149"/>
  <c r="BE153"/>
  <c r="BE159"/>
  <c r="BE177"/>
  <c r="BE181"/>
  <c i="2" r="BE94"/>
  <c r="BE130"/>
  <c r="BE144"/>
  <c r="BE152"/>
  <c r="BE158"/>
  <c r="BE176"/>
  <c r="BE184"/>
  <c r="BE186"/>
  <c r="BE199"/>
  <c r="BE202"/>
  <c r="BE204"/>
  <c r="BE215"/>
  <c r="BE252"/>
  <c r="BE270"/>
  <c i="3" r="BE91"/>
  <c r="BE103"/>
  <c r="BE118"/>
  <c r="BE127"/>
  <c r="BE151"/>
  <c r="BE157"/>
  <c r="BE162"/>
  <c r="BE167"/>
  <c r="BE174"/>
  <c r="BK180"/>
  <c r="J180"/>
  <c r="J68"/>
  <c i="4" r="E48"/>
  <c r="J52"/>
  <c r="F54"/>
  <c r="J54"/>
  <c r="F55"/>
  <c r="J55"/>
  <c r="BE94"/>
  <c r="BE97"/>
  <c r="BE102"/>
  <c r="BE107"/>
  <c r="BE114"/>
  <c r="BE117"/>
  <c r="BE120"/>
  <c r="BE123"/>
  <c r="BE126"/>
  <c r="BE129"/>
  <c r="BE134"/>
  <c r="BE137"/>
  <c r="BE141"/>
  <c r="BE146"/>
  <c r="BE149"/>
  <c r="BE152"/>
  <c r="BE155"/>
  <c r="BE158"/>
  <c r="BE162"/>
  <c r="BE166"/>
  <c r="BE171"/>
  <c r="BE178"/>
  <c r="BE181"/>
  <c r="BE186"/>
  <c r="BE190"/>
  <c r="BE192"/>
  <c r="BE194"/>
  <c r="BE197"/>
  <c r="BK161"/>
  <c r="J161"/>
  <c r="J65"/>
  <c r="BK185"/>
  <c r="J185"/>
  <c r="J68"/>
  <c r="BK196"/>
  <c r="J196"/>
  <c r="J71"/>
  <c i="3" r="F36"/>
  <c i="1" r="BC56"/>
  <c i="4" r="F34"/>
  <c i="1" r="BA57"/>
  <c i="4" r="J34"/>
  <c i="1" r="AW57"/>
  <c i="2" r="J34"/>
  <c i="1" r="AW55"/>
  <c i="3" r="F37"/>
  <c i="1" r="BD56"/>
  <c i="3" r="F35"/>
  <c i="1" r="BB56"/>
  <c i="3" r="F34"/>
  <c i="1" r="BA56"/>
  <c i="3" r="J34"/>
  <c i="1" r="AW56"/>
  <c i="4" r="F35"/>
  <c i="1" r="BB57"/>
  <c i="4" r="F36"/>
  <c i="1" r="BC57"/>
  <c i="2" r="F37"/>
  <c i="1" r="BD55"/>
  <c i="2" r="F34"/>
  <c i="1" r="BA55"/>
  <c i="2" r="F35"/>
  <c i="1" r="BB55"/>
  <c i="4" r="F37"/>
  <c i="1" r="BD57"/>
  <c i="2" r="F36"/>
  <c i="1" r="BC55"/>
  <c i="3" l="1" r="R89"/>
  <c r="R88"/>
  <c i="2" r="R92"/>
  <c r="R91"/>
  <c r="BK92"/>
  <c r="J92"/>
  <c r="J60"/>
  <c r="BK264"/>
  <c r="J264"/>
  <c r="J69"/>
  <c r="T92"/>
  <c r="T91"/>
  <c i="3" r="P89"/>
  <c r="P88"/>
  <c i="1" r="AU56"/>
  <c i="4" r="T92"/>
  <c r="T91"/>
  <c i="2" r="P92"/>
  <c r="P91"/>
  <c i="1" r="AU55"/>
  <c i="4" r="P92"/>
  <c r="P91"/>
  <c i="1" r="AU57"/>
  <c i="4" r="R92"/>
  <c r="R91"/>
  <c i="2" r="J93"/>
  <c r="J61"/>
  <c r="J265"/>
  <c r="J70"/>
  <c i="3" r="BK89"/>
  <c r="J89"/>
  <c r="J60"/>
  <c i="4" r="BK92"/>
  <c r="J92"/>
  <c r="J60"/>
  <c r="BK188"/>
  <c r="J188"/>
  <c r="J69"/>
  <c i="1" r="BB54"/>
  <c r="AX54"/>
  <c r="BC54"/>
  <c r="W32"/>
  <c r="BA54"/>
  <c r="W30"/>
  <c i="4" r="J33"/>
  <c i="1" r="AV57"/>
  <c r="AT57"/>
  <c i="3" r="J33"/>
  <c i="1" r="AV56"/>
  <c r="AT56"/>
  <c i="2" r="F33"/>
  <c i="1" r="AZ55"/>
  <c r="BD54"/>
  <c r="W33"/>
  <c i="3" r="F33"/>
  <c i="1" r="AZ56"/>
  <c i="2" r="J33"/>
  <c i="1" r="AV55"/>
  <c r="AT55"/>
  <c i="4" r="F33"/>
  <c i="1" r="AZ57"/>
  <c i="2" l="1" r="BK91"/>
  <c r="J91"/>
  <c i="3" r="BK88"/>
  <c r="J88"/>
  <c r="J59"/>
  <c i="4" r="BK91"/>
  <c r="J91"/>
  <c r="J59"/>
  <c i="1" r="AU54"/>
  <c r="AZ54"/>
  <c r="AV54"/>
  <c r="AK29"/>
  <c i="2" r="J30"/>
  <c i="1" r="AG55"/>
  <c r="AN55"/>
  <c r="AW54"/>
  <c r="AK30"/>
  <c r="AY54"/>
  <c r="W31"/>
  <c i="2" l="1" r="J39"/>
  <c r="J59"/>
  <c i="3" r="J30"/>
  <c i="1" r="AG56"/>
  <c r="AN56"/>
  <c r="AT54"/>
  <c r="W29"/>
  <c i="4" r="J30"/>
  <c i="1" r="AG57"/>
  <c r="AN57"/>
  <c i="3" l="1" r="J39"/>
  <c i="4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<sst xmlns="http://schemas.openxmlformats.org/spreadsheetml/2006/main">
  <si>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</si>
  <si>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</si>
  <si>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</si>
  <si>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</si>
  <si>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</si>
  <si>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{fb221be8-50e1-443b-bf4e-e4062da269cc}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</si>
  <si>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</si>
  <si>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</si>
  <si>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</si>
  <si>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</si>
  <si>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</si>
  <si>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</si>
  <si>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</si>
  <si>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</si>
  <si>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</si>
  <si>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</si>
  <si>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</si>
  <si>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 - NOVÁ HUŤ - KE HŘIŠTI REKONSTRUKCE</t>
  </si>
  <si>
    <t>KSO:</t>
  </si>
  <si>
    <t/>
  </si>
  <si>
    <t>CC-CZ:</t>
  </si>
  <si>
    <t>Místo:</t>
  </si>
  <si>
    <t xml:space="preserve"> </t>
  </si>
  <si>
    <t>Datum:</t>
  </si>
  <si>
    <t>25. 11. 2020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</si>
  <si>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</si>
  <si>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</si>
  <si>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</si>
  <si>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</si>
  <si>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</si>
  <si>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</si>
  <si>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</si>
  <si>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</si>
  <si>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</si>
  <si>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</si>
  <si>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</si>
  <si>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</si>
  <si>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</si>
  <si>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</si>
  <si>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</si>
  <si>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</si>
  <si>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</si>
  <si>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</si>
  <si>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</si>
  <si>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</si>
  <si>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</si>
  <si>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</si>
  <si>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</si>
  <si>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</si>
  <si>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</si>
  <si>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</si>
  <si>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</si>
  <si>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</si>
  <si>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</si>
  <si>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</si>
  <si>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</si>
  <si>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</si>
  <si>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</si>
  <si>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</si>
  <si>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</si>
  <si>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</si>
  <si>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</si>
  <si>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</si>
  <si>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</si>
  <si>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</si>
  <si>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</si>
  <si>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</si>
  <si>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</si>
  <si>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</si>
  <si>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</si>
  <si>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</si>
  <si>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</si>
  <si>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</si>
  <si>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</si>
  <si>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101.1</t>
  </si>
  <si>
    <t>KOMUNIKACE 1.ETAPA - UZNATELNÉ NÁKLADY</t>
  </si>
  <si>
    <t>STA</t>
  </si>
  <si>
    <t>1</t>
  </si>
  <si>
    <t>{d00bfc09-f0ab-4d51-9b49-0ec5d655f546}</t>
  </si>
  <si>
    <t>2</t>
  </si>
  <si>
    <t>SO 101.2</t>
  </si>
  <si>
    <t>KOMUNIKACE 1.ETAPA - NEUZNATELNÉ NÁKLADY</t>
  </si>
  <si>
    <t>{ec97b732-7d6e-4ce7-a2e3-b05953649bd8}</t>
  </si>
  <si>
    <t>SO 101.3</t>
  </si>
  <si>
    <t>KOMUNIKACE 2.ETAPA</t>
  </si>
  <si>
    <t>{16a179db-f9cf-44b1-95ed-008f52a08ae0}</t>
  </si>
  <si>
    <t>KRYCÍ LIST SOUPISU PRACÍ</t>
  </si>
  <si>
    <t>Objekt:</t>
  </si>
  <si>
    <t>SO 101.1 - KOMUNIKACE 1.ETAPA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</si>
  <si>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</si>
  <si>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</si>
  <si>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</si>
  <si>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</si>
  <si>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</si>
  <si>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</si>
  <si>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</si>
  <si>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</si>
  <si>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</si>
  <si>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</si>
  <si>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</si>
  <si>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</si>
  <si>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</si>
  <si>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</si>
  <si>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</si>
  <si>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</si>
  <si>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</si>
  <si>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</si>
  <si>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</si>
  <si>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</si>
  <si>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</si>
  <si>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</si>
  <si>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</si>
  <si>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</si>
  <si>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</si>
  <si>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</si>
  <si>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</si>
  <si>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</si>
  <si>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</si>
  <si>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</si>
  <si>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</si>
  <si>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</si>
  <si>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</si>
  <si>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</t>
  </si>
  <si>
    <t>K</t>
  </si>
  <si>
    <t>113107243</t>
  </si>
  <si>
    <t>Odstranění podkladu živičného tl 150 mm strojně pl přes 200 m2</t>
  </si>
  <si>
    <t>m2</t>
  </si>
  <si>
    <t>CS ÚRS 2020 01</t>
  </si>
  <si>
    <t>4</t>
  </si>
  <si>
    <t>-638990994</t>
  </si>
  <si>
    <t>PP</t>
  </si>
  <si>
    <t>Odstranění podkladů nebo krytů strojně plochy jednotlivě přes 200 m2 s přemístěním hmot na skládku na vzdálenost do 20 m nebo s naložením na dopravní prostředek živičných, o tl. vrstvy přes 100 do 150 mm</t>
  </si>
  <si>
    <t>VV</t>
  </si>
  <si>
    <t>714-132</t>
  </si>
  <si>
    <t>122202202</t>
  </si>
  <si>
    <t>Odkopávky a prokopávky nezapažené pro silnice objemu do 1000 m3 v hornině tř. 3</t>
  </si>
  <si>
    <t>m3</t>
  </si>
  <si>
    <t>1186989790</t>
  </si>
  <si>
    <t>Odkopávky a prokopávky nezapažené pro silnice s přemístěním výkopku v příčných profilech na vzdálenost do 15 m nebo s naložením na dopravní prostředek v hornině tř. 3 přes 100 do 1 000 m3</t>
  </si>
  <si>
    <t>vozovka</t>
  </si>
  <si>
    <t>(705-132)*0,18</t>
  </si>
  <si>
    <t>Součet</t>
  </si>
  <si>
    <t>5</t>
  </si>
  <si>
    <t>132201201</t>
  </si>
  <si>
    <t>Hloubení rýh š do 2000 mm v hornině tř. 3 objemu do 100 m3</t>
  </si>
  <si>
    <t>-1656423492</t>
  </si>
  <si>
    <t>Hloubení zapažených i nezapažených rýh šířky přes 600 do 2 000 mm s urovnáním dna do předepsaného profilu a spádu v hornině tř. 3 do 100 m3</t>
  </si>
  <si>
    <t>4*0,8*2</t>
  </si>
  <si>
    <t>6</t>
  </si>
  <si>
    <t>162701105</t>
  </si>
  <si>
    <t>Vodorovné přemístění do 10000 m výkopku/sypaniny z horniny tř. 1 až 4</t>
  </si>
  <si>
    <t>-106555770</t>
  </si>
  <si>
    <t>Vodorovné přemístění výkopku nebo sypaniny po suchu na obvyklém dopravním prostředku, bez naložení výkopku, avšak se složením bez rozhrnutí z horniny tř. 1 až 4 na vzdálenost přes 9 000 do 10 000 m</t>
  </si>
  <si>
    <t>103,14</t>
  </si>
  <si>
    <t>přípojka</t>
  </si>
  <si>
    <t>6,4</t>
  </si>
  <si>
    <t>7</t>
  </si>
  <si>
    <t>162701109</t>
  </si>
  <si>
    <t>Příplatek k vodorovnému přemístění výkopku/sypaniny z horniny tř. 1 až 4 ZKD 1000 m přes 10000 m</t>
  </si>
  <si>
    <t>-2080904693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</si>
  <si>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</si>
  <si>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</t>
  </si>
  <si>
    <t>Poznámka k položce:_x000d_
skládka do 20km</t>
  </si>
  <si>
    <t>109,54*10 'Přepočtené koeficientem množství</t>
  </si>
  <si>
    <t>8</t>
  </si>
  <si>
    <t>174101101</t>
  </si>
  <si>
    <t>Zásyp jam, šachet rýh nebo kolem objektů sypaninou se zhutněním</t>
  </si>
  <si>
    <t>298350167</t>
  </si>
  <si>
    <t>Zásyp sypaninou z jakékoliv horniny s uložením výkopku ve vrstvách se zhutněním jam, šachet, rýh nebo kolem objektů v těchto vykopávkách</t>
  </si>
  <si>
    <t>1,3*0,8*4</t>
  </si>
  <si>
    <t>9</t>
  </si>
  <si>
    <t>M</t>
  </si>
  <si>
    <t>58344197</t>
  </si>
  <si>
    <t>štěrkodrť frakce 0/63</t>
  </si>
  <si>
    <t>t</t>
  </si>
  <si>
    <t>-1252619395</t>
  </si>
  <si>
    <t>4,16*1,8 'Přepočtené koeficientem množství</t>
  </si>
  <si>
    <t>10</t>
  </si>
  <si>
    <t>175111101</t>
  </si>
  <si>
    <t>Obsypání potrubí ručně sypaninou bez prohození sítem, uloženou do 3 m</t>
  </si>
  <si>
    <t>1506062149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</si>
  <si>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</si>
  <si>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0,35*4</t>
  </si>
  <si>
    <t>11</t>
  </si>
  <si>
    <t>58337302</t>
  </si>
  <si>
    <t>štěrkopísek frakce 0/16</t>
  </si>
  <si>
    <t>-973559568</t>
  </si>
  <si>
    <t>1,4*2 'Přepočtené koeficientem množství</t>
  </si>
  <si>
    <t>17</t>
  </si>
  <si>
    <t>181951102</t>
  </si>
  <si>
    <t>Úprava pláně v hornině tř. 1 až 4 se zhutněním</t>
  </si>
  <si>
    <t>-1748249332</t>
  </si>
  <si>
    <t>Úprava pláně vyrovnáním výškových rozdílů v hornině tř. 1 až 4 se zhutněním</t>
  </si>
  <si>
    <t>705-132</t>
  </si>
  <si>
    <t>18</t>
  </si>
  <si>
    <t>999100100</t>
  </si>
  <si>
    <t>Sanace - Výměna nevhodné podložní zeminy (odkop zeminy, odvoz, skládkovné, dovoz vhodného materiálu vč. nákupu, pokládka se zhutněním)</t>
  </si>
  <si>
    <t>1544964754</t>
  </si>
  <si>
    <t xml:space="preserve">Poznámka k položce:_x000d_
výměna počítána v 50%  povrchu tl. 300mm</t>
  </si>
  <si>
    <t>předpoklad sanace na 50% plochy vozovky</t>
  </si>
  <si>
    <t>(705-132)*0,5*0,3</t>
  </si>
  <si>
    <t>Zakládání</t>
  </si>
  <si>
    <t>19</t>
  </si>
  <si>
    <t>213141112</t>
  </si>
  <si>
    <t>Zřízení vrstvy z geotextilie v rovině nebo ve sklonu do 1:5 š do 6 m</t>
  </si>
  <si>
    <t>822102206</t>
  </si>
  <si>
    <t>Zřízení vrstvy z geotextilie filtrační, separační, odvodňovací, ochranné, výztužné nebo protierozní v rovině nebo ve sklonu do 1:5, šířky přes 3 do 6 m</t>
  </si>
  <si>
    <t>předpoklad na 50% plochy vozovky</t>
  </si>
  <si>
    <t>(705-132)*0,5</t>
  </si>
  <si>
    <t>20</t>
  </si>
  <si>
    <t>69311068</t>
  </si>
  <si>
    <t>geotextilie netkaná separační, ochranná, filtrační, drenážní PP 300g/m2</t>
  </si>
  <si>
    <t>-1857995086</t>
  </si>
  <si>
    <t>286,5*1,1 'Přepočtené koeficientem množství</t>
  </si>
  <si>
    <t>Vodorovné konstrukce</t>
  </si>
  <si>
    <t>451573111</t>
  </si>
  <si>
    <t>Lože pod potrubí otevřený výkop ze štěrkopísku</t>
  </si>
  <si>
    <t>-1418768443</t>
  </si>
  <si>
    <t>Lože pod potrubí, stoky a drobné objekty v otevřeném výkopu z písku a štěrkopísku do 63 mm</t>
  </si>
  <si>
    <t>Komunikace pozemní</t>
  </si>
  <si>
    <t>23</t>
  </si>
  <si>
    <t>564861111</t>
  </si>
  <si>
    <t>Podklad ze štěrkodrtě ŠD tl 200 mm</t>
  </si>
  <si>
    <t>-1669873887</t>
  </si>
  <si>
    <t>Podklad ze štěrkodrti ŠD s rozprostřením a zhutněním, po zhutnění tl. 200 mm</t>
  </si>
  <si>
    <t>24</t>
  </si>
  <si>
    <t>565155121</t>
  </si>
  <si>
    <t>Asfaltový beton vrstva podkladní ACP 16 (obalované kamenivo OKS) tl 70 mm š přes 3 m</t>
  </si>
  <si>
    <t>2130727556</t>
  </si>
  <si>
    <t>Asfaltový beton vrstva podkladní ACP 16 (obalované kamenivo střednězrnné - OKS) s rozprostřením a zhutněním v pruhu šířky přes 3 m, po zhutnění tl. 70 mm</t>
  </si>
  <si>
    <t>25</t>
  </si>
  <si>
    <t>569931122</t>
  </si>
  <si>
    <t>Zpevnění krajnic betonovým recyklátem tl 100 mm</t>
  </si>
  <si>
    <t>-1560323555</t>
  </si>
  <si>
    <t>Zpevnění krajnic nebo komunikací pro pěší s rozprostřením a zhutněním, po zhutnění betonovým recyklátem tl. 100 mm</t>
  </si>
  <si>
    <t>100-38</t>
  </si>
  <si>
    <t>26</t>
  </si>
  <si>
    <t>573211112</t>
  </si>
  <si>
    <t>Postřik živičný spojovací z asfaltu v množství 0,70 kg/m2</t>
  </si>
  <si>
    <t>462914678</t>
  </si>
  <si>
    <t>Postřik spojovací PS bez posypu kamenivem z asfaltu silničního, v množství 0,70 kg/m2</t>
  </si>
  <si>
    <t>27</t>
  </si>
  <si>
    <t>577144121</t>
  </si>
  <si>
    <t>Asfaltový beton vrstva obrusná ACO 11 (ABS) tř. I tl 50 mm š přes 3 m z nemodifikovaného asfaltu</t>
  </si>
  <si>
    <t>-497304199</t>
  </si>
  <si>
    <t>Asfaltový beton vrstva obrusná ACO 11 (ABS) s rozprostřením a se zhutněním z nemodifikovaného asfaltu v pruhu šířky přes 3 m tř. I, po zhutnění tl. 50 mm</t>
  </si>
  <si>
    <t>Trubní vedení</t>
  </si>
  <si>
    <t>32</t>
  </si>
  <si>
    <t>286113610</t>
  </si>
  <si>
    <t>koleno kanalizace plastové KGB 150x45°</t>
  </si>
  <si>
    <t>kus</t>
  </si>
  <si>
    <t>-1281439350</t>
  </si>
  <si>
    <t>33</t>
  </si>
  <si>
    <t>871313121</t>
  </si>
  <si>
    <t>Montáž potrubí z kanalizačních trub z PVC otevřený výkop sklon do 20 % DN 150</t>
  </si>
  <si>
    <t>m</t>
  </si>
  <si>
    <t>-1791039462</t>
  </si>
  <si>
    <t>34</t>
  </si>
  <si>
    <t>286112390</t>
  </si>
  <si>
    <t>trubka KGEM s hrdlem 150X4,0X1M SN4KOEX,PVC</t>
  </si>
  <si>
    <t>863434820</t>
  </si>
  <si>
    <t>35</t>
  </si>
  <si>
    <t>877313123</t>
  </si>
  <si>
    <t>Montáž tvarovek jednoosých na potrubí z trub z PVC těsněných kroužkem otevřený výkop DN 150</t>
  </si>
  <si>
    <t>869488654</t>
  </si>
  <si>
    <t>36</t>
  </si>
  <si>
    <t>891311912</t>
  </si>
  <si>
    <t>Výměna vodovodních šoupátek otevřený výkop DN 150</t>
  </si>
  <si>
    <t>267730064</t>
  </si>
  <si>
    <t>Výměna vodovodních armatur na potrubí šoupátek nebo klapek uzavíracích v otevřeném výkopu nebo v šachtách DN 150</t>
  </si>
  <si>
    <t xml:space="preserve">Poznámka k položce:_x000d_
VČETNĚ ZEMNÍCH PRACÍ, ZÁSYPŮ A MATERIÁLU ŠOUPAT A UZÁVĚRŮ </t>
  </si>
  <si>
    <t>37</t>
  </si>
  <si>
    <t>895941111</t>
  </si>
  <si>
    <t>Zřízení vpusti kanalizační uliční z betonových dílců typ UV-50 nízká</t>
  </si>
  <si>
    <t>1746566608</t>
  </si>
  <si>
    <t>38</t>
  </si>
  <si>
    <t>592238520</t>
  </si>
  <si>
    <t>dno betonové pro uliční vpusť s kalovou prohlubní TBV-Q 2a 45x30x5 cm</t>
  </si>
  <si>
    <t>294133637</t>
  </si>
  <si>
    <t>39</t>
  </si>
  <si>
    <t>592238540</t>
  </si>
  <si>
    <t>skruž betonová pro uliční vpusťs výtokovým otvorem TBV-Q 450/570/3z</t>
  </si>
  <si>
    <t>2083313610</t>
  </si>
  <si>
    <t>40</t>
  </si>
  <si>
    <t>592238570</t>
  </si>
  <si>
    <t>skruž betonová pro uliční vpusť horní TBV-Q 450/195/5b, 45x30x5 cm</t>
  </si>
  <si>
    <t>-1582956400</t>
  </si>
  <si>
    <t>41</t>
  </si>
  <si>
    <t>592238640</t>
  </si>
  <si>
    <t>prstenec betonový pro uliční vpusť vyrovnávací TBV-Q 390/60/10a, 39x6x5 cm</t>
  </si>
  <si>
    <t>618709575</t>
  </si>
  <si>
    <t>42</t>
  </si>
  <si>
    <t>899101211</t>
  </si>
  <si>
    <t>Demontáž poklopů litinových nebo ocelových včetně rámů hmotnosti do 50 kg</t>
  </si>
  <si>
    <t>-371068684</t>
  </si>
  <si>
    <t>Demontáž poklopů litinových a ocelových včetně rámů, hmotnosti jednotlivě do 50 kg</t>
  </si>
  <si>
    <t>43</t>
  </si>
  <si>
    <t>899131111</t>
  </si>
  <si>
    <t>Výměna šachtového rámu s osazením a dodáním litinového rámu s patkou</t>
  </si>
  <si>
    <t>-407681537</t>
  </si>
  <si>
    <t>Výměna šachtového rámu tř. D 400 včetně poklopu s osazením a dodáním nového rámu litinového s patkou</t>
  </si>
  <si>
    <t>44</t>
  </si>
  <si>
    <t>899201111</t>
  </si>
  <si>
    <t>Osazení mříží litinových včetně rámů a košů na bahno hmotnosti do 50 kg</t>
  </si>
  <si>
    <t>679989170</t>
  </si>
  <si>
    <t xml:space="preserve">Poznámka k položce:_x000d_
mříže do bet. žalbovky_x000d_
</t>
  </si>
  <si>
    <t>45</t>
  </si>
  <si>
    <t>592238780</t>
  </si>
  <si>
    <t>Vtoková mříž , 500/500 mm D400-do žlabu</t>
  </si>
  <si>
    <t>-951464434</t>
  </si>
  <si>
    <t>Plastová vtoková mříž , 500/500 mm D400</t>
  </si>
  <si>
    <t>46</t>
  </si>
  <si>
    <t>592238760</t>
  </si>
  <si>
    <t>rám zabetonovaný DIN 19583-9 500/500 mm</t>
  </si>
  <si>
    <t>1794847996</t>
  </si>
  <si>
    <t>47</t>
  </si>
  <si>
    <t>592238750</t>
  </si>
  <si>
    <t>koš pozink. D1 DIN 4052, nízký, pro rám 500/300</t>
  </si>
  <si>
    <t>227569250</t>
  </si>
  <si>
    <t>48</t>
  </si>
  <si>
    <t>899431111</t>
  </si>
  <si>
    <t>Výšková úprava uličního vstupu nebo vpusti do 200 mm zvýšením krycího hrnce, šoupěte nebo hydrantu</t>
  </si>
  <si>
    <t>-640598913</t>
  </si>
  <si>
    <t>Výšková úprava uličního vstupu nebo vpusti do 200 mm zvýšením krycího hrnce, šoupěte nebo hydrantu bez úpravy armatur</t>
  </si>
  <si>
    <t>Ostatní konstrukce a práce, bourání</t>
  </si>
  <si>
    <t>49</t>
  </si>
  <si>
    <t>916131213</t>
  </si>
  <si>
    <t>Osazení silničního obrubníku betonového stojatého s boční opěrou do lože z betonu prostého</t>
  </si>
  <si>
    <t>-2029640858</t>
  </si>
  <si>
    <t>Osazení silničního obrubníku betonového se zřízením lože, s vyplněním a zatřením spár cementovou maltou stojatého s boční opěrou z betonu prostého, do lože z betonu prostého</t>
  </si>
  <si>
    <t>50</t>
  </si>
  <si>
    <t>59217031</t>
  </si>
  <si>
    <t>obrubník betonový silniční 1000x150x250mm</t>
  </si>
  <si>
    <t>1519542149</t>
  </si>
  <si>
    <t>53</t>
  </si>
  <si>
    <t>919732211</t>
  </si>
  <si>
    <t>Styčná spára napojení nového živičného povrchu na stávající za tepla š 15 mm hl 25 mm s prořezáním</t>
  </si>
  <si>
    <t>-616116025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</si>
  <si>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</si>
  <si>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54</t>
  </si>
  <si>
    <t>935112211</t>
  </si>
  <si>
    <t>Osazení příkopového žlabu do betonu tl 100 mm z betonových tvárnic š 800 mm</t>
  </si>
  <si>
    <t>-1495333477</t>
  </si>
  <si>
    <t>Osazení betonového příkopového žlabu s vyplněním a zatřením spár cementovou maltou s ložem tl. 100 mm z betonu prostého z betonových příkopových tvárnic šířky přes 500 do 800 mm</t>
  </si>
  <si>
    <t>otevřená žlabovka</t>
  </si>
  <si>
    <t>29,5+37</t>
  </si>
  <si>
    <t>prefabrikovaná žlabovka s mříží</t>
  </si>
  <si>
    <t>4,5*2+2</t>
  </si>
  <si>
    <t>55</t>
  </si>
  <si>
    <t>59227024</t>
  </si>
  <si>
    <t xml:space="preserve">PREFABRIKOVANÁ ŽLABOVKA  590/669-330-80</t>
  </si>
  <si>
    <t>-45411629</t>
  </si>
  <si>
    <t>56</t>
  </si>
  <si>
    <t>59227023</t>
  </si>
  <si>
    <t xml:space="preserve">žlab ve vjezdech </t>
  </si>
  <si>
    <t>-19379999</t>
  </si>
  <si>
    <t xml:space="preserve">Systém	Žlabovka 400
Délka	1000 mm
Stavební šířka	499 mm
Světlá šířka	400 mm
Spád	bez spádu
Stavební výška	0 160 mm
Váha bez roštu cca. 133 kg
</t>
  </si>
  <si>
    <t>57</t>
  </si>
  <si>
    <t>56241010</t>
  </si>
  <si>
    <t>Mřížkový rošt na žlabovku ve vjezdech - systémový výrobek , tř. B 125 kN, pozinkovaný délka 0,5m</t>
  </si>
  <si>
    <t>ks</t>
  </si>
  <si>
    <t>-1503763662</t>
  </si>
  <si>
    <t>Mřížkový rošt na žlabovku ve vjezdech - systémový výrobek , tř. B 125 kN, pozinkovaný 
délka 0,5m</t>
  </si>
  <si>
    <t>58</t>
  </si>
  <si>
    <t>966008212</t>
  </si>
  <si>
    <t>Bourání odvodňovacího žlabu z betonových příkopových tvárnic š do 800 mm</t>
  </si>
  <si>
    <t>-812176584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</si>
  <si>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</si>
  <si>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133</t>
  </si>
  <si>
    <t>997</t>
  </si>
  <si>
    <t>Přesun sutě</t>
  </si>
  <si>
    <t>59</t>
  </si>
  <si>
    <t>997221571</t>
  </si>
  <si>
    <t>Vodorovná doprava vybouraných hmot do 1 km</t>
  </si>
  <si>
    <t>-1832806490</t>
  </si>
  <si>
    <t>Vodorovná doprava vybouraných hmot bez naložení, ale se složením a s hrubým urovnáním na vzdálenost do 1 km</t>
  </si>
  <si>
    <t>asfalt</t>
  </si>
  <si>
    <t>183,91</t>
  </si>
  <si>
    <t>beton</t>
  </si>
  <si>
    <t>46,55</t>
  </si>
  <si>
    <t>60</t>
  </si>
  <si>
    <t>997221579</t>
  </si>
  <si>
    <t>Příplatek ZKD 1 km u vodorovné dopravy vybouraných hmot</t>
  </si>
  <si>
    <t>-517322583</t>
  </si>
  <si>
    <t>Vodorovná doprava vybouraných hmot bez naložení, ale se složením a s hrubým urovnáním na vzdálenost Příplatek k ceně za každý další i započatý 1 km přes 1 km</t>
  </si>
  <si>
    <t>225,63</t>
  </si>
  <si>
    <t>272,18*19 'Přepočtené koeficientem množství</t>
  </si>
  <si>
    <t>61</t>
  </si>
  <si>
    <t>997221815</t>
  </si>
  <si>
    <t>Poplatek za uložení na skládce (skládkovné) stavebního odpadu betonového kód odpadu 170 101</t>
  </si>
  <si>
    <t>1754458206</t>
  </si>
  <si>
    <t>Poplatek za uložení stavebního odpadu na skládce (skládkovné) z prostého betonu zatříděného do Katalogu odpadů pod kódem 170 101</t>
  </si>
  <si>
    <t>62</t>
  </si>
  <si>
    <t>997221845</t>
  </si>
  <si>
    <t>Poplatek za uložení na skládce (skládkovné) odpadu asfaltového bez dehtu kód odpadu 170 302</t>
  </si>
  <si>
    <t>1435444051</t>
  </si>
  <si>
    <t>Poplatek za uložení stavebního odpadu na skládce (skládkovné) asfaltového bez obsahu dehtu zatříděného do Katalogu odpadů pod kódem 170 302</t>
  </si>
  <si>
    <t>63</t>
  </si>
  <si>
    <t>997221855</t>
  </si>
  <si>
    <t>Poplatek za uložení na skládce (skládkovné) zeminy a kameniva kód odpadu 170 504</t>
  </si>
  <si>
    <t>560695075</t>
  </si>
  <si>
    <t>Poplatek za uložení stavebního odpadu na skládce (skládkovné) zeminy a kameniva zatříděného do Katalogu odpadů pod kódem 170 504</t>
  </si>
  <si>
    <t>109,54</t>
  </si>
  <si>
    <t>109,54*1,8 'Přepočtené koeficientem množství</t>
  </si>
  <si>
    <t>998</t>
  </si>
  <si>
    <t>Přesun hmot</t>
  </si>
  <si>
    <t>64</t>
  </si>
  <si>
    <t>998225111</t>
  </si>
  <si>
    <t>Přesun hmot pro pozemní komunikace s krytem z kamene, monolitickým betonovým nebo živičným</t>
  </si>
  <si>
    <t>1343208506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</si>
  <si>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</si>
  <si>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</si>
  <si>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</si>
  <si>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</si>
  <si>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</si>
  <si>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65</t>
  </si>
  <si>
    <t>012103000</t>
  </si>
  <si>
    <t>Geodetické práce před výstavbou</t>
  </si>
  <si>
    <t>1024</t>
  </si>
  <si>
    <t>-493430268</t>
  </si>
  <si>
    <t>Geodetické práce před výstavbou-vytyčení stavby</t>
  </si>
  <si>
    <t>66</t>
  </si>
  <si>
    <t>012303000</t>
  </si>
  <si>
    <t>Geodetické práce po výstavbě</t>
  </si>
  <si>
    <t>1198124864</t>
  </si>
  <si>
    <t>67</t>
  </si>
  <si>
    <t>013254000</t>
  </si>
  <si>
    <t>Dokumentace skutečného provedení stavby</t>
  </si>
  <si>
    <t>-139797975</t>
  </si>
  <si>
    <t>VRN3</t>
  </si>
  <si>
    <t>Zařízení staveniště</t>
  </si>
  <si>
    <t>68</t>
  </si>
  <si>
    <t>034303000</t>
  </si>
  <si>
    <t>Dopravní značení na staveništi</t>
  </si>
  <si>
    <t>-503748636</t>
  </si>
  <si>
    <t>Dopravní značení na staveništi - DIO</t>
  </si>
  <si>
    <t>SO 101.2 - KOMUNIKACE 1.ETAPA - NEUZNATELNÉ NÁKLADY</t>
  </si>
  <si>
    <t>113106122</t>
  </si>
  <si>
    <t>Rozebrání dlažeb z kamenných dlaždic komunikací pro pěší ručně</t>
  </si>
  <si>
    <t>CS ÚRS 2019 01</t>
  </si>
  <si>
    <t>1817571520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</si>
  <si>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</si>
  <si>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 xml:space="preserve">Poznámka k položce:_x000d_
materiál předán majiteli předmětného pozemku_x000d_
</t>
  </si>
  <si>
    <t>113107131</t>
  </si>
  <si>
    <t>Odstranění podkladu z betonu prostého tl 150 mm ručně</t>
  </si>
  <si>
    <t>-662973006</t>
  </si>
  <si>
    <t>Odstranění podkladů nebo krytů ručně s přemístěním hmot na skládku na vzdálenost do 3 m nebo s naložením na dopravní prostředek z betonu prostého, o tl. vrstvy přes 100 do 150 mm</t>
  </si>
  <si>
    <t>1811643449</t>
  </si>
  <si>
    <t>vjezdy</t>
  </si>
  <si>
    <t>12*0,27</t>
  </si>
  <si>
    <t>odstup+vchody</t>
  </si>
  <si>
    <t>42*0,25</t>
  </si>
  <si>
    <t>567034256</t>
  </si>
  <si>
    <t>VJEZDY A VCHODY</t>
  </si>
  <si>
    <t>13,74</t>
  </si>
  <si>
    <t>-727336715</t>
  </si>
  <si>
    <t>13,74*10 'Přepočtené koeficientem množství</t>
  </si>
  <si>
    <t>181301101</t>
  </si>
  <si>
    <t>Rozprostření ornice tl vrstvy do 100 mm pl do 500 m2 v rovině nebo ve svahu do 1:5</t>
  </si>
  <si>
    <t>475064069</t>
  </si>
  <si>
    <t>Rozprostření a urovnání ornice v rovině nebo ve svahu sklonu do 1:5 při souvislé ploše do 500 m2, tl. vrstvy do 100 mm</t>
  </si>
  <si>
    <t>165-78</t>
  </si>
  <si>
    <t>10364101</t>
  </si>
  <si>
    <t xml:space="preserve">zemina pro terénní úpravy -  ornice</t>
  </si>
  <si>
    <t>734756986</t>
  </si>
  <si>
    <t>(165-78)*0,1*1,8</t>
  </si>
  <si>
    <t>181411131</t>
  </si>
  <si>
    <t>Založení parkového trávníku výsevem plochy do 1000 m2 v rovině a ve svahu do 1:5</t>
  </si>
  <si>
    <t>-1609800349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</si>
  <si>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</si>
  <si>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</si>
  <si>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</si>
  <si>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</si>
  <si>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1798390756</t>
  </si>
  <si>
    <t>87*0,015 'Přepočtené koeficientem množství</t>
  </si>
  <si>
    <t>181951101</t>
  </si>
  <si>
    <t>Úprava pláně v hornině tř. 1 až 4 bez zhutnění</t>
  </si>
  <si>
    <t>58854653</t>
  </si>
  <si>
    <t>Úprava pláně vyrovnáním výškových rozdílů v hornině tř. 1 až 4 bez zhutnění</t>
  </si>
  <si>
    <t>-207722178</t>
  </si>
  <si>
    <t>12</t>
  </si>
  <si>
    <t>odstup+vchod</t>
  </si>
  <si>
    <t>564851111</t>
  </si>
  <si>
    <t>Podklad ze štěrkodrtě ŠD tl 150 mm</t>
  </si>
  <si>
    <t>-623629729</t>
  </si>
  <si>
    <t>Podklad ze štěrkodrti ŠD s rozprostřením a zhutněním, po zhutnění tl. 150 mm</t>
  </si>
  <si>
    <t>vjezd</t>
  </si>
  <si>
    <t>odstup + vchod</t>
  </si>
  <si>
    <t>41+1</t>
  </si>
  <si>
    <t>13</t>
  </si>
  <si>
    <t>596211110</t>
  </si>
  <si>
    <t>Kladení zámkové dlažby komunikací pro pěší tl 60 mm skupiny A pl do 50 m2</t>
  </si>
  <si>
    <t>-1921212639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</si>
  <si>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</si>
  <si>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14</t>
  </si>
  <si>
    <t>59245018</t>
  </si>
  <si>
    <t>dlažba skladebná betonová 200x100x60mm přírodní</t>
  </si>
  <si>
    <t>740685187</t>
  </si>
  <si>
    <t>596212210</t>
  </si>
  <si>
    <t>Kladení zámkové dlažby pozemních komunikací tl 80 mm skupiny A pl do 50 m2</t>
  </si>
  <si>
    <t>214284735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</si>
  <si>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</si>
  <si>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</t>
  </si>
  <si>
    <t>59245020</t>
  </si>
  <si>
    <t>dlažba skladebná betonová 200x100x80mm přírodní</t>
  </si>
  <si>
    <t>-1739930483</t>
  </si>
  <si>
    <t>916231213</t>
  </si>
  <si>
    <t>Osazení chodníkového obrubníku betonového stojatého s boční opěrou do lože z betonu prostého</t>
  </si>
  <si>
    <t>-1534353374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</si>
  <si>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</si>
  <si>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</si>
  <si>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</si>
  <si>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1129454501</t>
  </si>
  <si>
    <t>-645491410</t>
  </si>
  <si>
    <t>3,25</t>
  </si>
  <si>
    <t>-1901790409</t>
  </si>
  <si>
    <t>3,25*19 'Přepočtené koeficientem množství</t>
  </si>
  <si>
    <t>-328432889</t>
  </si>
  <si>
    <t>22</t>
  </si>
  <si>
    <t>-853408956</t>
  </si>
  <si>
    <t>13,74*1,8 'Přepočtené koeficientem množství</t>
  </si>
  <si>
    <t>-2047607400</t>
  </si>
  <si>
    <t>SO 101.3 - KOMUNIKACE 2.ETAPA</t>
  </si>
  <si>
    <t>-2065119203</t>
  </si>
  <si>
    <t>132</t>
  </si>
  <si>
    <t>-1411330398</t>
  </si>
  <si>
    <t>132*0,18</t>
  </si>
  <si>
    <t>146948274</t>
  </si>
  <si>
    <t>23,76</t>
  </si>
  <si>
    <t>-1634509310</t>
  </si>
  <si>
    <t>23,76*10 'Přepočtené koeficientem množství</t>
  </si>
  <si>
    <t>-1529413292</t>
  </si>
  <si>
    <t>78</t>
  </si>
  <si>
    <t>-492012378</t>
  </si>
  <si>
    <t>78*0,1*1,8</t>
  </si>
  <si>
    <t>368547567</t>
  </si>
  <si>
    <t>1708438284</t>
  </si>
  <si>
    <t>78*0,015 'Přepočtené koeficientem množství</t>
  </si>
  <si>
    <t>320635916</t>
  </si>
  <si>
    <t>389537920</t>
  </si>
  <si>
    <t>132*0,5*0,3</t>
  </si>
  <si>
    <t>69</t>
  </si>
  <si>
    <t>181951112</t>
  </si>
  <si>
    <t>Úprava pláně v hornině třídy těžitelnosti I, skupiny 1 až 3 se zhutněním</t>
  </si>
  <si>
    <t>1304045731</t>
  </si>
  <si>
    <t>Úprava pláně vyrovnáním výškových rozdílů strojně v hornině třídy těžitelnosti I, skupiny 1 až 3 se zhutněním</t>
  </si>
  <si>
    <t>-1143256047</t>
  </si>
  <si>
    <t>132*0,5</t>
  </si>
  <si>
    <t>-156563919</t>
  </si>
  <si>
    <t>66*1,1 'Přepočtené koeficientem množství</t>
  </si>
  <si>
    <t>-1908799784</t>
  </si>
  <si>
    <t>242075176</t>
  </si>
  <si>
    <t>1145442025</t>
  </si>
  <si>
    <t>1284082393</t>
  </si>
  <si>
    <t>1119454765</t>
  </si>
  <si>
    <t>387512858</t>
  </si>
  <si>
    <t>-1510895565</t>
  </si>
  <si>
    <t>41,71</t>
  </si>
  <si>
    <t>-556658662</t>
  </si>
  <si>
    <t>41,71*19 'Přepočtené koeficientem množství</t>
  </si>
  <si>
    <t>-743094081</t>
  </si>
  <si>
    <t>842584222</t>
  </si>
  <si>
    <t>23,76*1,8 'Přepočtené koeficientem množství</t>
  </si>
  <si>
    <t>-264757977</t>
  </si>
  <si>
    <t>-310233823</t>
  </si>
  <si>
    <t>-886606885</t>
  </si>
  <si>
    <t>723767944</t>
  </si>
  <si>
    <t>-967012739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</si>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</sst>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0176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 - NOVÁ HUŤ - KE HŘIŠTI REKONSTRUKCE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101.1 - KOMUNIKACE 1.E...'!J30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 101.1 - KOMUNIKACE 1.E...'!P91</f>
        <v>0</v>
      </c>
      <c r="AV55" s="121">
        <f>'SO 101.1 - KOMUNIKACE 1.E...'!J33</f>
        <v>0</v>
      </c>
      <c r="AW55" s="121">
        <f>'SO 101.1 - KOMUNIKACE 1.E...'!J34</f>
        <v>0</v>
      </c>
      <c r="AX55" s="121">
        <f>'SO 101.1 - KOMUNIKACE 1.E...'!J35</f>
        <v>0</v>
      </c>
      <c r="AY55" s="121">
        <f>'SO 101.1 - KOMUNIKACE 1.E...'!J36</f>
        <v>0</v>
      </c>
      <c r="AZ55" s="121">
        <f>'SO 101.1 - KOMUNIKACE 1.E...'!F33</f>
        <v>0</v>
      </c>
      <c r="BA55" s="121">
        <f>'SO 101.1 - KOMUNIKACE 1.E...'!F34</f>
        <v>0</v>
      </c>
      <c r="BB55" s="121">
        <f>'SO 101.1 - KOMUNIKACE 1.E...'!F35</f>
        <v>0</v>
      </c>
      <c r="BC55" s="121">
        <f>'SO 101.1 - KOMUNIKACE 1.E...'!F36</f>
        <v>0</v>
      </c>
      <c r="BD55" s="123">
        <f>'SO 101.1 - KOMUNIKACE 1.E...'!F37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24.7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101.2 - KOMUNIKACE 1.E...'!J30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'SO 101.2 - KOMUNIKACE 1.E...'!P88</f>
        <v>0</v>
      </c>
      <c r="AV56" s="121">
        <f>'SO 101.2 - KOMUNIKACE 1.E...'!J33</f>
        <v>0</v>
      </c>
      <c r="AW56" s="121">
        <f>'SO 101.2 - KOMUNIKACE 1.E...'!J34</f>
        <v>0</v>
      </c>
      <c r="AX56" s="121">
        <f>'SO 101.2 - KOMUNIKACE 1.E...'!J35</f>
        <v>0</v>
      </c>
      <c r="AY56" s="121">
        <f>'SO 101.2 - KOMUNIKACE 1.E...'!J36</f>
        <v>0</v>
      </c>
      <c r="AZ56" s="121">
        <f>'SO 101.2 - KOMUNIKACE 1.E...'!F33</f>
        <v>0</v>
      </c>
      <c r="BA56" s="121">
        <f>'SO 101.2 - KOMUNIKACE 1.E...'!F34</f>
        <v>0</v>
      </c>
      <c r="BB56" s="121">
        <f>'SO 101.2 - KOMUNIKACE 1.E...'!F35</f>
        <v>0</v>
      </c>
      <c r="BC56" s="121">
        <f>'SO 101.2 - KOMUNIKACE 1.E...'!F36</f>
        <v>0</v>
      </c>
      <c r="BD56" s="123">
        <f>'SO 101.2 - KOMUNIKACE 1.E...'!F37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24.7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101.3 - KOMUNIKACE 2.E...'!J30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5">
        <v>0</v>
      </c>
      <c r="AT57" s="126">
        <f>ROUND(SUM(AV57:AW57),2)</f>
        <v>0</v>
      </c>
      <c r="AU57" s="127">
        <f>'SO 101.3 - KOMUNIKACE 2.E...'!P91</f>
        <v>0</v>
      </c>
      <c r="AV57" s="126">
        <f>'SO 101.3 - KOMUNIKACE 2.E...'!J33</f>
        <v>0</v>
      </c>
      <c r="AW57" s="126">
        <f>'SO 101.3 - KOMUNIKACE 2.E...'!J34</f>
        <v>0</v>
      </c>
      <c r="AX57" s="126">
        <f>'SO 101.3 - KOMUNIKACE 2.E...'!J35</f>
        <v>0</v>
      </c>
      <c r="AY57" s="126">
        <f>'SO 101.3 - KOMUNIKACE 2.E...'!J36</f>
        <v>0</v>
      </c>
      <c r="AZ57" s="126">
        <f>'SO 101.3 - KOMUNIKACE 2.E...'!F33</f>
        <v>0</v>
      </c>
      <c r="BA57" s="126">
        <f>'SO 101.3 - KOMUNIKACE 2.E...'!F34</f>
        <v>0</v>
      </c>
      <c r="BB57" s="126">
        <f>'SO 101.3 - KOMUNIKACE 2.E...'!F35</f>
        <v>0</v>
      </c>
      <c r="BC57" s="126">
        <f>'SO 101.3 - KOMUNIKACE 2.E...'!F36</f>
        <v>0</v>
      </c>
      <c r="BD57" s="128">
        <f>'SO 101.3 - KOMUNIKACE 2.E...'!F37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wRzrJi8VYXcZ3iVAM8iYDZc8Ct17noEZ675y82kHj2bDQwXUDHZElrCFWeSnLwl8oDOUNVmPoU1eLTJkWBrTNA==" hashValue="Xf+UZPWuBbuOWn8XFOH6DoBHF+2BtKp+Y4T+yVHL1NSm39QMCbaBpL1c11VDigkwR1eE0QSG8Ekn+FL+u1cww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.1 - KOMUNIKACE 1.E...'!C2" display="/"/>
    <hyperlink ref="A56" location="'SO 101.2 - KOMUNIKACE 1.E...'!C2" display="/"/>
    <hyperlink ref="A57" location="'SO 101.3 - KOMUNIKACE 2.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 - NOVÁ HUŤ - KE HŘIŠTI REKONSTRUKCE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ROUND((SUM(BE91:BE274)),  2)</f>
        <v>0</v>
      </c>
      <c r="G33" s="39"/>
      <c r="H33" s="39"/>
      <c r="I33" s="149">
        <v>0.20999999999999999</v>
      </c>
      <c r="J33" s="148">
        <f>ROUND(((SUM(BE91:BE274))*I33),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ROUND((SUM(BF91:BF274)),  2)</f>
        <v>0</v>
      </c>
      <c r="G34" s="39"/>
      <c r="H34" s="39"/>
      <c r="I34" s="149">
        <v>0.14999999999999999</v>
      </c>
      <c r="J34" s="148">
        <f>ROUND(((SUM(BF91:BF274))*I34),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ROUND((SUM(BG91:BG274)),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ROUND((SUM(BH91:BH274)),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ROUND((SUM(BI91:BI274)),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 - NOVÁ HUŤ - KE HŘIŠTI REKONSTRUKCE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101.1 - KOMUNIKACE 1.ETAPA - UZNATELNÉ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J143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J151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J154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J170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J210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J235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101</v>
      </c>
      <c r="E68" s="175"/>
      <c r="F68" s="175"/>
      <c r="G68" s="175"/>
      <c r="H68" s="175"/>
      <c r="I68" s="175"/>
      <c r="J68" s="176">
        <f>J261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J264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103</v>
      </c>
      <c r="E70" s="175"/>
      <c r="F70" s="175"/>
      <c r="G70" s="175"/>
      <c r="H70" s="175"/>
      <c r="I70" s="175"/>
      <c r="J70" s="176">
        <f>J265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104</v>
      </c>
      <c r="E71" s="175"/>
      <c r="F71" s="175"/>
      <c r="G71" s="175"/>
      <c r="H71" s="175"/>
      <c r="I71" s="175"/>
      <c r="J71" s="176">
        <f>J272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105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DÝŠINA - NOVÁ HUŤ - KE HŘIŠTI REKONSTRUKCE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87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SO 101.1 - KOMUNIKACE 1.ETAPA - UZNATELNÉ NÁKLADY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25. 11. 2020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30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32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106</v>
      </c>
      <c r="D90" s="181" t="s">
        <v>54</v>
      </c>
      <c r="E90" s="181" t="s">
        <v>50</v>
      </c>
      <c r="F90" s="181" t="s">
        <v>51</v>
      </c>
      <c r="G90" s="181" t="s">
        <v>107</v>
      </c>
      <c r="H90" s="181" t="s">
        <v>108</v>
      </c>
      <c r="I90" s="181" t="s">
        <v>109</v>
      </c>
      <c r="J90" s="181" t="s">
        <v>91</v>
      </c>
      <c r="K90" s="182" t="s">
        <v>110</v>
      </c>
      <c r="L90" s="183"/>
      <c r="M90" s="93" t="s">
        <v>19</v>
      </c>
      <c r="N90" s="94" t="s">
        <v>39</v>
      </c>
      <c r="O90" s="94" t="s">
        <v>111</v>
      </c>
      <c r="P90" s="94" t="s">
        <v>112</v>
      </c>
      <c r="Q90" s="94" t="s">
        <v>113</v>
      </c>
      <c r="R90" s="94" t="s">
        <v>114</v>
      </c>
      <c r="S90" s="94" t="s">
        <v>115</v>
      </c>
      <c r="T90" s="95" t="s">
        <v>116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117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P92+P264</f>
        <v>0</v>
      </c>
      <c r="Q91" s="97"/>
      <c r="R91" s="186">
        <f>R92+R264</f>
        <v>69.714335000000005</v>
      </c>
      <c r="S91" s="97"/>
      <c r="T91" s="187">
        <f>T92+T264</f>
        <v>232.46199999999999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92</v>
      </c>
      <c r="BK91" s="188">
        <f>BK92+BK264</f>
        <v>0</v>
      </c>
    </row>
    <row r="92" s="12" customFormat="1" ht="25.92" customHeight="1">
      <c r="A92" s="12"/>
      <c r="B92" s="189"/>
      <c r="C92" s="190"/>
      <c r="D92" s="191" t="s">
        <v>68</v>
      </c>
      <c r="E92" s="192" t="s">
        <v>118</v>
      </c>
      <c r="F92" s="192" t="s">
        <v>119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P93+P143+P151+P154+P170+P210+P235+P261</f>
        <v>0</v>
      </c>
      <c r="Q92" s="197"/>
      <c r="R92" s="198">
        <f>R93+R143+R151+R154+R170+R210+R235+R261</f>
        <v>69.714335000000005</v>
      </c>
      <c r="S92" s="197"/>
      <c r="T92" s="199">
        <f>T93+T143+T151+T154+T170+T210+T235+T261</f>
        <v>232.46199999999999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69</v>
      </c>
      <c r="AY92" s="200" t="s">
        <v>120</v>
      </c>
      <c r="BK92" s="202">
        <f>BK93+BK143+BK151+BK154+BK170+BK210+BK235+BK261</f>
        <v>0</v>
      </c>
    </row>
    <row r="93" s="12" customFormat="1" ht="22.8" customHeight="1">
      <c r="A93" s="12"/>
      <c r="B93" s="189"/>
      <c r="C93" s="190"/>
      <c r="D93" s="191" t="s">
        <v>68</v>
      </c>
      <c r="E93" s="203" t="s">
        <v>77</v>
      </c>
      <c r="F93" s="203" t="s">
        <v>121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SUM(P94:P142)</f>
        <v>0</v>
      </c>
      <c r="Q93" s="197"/>
      <c r="R93" s="198">
        <f>SUM(R94:R142)</f>
        <v>10.288</v>
      </c>
      <c r="S93" s="197"/>
      <c r="T93" s="199">
        <f>SUM(T94:T142)</f>
        <v>183.91200000000001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68</v>
      </c>
      <c r="AU93" s="201" t="s">
        <v>77</v>
      </c>
      <c r="AY93" s="200" t="s">
        <v>120</v>
      </c>
      <c r="BK93" s="202">
        <f>SUM(BK94:BK142)</f>
        <v>0</v>
      </c>
    </row>
    <row r="94" s="2" customFormat="1" ht="16.5" customHeight="1">
      <c r="A94" s="39"/>
      <c r="B94" s="40"/>
      <c r="C94" s="205" t="s">
        <v>122</v>
      </c>
      <c r="D94" s="205" t="s">
        <v>123</v>
      </c>
      <c r="E94" s="206" t="s">
        <v>124</v>
      </c>
      <c r="F94" s="207" t="s">
        <v>125</v>
      </c>
      <c r="G94" s="208" t="s">
        <v>126</v>
      </c>
      <c r="H94" s="209">
        <v>582</v>
      </c>
      <c r="I94" s="210"/>
      <c r="J94" s="211">
        <f>ROUND(I94*H94,2)</f>
        <v>0</v>
      </c>
      <c r="K94" s="207" t="s">
        <v>127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0.316</v>
      </c>
      <c r="T94" s="215">
        <f>S94*H94</f>
        <v>183.91200000000001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128</v>
      </c>
      <c r="AT94" s="216" t="s">
        <v>123</v>
      </c>
      <c r="AU94" s="216" t="s">
        <v>79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128</v>
      </c>
      <c r="BM94" s="216" t="s">
        <v>129</v>
      </c>
    </row>
    <row r="95" s="2" customFormat="1">
      <c r="A95" s="39"/>
      <c r="B95" s="40"/>
      <c r="C95" s="41"/>
      <c r="D95" s="218" t="s">
        <v>130</v>
      </c>
      <c r="E95" s="41"/>
      <c r="F95" s="219" t="s">
        <v>131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79</v>
      </c>
    </row>
    <row r="96" s="13" customFormat="1">
      <c r="A96" s="13"/>
      <c r="B96" s="223"/>
      <c r="C96" s="224"/>
      <c r="D96" s="218" t="s">
        <v>132</v>
      </c>
      <c r="E96" s="225" t="s">
        <v>19</v>
      </c>
      <c r="F96" s="226" t="s">
        <v>133</v>
      </c>
      <c r="G96" s="224"/>
      <c r="H96" s="227">
        <v>582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132</v>
      </c>
      <c r="AU96" s="233" t="s">
        <v>79</v>
      </c>
      <c r="AV96" s="13" t="s">
        <v>79</v>
      </c>
      <c r="AW96" s="13" t="s">
        <v>31</v>
      </c>
      <c r="AX96" s="13" t="s">
        <v>77</v>
      </c>
      <c r="AY96" s="233" t="s">
        <v>120</v>
      </c>
    </row>
    <row r="97" s="2" customFormat="1" ht="16.5" customHeight="1">
      <c r="A97" s="39"/>
      <c r="B97" s="40"/>
      <c r="C97" s="205" t="s">
        <v>128</v>
      </c>
      <c r="D97" s="205" t="s">
        <v>123</v>
      </c>
      <c r="E97" s="206" t="s">
        <v>134</v>
      </c>
      <c r="F97" s="207" t="s">
        <v>135</v>
      </c>
      <c r="G97" s="208" t="s">
        <v>136</v>
      </c>
      <c r="H97" s="209">
        <v>103.14</v>
      </c>
      <c r="I97" s="210"/>
      <c r="J97" s="211">
        <f>ROUND(I97*H97,2)</f>
        <v>0</v>
      </c>
      <c r="K97" s="207" t="s">
        <v>127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79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128</v>
      </c>
      <c r="BM97" s="216" t="s">
        <v>137</v>
      </c>
    </row>
    <row r="98" s="2" customFormat="1">
      <c r="A98" s="39"/>
      <c r="B98" s="40"/>
      <c r="C98" s="41"/>
      <c r="D98" s="218" t="s">
        <v>130</v>
      </c>
      <c r="E98" s="41"/>
      <c r="F98" s="219" t="s">
        <v>138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79</v>
      </c>
    </row>
    <row r="99" s="14" customFormat="1">
      <c r="A99" s="14"/>
      <c r="B99" s="234"/>
      <c r="C99" s="235"/>
      <c r="D99" s="218" t="s">
        <v>132</v>
      </c>
      <c r="E99" s="236" t="s">
        <v>19</v>
      </c>
      <c r="F99" s="237" t="s">
        <v>139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132</v>
      </c>
      <c r="AU99" s="243" t="s">
        <v>79</v>
      </c>
      <c r="AV99" s="14" t="s">
        <v>77</v>
      </c>
      <c r="AW99" s="14" t="s">
        <v>31</v>
      </c>
      <c r="AX99" s="14" t="s">
        <v>69</v>
      </c>
      <c r="AY99" s="243" t="s">
        <v>120</v>
      </c>
    </row>
    <row r="100" s="13" customFormat="1">
      <c r="A100" s="13"/>
      <c r="B100" s="223"/>
      <c r="C100" s="224"/>
      <c r="D100" s="218" t="s">
        <v>132</v>
      </c>
      <c r="E100" s="225" t="s">
        <v>19</v>
      </c>
      <c r="F100" s="226" t="s">
        <v>140</v>
      </c>
      <c r="G100" s="224"/>
      <c r="H100" s="227">
        <v>103.14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132</v>
      </c>
      <c r="AU100" s="233" t="s">
        <v>79</v>
      </c>
      <c r="AV100" s="13" t="s">
        <v>79</v>
      </c>
      <c r="AW100" s="13" t="s">
        <v>31</v>
      </c>
      <c r="AX100" s="13" t="s">
        <v>69</v>
      </c>
      <c r="AY100" s="233" t="s">
        <v>120</v>
      </c>
    </row>
    <row r="101" s="15" customFormat="1">
      <c r="A101" s="15"/>
      <c r="B101" s="244"/>
      <c r="C101" s="245"/>
      <c r="D101" s="218" t="s">
        <v>132</v>
      </c>
      <c r="E101" s="246" t="s">
        <v>19</v>
      </c>
      <c r="F101" s="247" t="s">
        <v>141</v>
      </c>
      <c r="G101" s="245"/>
      <c r="H101" s="248">
        <v>103.14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4" t="s">
        <v>132</v>
      </c>
      <c r="AU101" s="254" t="s">
        <v>79</v>
      </c>
      <c r="AV101" s="15" t="s">
        <v>128</v>
      </c>
      <c r="AW101" s="15" t="s">
        <v>31</v>
      </c>
      <c r="AX101" s="15" t="s">
        <v>77</v>
      </c>
      <c r="AY101" s="254" t="s">
        <v>120</v>
      </c>
    </row>
    <row r="102" s="2" customFormat="1" ht="16.5" customHeight="1">
      <c r="A102" s="39"/>
      <c r="B102" s="40"/>
      <c r="C102" s="205" t="s">
        <v>142</v>
      </c>
      <c r="D102" s="205" t="s">
        <v>123</v>
      </c>
      <c r="E102" s="206" t="s">
        <v>143</v>
      </c>
      <c r="F102" s="207" t="s">
        <v>144</v>
      </c>
      <c r="G102" s="208" t="s">
        <v>136</v>
      </c>
      <c r="H102" s="209">
        <v>6.4000000000000004</v>
      </c>
      <c r="I102" s="210"/>
      <c r="J102" s="211">
        <f>ROUND(I102*H102,2)</f>
        <v>0</v>
      </c>
      <c r="K102" s="207" t="s">
        <v>127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128</v>
      </c>
      <c r="AT102" s="216" t="s">
        <v>123</v>
      </c>
      <c r="AU102" s="216" t="s">
        <v>79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128</v>
      </c>
      <c r="BM102" s="216" t="s">
        <v>145</v>
      </c>
    </row>
    <row r="103" s="2" customFormat="1">
      <c r="A103" s="39"/>
      <c r="B103" s="40"/>
      <c r="C103" s="41"/>
      <c r="D103" s="218" t="s">
        <v>130</v>
      </c>
      <c r="E103" s="41"/>
      <c r="F103" s="219" t="s">
        <v>146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130</v>
      </c>
      <c r="AU103" s="18" t="s">
        <v>79</v>
      </c>
    </row>
    <row r="104" s="13" customFormat="1">
      <c r="A104" s="13"/>
      <c r="B104" s="223"/>
      <c r="C104" s="224"/>
      <c r="D104" s="218" t="s">
        <v>132</v>
      </c>
      <c r="E104" s="225" t="s">
        <v>19</v>
      </c>
      <c r="F104" s="226" t="s">
        <v>147</v>
      </c>
      <c r="G104" s="224"/>
      <c r="H104" s="227">
        <v>6.4000000000000004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132</v>
      </c>
      <c r="AU104" s="233" t="s">
        <v>79</v>
      </c>
      <c r="AV104" s="13" t="s">
        <v>79</v>
      </c>
      <c r="AW104" s="13" t="s">
        <v>31</v>
      </c>
      <c r="AX104" s="13" t="s">
        <v>77</v>
      </c>
      <c r="AY104" s="233" t="s">
        <v>120</v>
      </c>
    </row>
    <row r="105" s="2" customFormat="1" ht="16.5" customHeight="1">
      <c r="A105" s="39"/>
      <c r="B105" s="40"/>
      <c r="C105" s="205" t="s">
        <v>148</v>
      </c>
      <c r="D105" s="205" t="s">
        <v>123</v>
      </c>
      <c r="E105" s="206" t="s">
        <v>149</v>
      </c>
      <c r="F105" s="207" t="s">
        <v>150</v>
      </c>
      <c r="G105" s="208" t="s">
        <v>136</v>
      </c>
      <c r="H105" s="209">
        <v>109.54000000000001</v>
      </c>
      <c r="I105" s="210"/>
      <c r="J105" s="211">
        <f>ROUND(I105*H105,2)</f>
        <v>0</v>
      </c>
      <c r="K105" s="207" t="s">
        <v>127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128</v>
      </c>
      <c r="AT105" s="216" t="s">
        <v>123</v>
      </c>
      <c r="AU105" s="216" t="s">
        <v>79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128</v>
      </c>
      <c r="BM105" s="216" t="s">
        <v>151</v>
      </c>
    </row>
    <row r="106" s="2" customFormat="1">
      <c r="A106" s="39"/>
      <c r="B106" s="40"/>
      <c r="C106" s="41"/>
      <c r="D106" s="218" t="s">
        <v>130</v>
      </c>
      <c r="E106" s="41"/>
      <c r="F106" s="219" t="s">
        <v>152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130</v>
      </c>
      <c r="AU106" s="18" t="s">
        <v>79</v>
      </c>
    </row>
    <row r="107" s="14" customFormat="1">
      <c r="A107" s="14"/>
      <c r="B107" s="234"/>
      <c r="C107" s="235"/>
      <c r="D107" s="218" t="s">
        <v>132</v>
      </c>
      <c r="E107" s="236" t="s">
        <v>19</v>
      </c>
      <c r="F107" s="237" t="s">
        <v>139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132</v>
      </c>
      <c r="AU107" s="243" t="s">
        <v>79</v>
      </c>
      <c r="AV107" s="14" t="s">
        <v>77</v>
      </c>
      <c r="AW107" s="14" t="s">
        <v>31</v>
      </c>
      <c r="AX107" s="14" t="s">
        <v>69</v>
      </c>
      <c r="AY107" s="243" t="s">
        <v>120</v>
      </c>
    </row>
    <row r="108" s="13" customFormat="1">
      <c r="A108" s="13"/>
      <c r="B108" s="223"/>
      <c r="C108" s="224"/>
      <c r="D108" s="218" t="s">
        <v>132</v>
      </c>
      <c r="E108" s="225" t="s">
        <v>19</v>
      </c>
      <c r="F108" s="226" t="s">
        <v>153</v>
      </c>
      <c r="G108" s="224"/>
      <c r="H108" s="227">
        <v>103.14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132</v>
      </c>
      <c r="AU108" s="233" t="s">
        <v>79</v>
      </c>
      <c r="AV108" s="13" t="s">
        <v>79</v>
      </c>
      <c r="AW108" s="13" t="s">
        <v>31</v>
      </c>
      <c r="AX108" s="13" t="s">
        <v>69</v>
      </c>
      <c r="AY108" s="233" t="s">
        <v>120</v>
      </c>
    </row>
    <row r="109" s="14" customFormat="1">
      <c r="A109" s="14"/>
      <c r="B109" s="234"/>
      <c r="C109" s="235"/>
      <c r="D109" s="218" t="s">
        <v>132</v>
      </c>
      <c r="E109" s="236" t="s">
        <v>19</v>
      </c>
      <c r="F109" s="237" t="s">
        <v>154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132</v>
      </c>
      <c r="AU109" s="243" t="s">
        <v>79</v>
      </c>
      <c r="AV109" s="14" t="s">
        <v>77</v>
      </c>
      <c r="AW109" s="14" t="s">
        <v>31</v>
      </c>
      <c r="AX109" s="14" t="s">
        <v>69</v>
      </c>
      <c r="AY109" s="243" t="s">
        <v>120</v>
      </c>
    </row>
    <row r="110" s="13" customFormat="1">
      <c r="A110" s="13"/>
      <c r="B110" s="223"/>
      <c r="C110" s="224"/>
      <c r="D110" s="218" t="s">
        <v>132</v>
      </c>
      <c r="E110" s="225" t="s">
        <v>19</v>
      </c>
      <c r="F110" s="226" t="s">
        <v>155</v>
      </c>
      <c r="G110" s="224"/>
      <c r="H110" s="227">
        <v>6.4000000000000004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132</v>
      </c>
      <c r="AU110" s="233" t="s">
        <v>79</v>
      </c>
      <c r="AV110" s="13" t="s">
        <v>79</v>
      </c>
      <c r="AW110" s="13" t="s">
        <v>31</v>
      </c>
      <c r="AX110" s="13" t="s">
        <v>69</v>
      </c>
      <c r="AY110" s="233" t="s">
        <v>120</v>
      </c>
    </row>
    <row r="111" s="15" customFormat="1">
      <c r="A111" s="15"/>
      <c r="B111" s="244"/>
      <c r="C111" s="245"/>
      <c r="D111" s="218" t="s">
        <v>132</v>
      </c>
      <c r="E111" s="246" t="s">
        <v>19</v>
      </c>
      <c r="F111" s="247" t="s">
        <v>141</v>
      </c>
      <c r="G111" s="245"/>
      <c r="H111" s="248">
        <v>109.54000000000001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4" t="s">
        <v>132</v>
      </c>
      <c r="AU111" s="254" t="s">
        <v>79</v>
      </c>
      <c r="AV111" s="15" t="s">
        <v>128</v>
      </c>
      <c r="AW111" s="15" t="s">
        <v>31</v>
      </c>
      <c r="AX111" s="15" t="s">
        <v>77</v>
      </c>
      <c r="AY111" s="254" t="s">
        <v>120</v>
      </c>
    </row>
    <row r="112" s="2" customFormat="1" ht="21.75" customHeight="1">
      <c r="A112" s="39"/>
      <c r="B112" s="40"/>
      <c r="C112" s="205" t="s">
        <v>156</v>
      </c>
      <c r="D112" s="205" t="s">
        <v>123</v>
      </c>
      <c r="E112" s="206" t="s">
        <v>157</v>
      </c>
      <c r="F112" s="207" t="s">
        <v>158</v>
      </c>
      <c r="G112" s="208" t="s">
        <v>136</v>
      </c>
      <c r="H112" s="209">
        <v>1095.4000000000001</v>
      </c>
      <c r="I112" s="210"/>
      <c r="J112" s="211">
        <f>ROUND(I112*H112,2)</f>
        <v>0</v>
      </c>
      <c r="K112" s="207" t="s">
        <v>127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128</v>
      </c>
      <c r="AT112" s="216" t="s">
        <v>123</v>
      </c>
      <c r="AU112" s="216" t="s">
        <v>79</v>
      </c>
      <c r="AY112" s="18" t="s">
        <v>120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128</v>
      </c>
      <c r="BM112" s="216" t="s">
        <v>159</v>
      </c>
    </row>
    <row r="113" s="2" customFormat="1">
      <c r="A113" s="39"/>
      <c r="B113" s="40"/>
      <c r="C113" s="41"/>
      <c r="D113" s="218" t="s">
        <v>130</v>
      </c>
      <c r="E113" s="41"/>
      <c r="F113" s="219" t="s">
        <v>160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130</v>
      </c>
      <c r="AU113" s="18" t="s">
        <v>79</v>
      </c>
    </row>
    <row r="114" s="2" customFormat="1">
      <c r="A114" s="39"/>
      <c r="B114" s="40"/>
      <c r="C114" s="41"/>
      <c r="D114" s="218" t="s">
        <v>161</v>
      </c>
      <c r="E114" s="41"/>
      <c r="F114" s="255" t="s">
        <v>162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161</v>
      </c>
      <c r="AU114" s="18" t="s">
        <v>79</v>
      </c>
    </row>
    <row r="115" s="14" customFormat="1">
      <c r="A115" s="14"/>
      <c r="B115" s="234"/>
      <c r="C115" s="235"/>
      <c r="D115" s="218" t="s">
        <v>132</v>
      </c>
      <c r="E115" s="236" t="s">
        <v>19</v>
      </c>
      <c r="F115" s="237" t="s">
        <v>139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132</v>
      </c>
      <c r="AU115" s="243" t="s">
        <v>79</v>
      </c>
      <c r="AV115" s="14" t="s">
        <v>77</v>
      </c>
      <c r="AW115" s="14" t="s">
        <v>31</v>
      </c>
      <c r="AX115" s="14" t="s">
        <v>69</v>
      </c>
      <c r="AY115" s="243" t="s">
        <v>120</v>
      </c>
    </row>
    <row r="116" s="13" customFormat="1">
      <c r="A116" s="13"/>
      <c r="B116" s="223"/>
      <c r="C116" s="224"/>
      <c r="D116" s="218" t="s">
        <v>132</v>
      </c>
      <c r="E116" s="225" t="s">
        <v>19</v>
      </c>
      <c r="F116" s="226" t="s">
        <v>153</v>
      </c>
      <c r="G116" s="224"/>
      <c r="H116" s="227">
        <v>103.14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132</v>
      </c>
      <c r="AU116" s="233" t="s">
        <v>79</v>
      </c>
      <c r="AV116" s="13" t="s">
        <v>79</v>
      </c>
      <c r="AW116" s="13" t="s">
        <v>31</v>
      </c>
      <c r="AX116" s="13" t="s">
        <v>69</v>
      </c>
      <c r="AY116" s="233" t="s">
        <v>120</v>
      </c>
    </row>
    <row r="117" s="14" customFormat="1">
      <c r="A117" s="14"/>
      <c r="B117" s="234"/>
      <c r="C117" s="235"/>
      <c r="D117" s="218" t="s">
        <v>132</v>
      </c>
      <c r="E117" s="236" t="s">
        <v>19</v>
      </c>
      <c r="F117" s="237" t="s">
        <v>154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132</v>
      </c>
      <c r="AU117" s="243" t="s">
        <v>79</v>
      </c>
      <c r="AV117" s="14" t="s">
        <v>77</v>
      </c>
      <c r="AW117" s="14" t="s">
        <v>31</v>
      </c>
      <c r="AX117" s="14" t="s">
        <v>69</v>
      </c>
      <c r="AY117" s="243" t="s">
        <v>120</v>
      </c>
    </row>
    <row r="118" s="13" customFormat="1">
      <c r="A118" s="13"/>
      <c r="B118" s="223"/>
      <c r="C118" s="224"/>
      <c r="D118" s="218" t="s">
        <v>132</v>
      </c>
      <c r="E118" s="225" t="s">
        <v>19</v>
      </c>
      <c r="F118" s="226" t="s">
        <v>155</v>
      </c>
      <c r="G118" s="224"/>
      <c r="H118" s="227">
        <v>6.4000000000000004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132</v>
      </c>
      <c r="AU118" s="233" t="s">
        <v>79</v>
      </c>
      <c r="AV118" s="13" t="s">
        <v>79</v>
      </c>
      <c r="AW118" s="13" t="s">
        <v>31</v>
      </c>
      <c r="AX118" s="13" t="s">
        <v>69</v>
      </c>
      <c r="AY118" s="233" t="s">
        <v>120</v>
      </c>
    </row>
    <row r="119" s="15" customFormat="1">
      <c r="A119" s="15"/>
      <c r="B119" s="244"/>
      <c r="C119" s="245"/>
      <c r="D119" s="218" t="s">
        <v>132</v>
      </c>
      <c r="E119" s="246" t="s">
        <v>19</v>
      </c>
      <c r="F119" s="247" t="s">
        <v>141</v>
      </c>
      <c r="G119" s="245"/>
      <c r="H119" s="248">
        <v>109.54000000000001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4" t="s">
        <v>132</v>
      </c>
      <c r="AU119" s="254" t="s">
        <v>79</v>
      </c>
      <c r="AV119" s="15" t="s">
        <v>128</v>
      </c>
      <c r="AW119" s="15" t="s">
        <v>31</v>
      </c>
      <c r="AX119" s="15" t="s">
        <v>77</v>
      </c>
      <c r="AY119" s="254" t="s">
        <v>120</v>
      </c>
    </row>
    <row r="120" s="13" customFormat="1">
      <c r="A120" s="13"/>
      <c r="B120" s="223"/>
      <c r="C120" s="224"/>
      <c r="D120" s="218" t="s">
        <v>132</v>
      </c>
      <c r="E120" s="224"/>
      <c r="F120" s="226" t="s">
        <v>163</v>
      </c>
      <c r="G120" s="224"/>
      <c r="H120" s="227">
        <v>1095.4000000000001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132</v>
      </c>
      <c r="AU120" s="233" t="s">
        <v>79</v>
      </c>
      <c r="AV120" s="13" t="s">
        <v>79</v>
      </c>
      <c r="AW120" s="13" t="s">
        <v>4</v>
      </c>
      <c r="AX120" s="13" t="s">
        <v>77</v>
      </c>
      <c r="AY120" s="233" t="s">
        <v>120</v>
      </c>
    </row>
    <row r="121" s="2" customFormat="1" ht="16.5" customHeight="1">
      <c r="A121" s="39"/>
      <c r="B121" s="40"/>
      <c r="C121" s="205" t="s">
        <v>164</v>
      </c>
      <c r="D121" s="205" t="s">
        <v>123</v>
      </c>
      <c r="E121" s="206" t="s">
        <v>165</v>
      </c>
      <c r="F121" s="207" t="s">
        <v>166</v>
      </c>
      <c r="G121" s="208" t="s">
        <v>136</v>
      </c>
      <c r="H121" s="209">
        <v>4.1600000000000001</v>
      </c>
      <c r="I121" s="210"/>
      <c r="J121" s="211">
        <f>ROUND(I121*H121,2)</f>
        <v>0</v>
      </c>
      <c r="K121" s="207" t="s">
        <v>127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128</v>
      </c>
      <c r="AT121" s="216" t="s">
        <v>123</v>
      </c>
      <c r="AU121" s="216" t="s">
        <v>79</v>
      </c>
      <c r="AY121" s="18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128</v>
      </c>
      <c r="BM121" s="216" t="s">
        <v>167</v>
      </c>
    </row>
    <row r="122" s="2" customFormat="1">
      <c r="A122" s="39"/>
      <c r="B122" s="40"/>
      <c r="C122" s="41"/>
      <c r="D122" s="218" t="s">
        <v>130</v>
      </c>
      <c r="E122" s="41"/>
      <c r="F122" s="219" t="s">
        <v>168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130</v>
      </c>
      <c r="AU122" s="18" t="s">
        <v>79</v>
      </c>
    </row>
    <row r="123" s="13" customFormat="1">
      <c r="A123" s="13"/>
      <c r="B123" s="223"/>
      <c r="C123" s="224"/>
      <c r="D123" s="218" t="s">
        <v>132</v>
      </c>
      <c r="E123" s="225" t="s">
        <v>19</v>
      </c>
      <c r="F123" s="226" t="s">
        <v>169</v>
      </c>
      <c r="G123" s="224"/>
      <c r="H123" s="227">
        <v>4.1600000000000001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132</v>
      </c>
      <c r="AU123" s="233" t="s">
        <v>79</v>
      </c>
      <c r="AV123" s="13" t="s">
        <v>79</v>
      </c>
      <c r="AW123" s="13" t="s">
        <v>31</v>
      </c>
      <c r="AX123" s="13" t="s">
        <v>77</v>
      </c>
      <c r="AY123" s="233" t="s">
        <v>120</v>
      </c>
    </row>
    <row r="124" s="2" customFormat="1" ht="16.5" customHeight="1">
      <c r="A124" s="39"/>
      <c r="B124" s="40"/>
      <c r="C124" s="256" t="s">
        <v>170</v>
      </c>
      <c r="D124" s="256" t="s">
        <v>171</v>
      </c>
      <c r="E124" s="257" t="s">
        <v>172</v>
      </c>
      <c r="F124" s="258" t="s">
        <v>173</v>
      </c>
      <c r="G124" s="259" t="s">
        <v>174</v>
      </c>
      <c r="H124" s="260">
        <v>7.4880000000000004</v>
      </c>
      <c r="I124" s="261"/>
      <c r="J124" s="262">
        <f>ROUND(I124*H124,2)</f>
        <v>0</v>
      </c>
      <c r="K124" s="258" t="s">
        <v>127</v>
      </c>
      <c r="L124" s="263"/>
      <c r="M124" s="264" t="s">
        <v>19</v>
      </c>
      <c r="N124" s="265" t="s">
        <v>40</v>
      </c>
      <c r="O124" s="85"/>
      <c r="P124" s="214">
        <f>O124*H124</f>
        <v>0</v>
      </c>
      <c r="Q124" s="214">
        <v>1</v>
      </c>
      <c r="R124" s="214">
        <f>Q124*H124</f>
        <v>7.4880000000000004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164</v>
      </c>
      <c r="AT124" s="216" t="s">
        <v>171</v>
      </c>
      <c r="AU124" s="216" t="s">
        <v>79</v>
      </c>
      <c r="AY124" s="18" t="s">
        <v>120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128</v>
      </c>
      <c r="BM124" s="216" t="s">
        <v>175</v>
      </c>
    </row>
    <row r="125" s="2" customFormat="1">
      <c r="A125" s="39"/>
      <c r="B125" s="40"/>
      <c r="C125" s="41"/>
      <c r="D125" s="218" t="s">
        <v>130</v>
      </c>
      <c r="E125" s="41"/>
      <c r="F125" s="219" t="s">
        <v>173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130</v>
      </c>
      <c r="AU125" s="18" t="s">
        <v>79</v>
      </c>
    </row>
    <row r="126" s="13" customFormat="1">
      <c r="A126" s="13"/>
      <c r="B126" s="223"/>
      <c r="C126" s="224"/>
      <c r="D126" s="218" t="s">
        <v>132</v>
      </c>
      <c r="E126" s="224"/>
      <c r="F126" s="226" t="s">
        <v>176</v>
      </c>
      <c r="G126" s="224"/>
      <c r="H126" s="227">
        <v>7.4880000000000004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132</v>
      </c>
      <c r="AU126" s="233" t="s">
        <v>79</v>
      </c>
      <c r="AV126" s="13" t="s">
        <v>79</v>
      </c>
      <c r="AW126" s="13" t="s">
        <v>4</v>
      </c>
      <c r="AX126" s="13" t="s">
        <v>77</v>
      </c>
      <c r="AY126" s="233" t="s">
        <v>120</v>
      </c>
    </row>
    <row r="127" s="2" customFormat="1" ht="16.5" customHeight="1">
      <c r="A127" s="39"/>
      <c r="B127" s="40"/>
      <c r="C127" s="205" t="s">
        <v>177</v>
      </c>
      <c r="D127" s="205" t="s">
        <v>123</v>
      </c>
      <c r="E127" s="206" t="s">
        <v>178</v>
      </c>
      <c r="F127" s="207" t="s">
        <v>179</v>
      </c>
      <c r="G127" s="208" t="s">
        <v>136</v>
      </c>
      <c r="H127" s="209">
        <v>1.3999999999999999</v>
      </c>
      <c r="I127" s="210"/>
      <c r="J127" s="211">
        <f>ROUND(I127*H127,2)</f>
        <v>0</v>
      </c>
      <c r="K127" s="207" t="s">
        <v>127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128</v>
      </c>
      <c r="AT127" s="216" t="s">
        <v>123</v>
      </c>
      <c r="AU127" s="216" t="s">
        <v>79</v>
      </c>
      <c r="AY127" s="18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128</v>
      </c>
      <c r="BM127" s="216" t="s">
        <v>180</v>
      </c>
    </row>
    <row r="128" s="2" customFormat="1">
      <c r="A128" s="39"/>
      <c r="B128" s="40"/>
      <c r="C128" s="41"/>
      <c r="D128" s="218" t="s">
        <v>130</v>
      </c>
      <c r="E128" s="41"/>
      <c r="F128" s="219" t="s">
        <v>181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130</v>
      </c>
      <c r="AU128" s="18" t="s">
        <v>79</v>
      </c>
    </row>
    <row r="129" s="13" customFormat="1">
      <c r="A129" s="13"/>
      <c r="B129" s="223"/>
      <c r="C129" s="224"/>
      <c r="D129" s="218" t="s">
        <v>132</v>
      </c>
      <c r="E129" s="225" t="s">
        <v>19</v>
      </c>
      <c r="F129" s="226" t="s">
        <v>182</v>
      </c>
      <c r="G129" s="224"/>
      <c r="H129" s="227">
        <v>1.3999999999999999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132</v>
      </c>
      <c r="AU129" s="233" t="s">
        <v>79</v>
      </c>
      <c r="AV129" s="13" t="s">
        <v>79</v>
      </c>
      <c r="AW129" s="13" t="s">
        <v>31</v>
      </c>
      <c r="AX129" s="13" t="s">
        <v>77</v>
      </c>
      <c r="AY129" s="233" t="s">
        <v>120</v>
      </c>
    </row>
    <row r="130" s="2" customFormat="1" ht="16.5" customHeight="1">
      <c r="A130" s="39"/>
      <c r="B130" s="40"/>
      <c r="C130" s="256" t="s">
        <v>183</v>
      </c>
      <c r="D130" s="256" t="s">
        <v>171</v>
      </c>
      <c r="E130" s="257" t="s">
        <v>184</v>
      </c>
      <c r="F130" s="258" t="s">
        <v>185</v>
      </c>
      <c r="G130" s="259" t="s">
        <v>174</v>
      </c>
      <c r="H130" s="260">
        <v>2.7999999999999998</v>
      </c>
      <c r="I130" s="261"/>
      <c r="J130" s="262">
        <f>ROUND(I130*H130,2)</f>
        <v>0</v>
      </c>
      <c r="K130" s="258" t="s">
        <v>127</v>
      </c>
      <c r="L130" s="263"/>
      <c r="M130" s="264" t="s">
        <v>19</v>
      </c>
      <c r="N130" s="265" t="s">
        <v>40</v>
      </c>
      <c r="O130" s="85"/>
      <c r="P130" s="214">
        <f>O130*H130</f>
        <v>0</v>
      </c>
      <c r="Q130" s="214">
        <v>1</v>
      </c>
      <c r="R130" s="214">
        <f>Q130*H130</f>
        <v>2.7999999999999998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164</v>
      </c>
      <c r="AT130" s="216" t="s">
        <v>171</v>
      </c>
      <c r="AU130" s="216" t="s">
        <v>79</v>
      </c>
      <c r="AY130" s="18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128</v>
      </c>
      <c r="BM130" s="216" t="s">
        <v>186</v>
      </c>
    </row>
    <row r="131" s="2" customFormat="1">
      <c r="A131" s="39"/>
      <c r="B131" s="40"/>
      <c r="C131" s="41"/>
      <c r="D131" s="218" t="s">
        <v>130</v>
      </c>
      <c r="E131" s="41"/>
      <c r="F131" s="219" t="s">
        <v>185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130</v>
      </c>
      <c r="AU131" s="18" t="s">
        <v>79</v>
      </c>
    </row>
    <row r="132" s="13" customFormat="1">
      <c r="A132" s="13"/>
      <c r="B132" s="223"/>
      <c r="C132" s="224"/>
      <c r="D132" s="218" t="s">
        <v>132</v>
      </c>
      <c r="E132" s="224"/>
      <c r="F132" s="226" t="s">
        <v>187</v>
      </c>
      <c r="G132" s="224"/>
      <c r="H132" s="227">
        <v>2.7999999999999998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132</v>
      </c>
      <c r="AU132" s="233" t="s">
        <v>79</v>
      </c>
      <c r="AV132" s="13" t="s">
        <v>79</v>
      </c>
      <c r="AW132" s="13" t="s">
        <v>4</v>
      </c>
      <c r="AX132" s="13" t="s">
        <v>77</v>
      </c>
      <c r="AY132" s="233" t="s">
        <v>120</v>
      </c>
    </row>
    <row r="133" s="2" customFormat="1" ht="16.5" customHeight="1">
      <c r="A133" s="39"/>
      <c r="B133" s="40"/>
      <c r="C133" s="205" t="s">
        <v>188</v>
      </c>
      <c r="D133" s="205" t="s">
        <v>123</v>
      </c>
      <c r="E133" s="206" t="s">
        <v>189</v>
      </c>
      <c r="F133" s="207" t="s">
        <v>190</v>
      </c>
      <c r="G133" s="208" t="s">
        <v>126</v>
      </c>
      <c r="H133" s="209">
        <v>573</v>
      </c>
      <c r="I133" s="210"/>
      <c r="J133" s="211">
        <f>ROUND(I133*H133,2)</f>
        <v>0</v>
      </c>
      <c r="K133" s="207" t="s">
        <v>127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128</v>
      </c>
      <c r="AT133" s="216" t="s">
        <v>123</v>
      </c>
      <c r="AU133" s="216" t="s">
        <v>79</v>
      </c>
      <c r="AY133" s="18" t="s">
        <v>120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128</v>
      </c>
      <c r="BM133" s="216" t="s">
        <v>191</v>
      </c>
    </row>
    <row r="134" s="2" customFormat="1">
      <c r="A134" s="39"/>
      <c r="B134" s="40"/>
      <c r="C134" s="41"/>
      <c r="D134" s="218" t="s">
        <v>130</v>
      </c>
      <c r="E134" s="41"/>
      <c r="F134" s="219" t="s">
        <v>192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130</v>
      </c>
      <c r="AU134" s="18" t="s">
        <v>79</v>
      </c>
    </row>
    <row r="135" s="14" customFormat="1">
      <c r="A135" s="14"/>
      <c r="B135" s="234"/>
      <c r="C135" s="235"/>
      <c r="D135" s="218" t="s">
        <v>132</v>
      </c>
      <c r="E135" s="236" t="s">
        <v>19</v>
      </c>
      <c r="F135" s="237" t="s">
        <v>139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132</v>
      </c>
      <c r="AU135" s="243" t="s">
        <v>79</v>
      </c>
      <c r="AV135" s="14" t="s">
        <v>77</v>
      </c>
      <c r="AW135" s="14" t="s">
        <v>31</v>
      </c>
      <c r="AX135" s="14" t="s">
        <v>69</v>
      </c>
      <c r="AY135" s="243" t="s">
        <v>120</v>
      </c>
    </row>
    <row r="136" s="13" customFormat="1">
      <c r="A136" s="13"/>
      <c r="B136" s="223"/>
      <c r="C136" s="224"/>
      <c r="D136" s="218" t="s">
        <v>132</v>
      </c>
      <c r="E136" s="225" t="s">
        <v>19</v>
      </c>
      <c r="F136" s="226" t="s">
        <v>193</v>
      </c>
      <c r="G136" s="224"/>
      <c r="H136" s="227">
        <v>573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132</v>
      </c>
      <c r="AU136" s="233" t="s">
        <v>79</v>
      </c>
      <c r="AV136" s="13" t="s">
        <v>79</v>
      </c>
      <c r="AW136" s="13" t="s">
        <v>31</v>
      </c>
      <c r="AX136" s="13" t="s">
        <v>69</v>
      </c>
      <c r="AY136" s="233" t="s">
        <v>120</v>
      </c>
    </row>
    <row r="137" s="15" customFormat="1">
      <c r="A137" s="15"/>
      <c r="B137" s="244"/>
      <c r="C137" s="245"/>
      <c r="D137" s="218" t="s">
        <v>132</v>
      </c>
      <c r="E137" s="246" t="s">
        <v>19</v>
      </c>
      <c r="F137" s="247" t="s">
        <v>141</v>
      </c>
      <c r="G137" s="245"/>
      <c r="H137" s="248">
        <v>573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4" t="s">
        <v>132</v>
      </c>
      <c r="AU137" s="254" t="s">
        <v>79</v>
      </c>
      <c r="AV137" s="15" t="s">
        <v>128</v>
      </c>
      <c r="AW137" s="15" t="s">
        <v>31</v>
      </c>
      <c r="AX137" s="15" t="s">
        <v>77</v>
      </c>
      <c r="AY137" s="254" t="s">
        <v>120</v>
      </c>
    </row>
    <row r="138" s="2" customFormat="1">
      <c r="A138" s="39"/>
      <c r="B138" s="40"/>
      <c r="C138" s="256" t="s">
        <v>194</v>
      </c>
      <c r="D138" s="256" t="s">
        <v>171</v>
      </c>
      <c r="E138" s="257" t="s">
        <v>195</v>
      </c>
      <c r="F138" s="258" t="s">
        <v>196</v>
      </c>
      <c r="G138" s="259" t="s">
        <v>136</v>
      </c>
      <c r="H138" s="260">
        <v>85.950000000000003</v>
      </c>
      <c r="I138" s="261"/>
      <c r="J138" s="262">
        <f>ROUND(I138*H138,2)</f>
        <v>0</v>
      </c>
      <c r="K138" s="258" t="s">
        <v>127</v>
      </c>
      <c r="L138" s="263"/>
      <c r="M138" s="264" t="s">
        <v>19</v>
      </c>
      <c r="N138" s="265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164</v>
      </c>
      <c r="AT138" s="216" t="s">
        <v>171</v>
      </c>
      <c r="AU138" s="216" t="s">
        <v>79</v>
      </c>
      <c r="AY138" s="18" t="s">
        <v>120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128</v>
      </c>
      <c r="BM138" s="216" t="s">
        <v>197</v>
      </c>
    </row>
    <row r="139" s="2" customFormat="1">
      <c r="A139" s="39"/>
      <c r="B139" s="40"/>
      <c r="C139" s="41"/>
      <c r="D139" s="218" t="s">
        <v>130</v>
      </c>
      <c r="E139" s="41"/>
      <c r="F139" s="219" t="s">
        <v>196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130</v>
      </c>
      <c r="AU139" s="18" t="s">
        <v>79</v>
      </c>
    </row>
    <row r="140" s="2" customFormat="1">
      <c r="A140" s="39"/>
      <c r="B140" s="40"/>
      <c r="C140" s="41"/>
      <c r="D140" s="218" t="s">
        <v>161</v>
      </c>
      <c r="E140" s="41"/>
      <c r="F140" s="255" t="s">
        <v>198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161</v>
      </c>
      <c r="AU140" s="18" t="s">
        <v>79</v>
      </c>
    </row>
    <row r="141" s="14" customFormat="1">
      <c r="A141" s="14"/>
      <c r="B141" s="234"/>
      <c r="C141" s="235"/>
      <c r="D141" s="218" t="s">
        <v>132</v>
      </c>
      <c r="E141" s="236" t="s">
        <v>19</v>
      </c>
      <c r="F141" s="237" t="s">
        <v>199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132</v>
      </c>
      <c r="AU141" s="243" t="s">
        <v>79</v>
      </c>
      <c r="AV141" s="14" t="s">
        <v>77</v>
      </c>
      <c r="AW141" s="14" t="s">
        <v>31</v>
      </c>
      <c r="AX141" s="14" t="s">
        <v>69</v>
      </c>
      <c r="AY141" s="243" t="s">
        <v>120</v>
      </c>
    </row>
    <row r="142" s="13" customFormat="1">
      <c r="A142" s="13"/>
      <c r="B142" s="223"/>
      <c r="C142" s="224"/>
      <c r="D142" s="218" t="s">
        <v>132</v>
      </c>
      <c r="E142" s="225" t="s">
        <v>19</v>
      </c>
      <c r="F142" s="226" t="s">
        <v>200</v>
      </c>
      <c r="G142" s="224"/>
      <c r="H142" s="227">
        <v>85.950000000000003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132</v>
      </c>
      <c r="AU142" s="233" t="s">
        <v>79</v>
      </c>
      <c r="AV142" s="13" t="s">
        <v>79</v>
      </c>
      <c r="AW142" s="13" t="s">
        <v>31</v>
      </c>
      <c r="AX142" s="13" t="s">
        <v>77</v>
      </c>
      <c r="AY142" s="233" t="s">
        <v>120</v>
      </c>
    </row>
    <row r="143" s="12" customFormat="1" ht="22.8" customHeight="1">
      <c r="A143" s="12"/>
      <c r="B143" s="189"/>
      <c r="C143" s="190"/>
      <c r="D143" s="191" t="s">
        <v>68</v>
      </c>
      <c r="E143" s="203" t="s">
        <v>79</v>
      </c>
      <c r="F143" s="203" t="s">
        <v>201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SUM(P144:P150)</f>
        <v>0</v>
      </c>
      <c r="Q143" s="197"/>
      <c r="R143" s="198">
        <f>SUM(R144:R150)</f>
        <v>0.134655</v>
      </c>
      <c r="S143" s="197"/>
      <c r="T143" s="199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77</v>
      </c>
      <c r="AT143" s="201" t="s">
        <v>68</v>
      </c>
      <c r="AU143" s="201" t="s">
        <v>77</v>
      </c>
      <c r="AY143" s="200" t="s">
        <v>120</v>
      </c>
      <c r="BK143" s="202">
        <f>SUM(BK144:BK150)</f>
        <v>0</v>
      </c>
    </row>
    <row r="144" s="2" customFormat="1" ht="16.5" customHeight="1">
      <c r="A144" s="39"/>
      <c r="B144" s="40"/>
      <c r="C144" s="205" t="s">
        <v>202</v>
      </c>
      <c r="D144" s="205" t="s">
        <v>123</v>
      </c>
      <c r="E144" s="206" t="s">
        <v>203</v>
      </c>
      <c r="F144" s="207" t="s">
        <v>204</v>
      </c>
      <c r="G144" s="208" t="s">
        <v>126</v>
      </c>
      <c r="H144" s="209">
        <v>286.5</v>
      </c>
      <c r="I144" s="210"/>
      <c r="J144" s="211">
        <f>ROUND(I144*H144,2)</f>
        <v>0</v>
      </c>
      <c r="K144" s="207" t="s">
        <v>127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0.00013999999999999999</v>
      </c>
      <c r="R144" s="214">
        <f>Q144*H144</f>
        <v>0.04011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128</v>
      </c>
      <c r="AT144" s="216" t="s">
        <v>123</v>
      </c>
      <c r="AU144" s="216" t="s">
        <v>79</v>
      </c>
      <c r="AY144" s="18" t="s">
        <v>120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128</v>
      </c>
      <c r="BM144" s="216" t="s">
        <v>205</v>
      </c>
    </row>
    <row r="145" s="2" customFormat="1">
      <c r="A145" s="39"/>
      <c r="B145" s="40"/>
      <c r="C145" s="41"/>
      <c r="D145" s="218" t="s">
        <v>130</v>
      </c>
      <c r="E145" s="41"/>
      <c r="F145" s="219" t="s">
        <v>206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130</v>
      </c>
      <c r="AU145" s="18" t="s">
        <v>79</v>
      </c>
    </row>
    <row r="146" s="14" customFormat="1">
      <c r="A146" s="14"/>
      <c r="B146" s="234"/>
      <c r="C146" s="235"/>
      <c r="D146" s="218" t="s">
        <v>132</v>
      </c>
      <c r="E146" s="236" t="s">
        <v>19</v>
      </c>
      <c r="F146" s="237" t="s">
        <v>207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132</v>
      </c>
      <c r="AU146" s="243" t="s">
        <v>79</v>
      </c>
      <c r="AV146" s="14" t="s">
        <v>77</v>
      </c>
      <c r="AW146" s="14" t="s">
        <v>31</v>
      </c>
      <c r="AX146" s="14" t="s">
        <v>69</v>
      </c>
      <c r="AY146" s="243" t="s">
        <v>120</v>
      </c>
    </row>
    <row r="147" s="13" customFormat="1">
      <c r="A147" s="13"/>
      <c r="B147" s="223"/>
      <c r="C147" s="224"/>
      <c r="D147" s="218" t="s">
        <v>132</v>
      </c>
      <c r="E147" s="225" t="s">
        <v>19</v>
      </c>
      <c r="F147" s="226" t="s">
        <v>208</v>
      </c>
      <c r="G147" s="224"/>
      <c r="H147" s="227">
        <v>286.5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132</v>
      </c>
      <c r="AU147" s="233" t="s">
        <v>79</v>
      </c>
      <c r="AV147" s="13" t="s">
        <v>79</v>
      </c>
      <c r="AW147" s="13" t="s">
        <v>31</v>
      </c>
      <c r="AX147" s="13" t="s">
        <v>77</v>
      </c>
      <c r="AY147" s="233" t="s">
        <v>120</v>
      </c>
    </row>
    <row r="148" s="2" customFormat="1" ht="16.5" customHeight="1">
      <c r="A148" s="39"/>
      <c r="B148" s="40"/>
      <c r="C148" s="256" t="s">
        <v>209</v>
      </c>
      <c r="D148" s="256" t="s">
        <v>171</v>
      </c>
      <c r="E148" s="257" t="s">
        <v>210</v>
      </c>
      <c r="F148" s="258" t="s">
        <v>211</v>
      </c>
      <c r="G148" s="259" t="s">
        <v>126</v>
      </c>
      <c r="H148" s="260">
        <v>315.14999999999998</v>
      </c>
      <c r="I148" s="261"/>
      <c r="J148" s="262">
        <f>ROUND(I148*H148,2)</f>
        <v>0</v>
      </c>
      <c r="K148" s="258" t="s">
        <v>127</v>
      </c>
      <c r="L148" s="263"/>
      <c r="M148" s="264" t="s">
        <v>19</v>
      </c>
      <c r="N148" s="265" t="s">
        <v>40</v>
      </c>
      <c r="O148" s="85"/>
      <c r="P148" s="214">
        <f>O148*H148</f>
        <v>0</v>
      </c>
      <c r="Q148" s="214">
        <v>0.00029999999999999997</v>
      </c>
      <c r="R148" s="214">
        <f>Q148*H148</f>
        <v>0.09454499999999999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164</v>
      </c>
      <c r="AT148" s="216" t="s">
        <v>171</v>
      </c>
      <c r="AU148" s="216" t="s">
        <v>79</v>
      </c>
      <c r="AY148" s="18" t="s">
        <v>120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128</v>
      </c>
      <c r="BM148" s="216" t="s">
        <v>212</v>
      </c>
    </row>
    <row r="149" s="2" customFormat="1">
      <c r="A149" s="39"/>
      <c r="B149" s="40"/>
      <c r="C149" s="41"/>
      <c r="D149" s="218" t="s">
        <v>130</v>
      </c>
      <c r="E149" s="41"/>
      <c r="F149" s="219" t="s">
        <v>211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130</v>
      </c>
      <c r="AU149" s="18" t="s">
        <v>79</v>
      </c>
    </row>
    <row r="150" s="13" customFormat="1">
      <c r="A150" s="13"/>
      <c r="B150" s="223"/>
      <c r="C150" s="224"/>
      <c r="D150" s="218" t="s">
        <v>132</v>
      </c>
      <c r="E150" s="224"/>
      <c r="F150" s="226" t="s">
        <v>213</v>
      </c>
      <c r="G150" s="224"/>
      <c r="H150" s="227">
        <v>315.14999999999998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132</v>
      </c>
      <c r="AU150" s="233" t="s">
        <v>79</v>
      </c>
      <c r="AV150" s="13" t="s">
        <v>79</v>
      </c>
      <c r="AW150" s="13" t="s">
        <v>4</v>
      </c>
      <c r="AX150" s="13" t="s">
        <v>77</v>
      </c>
      <c r="AY150" s="233" t="s">
        <v>120</v>
      </c>
    </row>
    <row r="151" s="12" customFormat="1" ht="22.8" customHeight="1">
      <c r="A151" s="12"/>
      <c r="B151" s="189"/>
      <c r="C151" s="190"/>
      <c r="D151" s="191" t="s">
        <v>68</v>
      </c>
      <c r="E151" s="203" t="s">
        <v>128</v>
      </c>
      <c r="F151" s="203" t="s">
        <v>214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SUM(P152:P153)</f>
        <v>0</v>
      </c>
      <c r="Q151" s="197"/>
      <c r="R151" s="198">
        <f>SUM(R152:R153)</f>
        <v>0</v>
      </c>
      <c r="S151" s="197"/>
      <c r="T151" s="199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77</v>
      </c>
      <c r="AT151" s="201" t="s">
        <v>68</v>
      </c>
      <c r="AU151" s="201" t="s">
        <v>77</v>
      </c>
      <c r="AY151" s="200" t="s">
        <v>120</v>
      </c>
      <c r="BK151" s="202">
        <f>SUM(BK152:BK153)</f>
        <v>0</v>
      </c>
    </row>
    <row r="152" s="2" customFormat="1" ht="16.5" customHeight="1">
      <c r="A152" s="39"/>
      <c r="B152" s="40"/>
      <c r="C152" s="205" t="s">
        <v>7</v>
      </c>
      <c r="D152" s="205" t="s">
        <v>123</v>
      </c>
      <c r="E152" s="206" t="s">
        <v>215</v>
      </c>
      <c r="F152" s="207" t="s">
        <v>216</v>
      </c>
      <c r="G152" s="208" t="s">
        <v>136</v>
      </c>
      <c r="H152" s="209">
        <v>0.40000000000000002</v>
      </c>
      <c r="I152" s="210"/>
      <c r="J152" s="211">
        <f>ROUND(I152*H152,2)</f>
        <v>0</v>
      </c>
      <c r="K152" s="207" t="s">
        <v>127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128</v>
      </c>
      <c r="AT152" s="216" t="s">
        <v>123</v>
      </c>
      <c r="AU152" s="216" t="s">
        <v>79</v>
      </c>
      <c r="AY152" s="18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128</v>
      </c>
      <c r="BM152" s="216" t="s">
        <v>217</v>
      </c>
    </row>
    <row r="153" s="2" customFormat="1">
      <c r="A153" s="39"/>
      <c r="B153" s="40"/>
      <c r="C153" s="41"/>
      <c r="D153" s="218" t="s">
        <v>130</v>
      </c>
      <c r="E153" s="41"/>
      <c r="F153" s="219" t="s">
        <v>218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79</v>
      </c>
    </row>
    <row r="154" s="12" customFormat="1" ht="22.8" customHeight="1">
      <c r="A154" s="12"/>
      <c r="B154" s="189"/>
      <c r="C154" s="190"/>
      <c r="D154" s="191" t="s">
        <v>68</v>
      </c>
      <c r="E154" s="203" t="s">
        <v>142</v>
      </c>
      <c r="F154" s="203" t="s">
        <v>219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SUM(P155:P169)</f>
        <v>0</v>
      </c>
      <c r="Q154" s="197"/>
      <c r="R154" s="198">
        <f>SUM(R155:R169)</f>
        <v>11.779999999999999</v>
      </c>
      <c r="S154" s="197"/>
      <c r="T154" s="199">
        <f>SUM(T155:T169)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77</v>
      </c>
      <c r="AT154" s="201" t="s">
        <v>68</v>
      </c>
      <c r="AU154" s="201" t="s">
        <v>77</v>
      </c>
      <c r="AY154" s="200" t="s">
        <v>120</v>
      </c>
      <c r="BK154" s="202">
        <f>SUM(BK155:BK169)</f>
        <v>0</v>
      </c>
    </row>
    <row r="155" s="2" customFormat="1" ht="16.5" customHeight="1">
      <c r="A155" s="39"/>
      <c r="B155" s="40"/>
      <c r="C155" s="205" t="s">
        <v>220</v>
      </c>
      <c r="D155" s="205" t="s">
        <v>123</v>
      </c>
      <c r="E155" s="206" t="s">
        <v>221</v>
      </c>
      <c r="F155" s="207" t="s">
        <v>222</v>
      </c>
      <c r="G155" s="208" t="s">
        <v>126</v>
      </c>
      <c r="H155" s="209">
        <v>573</v>
      </c>
      <c r="I155" s="210"/>
      <c r="J155" s="211">
        <f>ROUND(I155*H155,2)</f>
        <v>0</v>
      </c>
      <c r="K155" s="207" t="s">
        <v>127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128</v>
      </c>
      <c r="AT155" s="216" t="s">
        <v>123</v>
      </c>
      <c r="AU155" s="216" t="s">
        <v>79</v>
      </c>
      <c r="AY155" s="18" t="s">
        <v>120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128</v>
      </c>
      <c r="BM155" s="216" t="s">
        <v>223</v>
      </c>
    </row>
    <row r="156" s="2" customFormat="1">
      <c r="A156" s="39"/>
      <c r="B156" s="40"/>
      <c r="C156" s="41"/>
      <c r="D156" s="218" t="s">
        <v>130</v>
      </c>
      <c r="E156" s="41"/>
      <c r="F156" s="219" t="s">
        <v>224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130</v>
      </c>
      <c r="AU156" s="18" t="s">
        <v>79</v>
      </c>
    </row>
    <row r="157" s="13" customFormat="1">
      <c r="A157" s="13"/>
      <c r="B157" s="223"/>
      <c r="C157" s="224"/>
      <c r="D157" s="218" t="s">
        <v>132</v>
      </c>
      <c r="E157" s="225" t="s">
        <v>19</v>
      </c>
      <c r="F157" s="226" t="s">
        <v>193</v>
      </c>
      <c r="G157" s="224"/>
      <c r="H157" s="227">
        <v>573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132</v>
      </c>
      <c r="AU157" s="233" t="s">
        <v>79</v>
      </c>
      <c r="AV157" s="13" t="s">
        <v>79</v>
      </c>
      <c r="AW157" s="13" t="s">
        <v>31</v>
      </c>
      <c r="AX157" s="13" t="s">
        <v>77</v>
      </c>
      <c r="AY157" s="233" t="s">
        <v>120</v>
      </c>
    </row>
    <row r="158" s="2" customFormat="1" ht="16.5" customHeight="1">
      <c r="A158" s="39"/>
      <c r="B158" s="40"/>
      <c r="C158" s="205" t="s">
        <v>225</v>
      </c>
      <c r="D158" s="205" t="s">
        <v>123</v>
      </c>
      <c r="E158" s="206" t="s">
        <v>226</v>
      </c>
      <c r="F158" s="207" t="s">
        <v>227</v>
      </c>
      <c r="G158" s="208" t="s">
        <v>126</v>
      </c>
      <c r="H158" s="209">
        <v>573</v>
      </c>
      <c r="I158" s="210"/>
      <c r="J158" s="211">
        <f>ROUND(I158*H158,2)</f>
        <v>0</v>
      </c>
      <c r="K158" s="207" t="s">
        <v>127</v>
      </c>
      <c r="L158" s="45"/>
      <c r="M158" s="212" t="s">
        <v>19</v>
      </c>
      <c r="N158" s="213" t="s">
        <v>40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128</v>
      </c>
      <c r="AT158" s="216" t="s">
        <v>123</v>
      </c>
      <c r="AU158" s="216" t="s">
        <v>79</v>
      </c>
      <c r="AY158" s="18" t="s">
        <v>120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128</v>
      </c>
      <c r="BM158" s="216" t="s">
        <v>228</v>
      </c>
    </row>
    <row r="159" s="2" customFormat="1">
      <c r="A159" s="39"/>
      <c r="B159" s="40"/>
      <c r="C159" s="41"/>
      <c r="D159" s="218" t="s">
        <v>130</v>
      </c>
      <c r="E159" s="41"/>
      <c r="F159" s="219" t="s">
        <v>229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130</v>
      </c>
      <c r="AU159" s="18" t="s">
        <v>79</v>
      </c>
    </row>
    <row r="160" s="13" customFormat="1">
      <c r="A160" s="13"/>
      <c r="B160" s="223"/>
      <c r="C160" s="224"/>
      <c r="D160" s="218" t="s">
        <v>132</v>
      </c>
      <c r="E160" s="225" t="s">
        <v>19</v>
      </c>
      <c r="F160" s="226" t="s">
        <v>193</v>
      </c>
      <c r="G160" s="224"/>
      <c r="H160" s="227">
        <v>573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132</v>
      </c>
      <c r="AU160" s="233" t="s">
        <v>79</v>
      </c>
      <c r="AV160" s="13" t="s">
        <v>79</v>
      </c>
      <c r="AW160" s="13" t="s">
        <v>31</v>
      </c>
      <c r="AX160" s="13" t="s">
        <v>77</v>
      </c>
      <c r="AY160" s="233" t="s">
        <v>120</v>
      </c>
    </row>
    <row r="161" s="2" customFormat="1" ht="16.5" customHeight="1">
      <c r="A161" s="39"/>
      <c r="B161" s="40"/>
      <c r="C161" s="205" t="s">
        <v>230</v>
      </c>
      <c r="D161" s="205" t="s">
        <v>123</v>
      </c>
      <c r="E161" s="206" t="s">
        <v>231</v>
      </c>
      <c r="F161" s="207" t="s">
        <v>232</v>
      </c>
      <c r="G161" s="208" t="s">
        <v>126</v>
      </c>
      <c r="H161" s="209">
        <v>62</v>
      </c>
      <c r="I161" s="210"/>
      <c r="J161" s="211">
        <f>ROUND(I161*H161,2)</f>
        <v>0</v>
      </c>
      <c r="K161" s="207" t="s">
        <v>127</v>
      </c>
      <c r="L161" s="45"/>
      <c r="M161" s="212" t="s">
        <v>19</v>
      </c>
      <c r="N161" s="213" t="s">
        <v>40</v>
      </c>
      <c r="O161" s="85"/>
      <c r="P161" s="214">
        <f>O161*H161</f>
        <v>0</v>
      </c>
      <c r="Q161" s="214">
        <v>0.19</v>
      </c>
      <c r="R161" s="214">
        <f>Q161*H161</f>
        <v>11.779999999999999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128</v>
      </c>
      <c r="AT161" s="216" t="s">
        <v>123</v>
      </c>
      <c r="AU161" s="216" t="s">
        <v>79</v>
      </c>
      <c r="AY161" s="18" t="s">
        <v>120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77</v>
      </c>
      <c r="BK161" s="217">
        <f>ROUND(I161*H161,2)</f>
        <v>0</v>
      </c>
      <c r="BL161" s="18" t="s">
        <v>128</v>
      </c>
      <c r="BM161" s="216" t="s">
        <v>233</v>
      </c>
    </row>
    <row r="162" s="2" customFormat="1">
      <c r="A162" s="39"/>
      <c r="B162" s="40"/>
      <c r="C162" s="41"/>
      <c r="D162" s="218" t="s">
        <v>130</v>
      </c>
      <c r="E162" s="41"/>
      <c r="F162" s="219" t="s">
        <v>234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130</v>
      </c>
      <c r="AU162" s="18" t="s">
        <v>79</v>
      </c>
    </row>
    <row r="163" s="13" customFormat="1">
      <c r="A163" s="13"/>
      <c r="B163" s="223"/>
      <c r="C163" s="224"/>
      <c r="D163" s="218" t="s">
        <v>132</v>
      </c>
      <c r="E163" s="225" t="s">
        <v>19</v>
      </c>
      <c r="F163" s="226" t="s">
        <v>235</v>
      </c>
      <c r="G163" s="224"/>
      <c r="H163" s="227">
        <v>62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132</v>
      </c>
      <c r="AU163" s="233" t="s">
        <v>79</v>
      </c>
      <c r="AV163" s="13" t="s">
        <v>79</v>
      </c>
      <c r="AW163" s="13" t="s">
        <v>31</v>
      </c>
      <c r="AX163" s="13" t="s">
        <v>77</v>
      </c>
      <c r="AY163" s="233" t="s">
        <v>120</v>
      </c>
    </row>
    <row r="164" s="2" customFormat="1" ht="16.5" customHeight="1">
      <c r="A164" s="39"/>
      <c r="B164" s="40"/>
      <c r="C164" s="205" t="s">
        <v>236</v>
      </c>
      <c r="D164" s="205" t="s">
        <v>123</v>
      </c>
      <c r="E164" s="206" t="s">
        <v>237</v>
      </c>
      <c r="F164" s="207" t="s">
        <v>238</v>
      </c>
      <c r="G164" s="208" t="s">
        <v>126</v>
      </c>
      <c r="H164" s="209">
        <v>573</v>
      </c>
      <c r="I164" s="210"/>
      <c r="J164" s="211">
        <f>ROUND(I164*H164,2)</f>
        <v>0</v>
      </c>
      <c r="K164" s="207" t="s">
        <v>127</v>
      </c>
      <c r="L164" s="45"/>
      <c r="M164" s="212" t="s">
        <v>19</v>
      </c>
      <c r="N164" s="213" t="s">
        <v>40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128</v>
      </c>
      <c r="AT164" s="216" t="s">
        <v>123</v>
      </c>
      <c r="AU164" s="216" t="s">
        <v>79</v>
      </c>
      <c r="AY164" s="18" t="s">
        <v>120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128</v>
      </c>
      <c r="BM164" s="216" t="s">
        <v>239</v>
      </c>
    </row>
    <row r="165" s="2" customFormat="1">
      <c r="A165" s="39"/>
      <c r="B165" s="40"/>
      <c r="C165" s="41"/>
      <c r="D165" s="218" t="s">
        <v>130</v>
      </c>
      <c r="E165" s="41"/>
      <c r="F165" s="219" t="s">
        <v>240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130</v>
      </c>
      <c r="AU165" s="18" t="s">
        <v>79</v>
      </c>
    </row>
    <row r="166" s="13" customFormat="1">
      <c r="A166" s="13"/>
      <c r="B166" s="223"/>
      <c r="C166" s="224"/>
      <c r="D166" s="218" t="s">
        <v>132</v>
      </c>
      <c r="E166" s="225" t="s">
        <v>19</v>
      </c>
      <c r="F166" s="226" t="s">
        <v>193</v>
      </c>
      <c r="G166" s="224"/>
      <c r="H166" s="227">
        <v>573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132</v>
      </c>
      <c r="AU166" s="233" t="s">
        <v>79</v>
      </c>
      <c r="AV166" s="13" t="s">
        <v>79</v>
      </c>
      <c r="AW166" s="13" t="s">
        <v>31</v>
      </c>
      <c r="AX166" s="13" t="s">
        <v>77</v>
      </c>
      <c r="AY166" s="233" t="s">
        <v>120</v>
      </c>
    </row>
    <row r="167" s="2" customFormat="1" ht="21.75" customHeight="1">
      <c r="A167" s="39"/>
      <c r="B167" s="40"/>
      <c r="C167" s="205" t="s">
        <v>241</v>
      </c>
      <c r="D167" s="205" t="s">
        <v>123</v>
      </c>
      <c r="E167" s="206" t="s">
        <v>242</v>
      </c>
      <c r="F167" s="207" t="s">
        <v>243</v>
      </c>
      <c r="G167" s="208" t="s">
        <v>126</v>
      </c>
      <c r="H167" s="209">
        <v>573</v>
      </c>
      <c r="I167" s="210"/>
      <c r="J167" s="211">
        <f>ROUND(I167*H167,2)</f>
        <v>0</v>
      </c>
      <c r="K167" s="207" t="s">
        <v>127</v>
      </c>
      <c r="L167" s="45"/>
      <c r="M167" s="212" t="s">
        <v>19</v>
      </c>
      <c r="N167" s="213" t="s">
        <v>40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128</v>
      </c>
      <c r="AT167" s="216" t="s">
        <v>123</v>
      </c>
      <c r="AU167" s="216" t="s">
        <v>79</v>
      </c>
      <c r="AY167" s="18" t="s">
        <v>120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128</v>
      </c>
      <c r="BM167" s="216" t="s">
        <v>244</v>
      </c>
    </row>
    <row r="168" s="2" customFormat="1">
      <c r="A168" s="39"/>
      <c r="B168" s="40"/>
      <c r="C168" s="41"/>
      <c r="D168" s="218" t="s">
        <v>130</v>
      </c>
      <c r="E168" s="41"/>
      <c r="F168" s="219" t="s">
        <v>245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130</v>
      </c>
      <c r="AU168" s="18" t="s">
        <v>79</v>
      </c>
    </row>
    <row r="169" s="13" customFormat="1">
      <c r="A169" s="13"/>
      <c r="B169" s="223"/>
      <c r="C169" s="224"/>
      <c r="D169" s="218" t="s">
        <v>132</v>
      </c>
      <c r="E169" s="225" t="s">
        <v>19</v>
      </c>
      <c r="F169" s="226" t="s">
        <v>193</v>
      </c>
      <c r="G169" s="224"/>
      <c r="H169" s="227">
        <v>573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132</v>
      </c>
      <c r="AU169" s="233" t="s">
        <v>79</v>
      </c>
      <c r="AV169" s="13" t="s">
        <v>79</v>
      </c>
      <c r="AW169" s="13" t="s">
        <v>31</v>
      </c>
      <c r="AX169" s="13" t="s">
        <v>77</v>
      </c>
      <c r="AY169" s="233" t="s">
        <v>120</v>
      </c>
    </row>
    <row r="170" s="12" customFormat="1" ht="22.8" customHeight="1">
      <c r="A170" s="12"/>
      <c r="B170" s="189"/>
      <c r="C170" s="190"/>
      <c r="D170" s="191" t="s">
        <v>68</v>
      </c>
      <c r="E170" s="203" t="s">
        <v>164</v>
      </c>
      <c r="F170" s="203" t="s">
        <v>246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SUM(P171:P209)</f>
        <v>0</v>
      </c>
      <c r="Q170" s="197"/>
      <c r="R170" s="198">
        <f>SUM(R171:R209)</f>
        <v>4.3708199999999984</v>
      </c>
      <c r="S170" s="197"/>
      <c r="T170" s="199">
        <f>SUM(T171:T209)</f>
        <v>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77</v>
      </c>
      <c r="AT170" s="201" t="s">
        <v>68</v>
      </c>
      <c r="AU170" s="201" t="s">
        <v>77</v>
      </c>
      <c r="AY170" s="200" t="s">
        <v>120</v>
      </c>
      <c r="BK170" s="202">
        <f>SUM(BK171:BK209)</f>
        <v>0</v>
      </c>
    </row>
    <row r="171" s="2" customFormat="1" ht="16.5" customHeight="1">
      <c r="A171" s="39"/>
      <c r="B171" s="40"/>
      <c r="C171" s="256" t="s">
        <v>247</v>
      </c>
      <c r="D171" s="256" t="s">
        <v>171</v>
      </c>
      <c r="E171" s="257" t="s">
        <v>248</v>
      </c>
      <c r="F171" s="258" t="s">
        <v>249</v>
      </c>
      <c r="G171" s="259" t="s">
        <v>250</v>
      </c>
      <c r="H171" s="260">
        <v>2</v>
      </c>
      <c r="I171" s="261"/>
      <c r="J171" s="262">
        <f>ROUND(I171*H171,2)</f>
        <v>0</v>
      </c>
      <c r="K171" s="258" t="s">
        <v>127</v>
      </c>
      <c r="L171" s="263"/>
      <c r="M171" s="264" t="s">
        <v>19</v>
      </c>
      <c r="N171" s="265" t="s">
        <v>40</v>
      </c>
      <c r="O171" s="85"/>
      <c r="P171" s="214">
        <f>O171*H171</f>
        <v>0</v>
      </c>
      <c r="Q171" s="214">
        <v>0.00064999999999999997</v>
      </c>
      <c r="R171" s="214">
        <f>Q171*H171</f>
        <v>0.0012999999999999999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164</v>
      </c>
      <c r="AT171" s="216" t="s">
        <v>171</v>
      </c>
      <c r="AU171" s="216" t="s">
        <v>79</v>
      </c>
      <c r="AY171" s="18" t="s">
        <v>120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128</v>
      </c>
      <c r="BM171" s="216" t="s">
        <v>251</v>
      </c>
    </row>
    <row r="172" s="2" customFormat="1">
      <c r="A172" s="39"/>
      <c r="B172" s="40"/>
      <c r="C172" s="41"/>
      <c r="D172" s="218" t="s">
        <v>130</v>
      </c>
      <c r="E172" s="41"/>
      <c r="F172" s="219" t="s">
        <v>249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130</v>
      </c>
      <c r="AU172" s="18" t="s">
        <v>79</v>
      </c>
    </row>
    <row r="173" s="13" customFormat="1">
      <c r="A173" s="13"/>
      <c r="B173" s="223"/>
      <c r="C173" s="224"/>
      <c r="D173" s="218" t="s">
        <v>132</v>
      </c>
      <c r="E173" s="225" t="s">
        <v>19</v>
      </c>
      <c r="F173" s="226" t="s">
        <v>79</v>
      </c>
      <c r="G173" s="224"/>
      <c r="H173" s="227">
        <v>2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132</v>
      </c>
      <c r="AU173" s="233" t="s">
        <v>79</v>
      </c>
      <c r="AV173" s="13" t="s">
        <v>79</v>
      </c>
      <c r="AW173" s="13" t="s">
        <v>31</v>
      </c>
      <c r="AX173" s="13" t="s">
        <v>77</v>
      </c>
      <c r="AY173" s="233" t="s">
        <v>120</v>
      </c>
    </row>
    <row r="174" s="2" customFormat="1" ht="16.5" customHeight="1">
      <c r="A174" s="39"/>
      <c r="B174" s="40"/>
      <c r="C174" s="205" t="s">
        <v>252</v>
      </c>
      <c r="D174" s="205" t="s">
        <v>123</v>
      </c>
      <c r="E174" s="206" t="s">
        <v>253</v>
      </c>
      <c r="F174" s="207" t="s">
        <v>254</v>
      </c>
      <c r="G174" s="208" t="s">
        <v>255</v>
      </c>
      <c r="H174" s="209">
        <v>4</v>
      </c>
      <c r="I174" s="210"/>
      <c r="J174" s="211">
        <f>ROUND(I174*H174,2)</f>
        <v>0</v>
      </c>
      <c r="K174" s="207" t="s">
        <v>127</v>
      </c>
      <c r="L174" s="45"/>
      <c r="M174" s="212" t="s">
        <v>19</v>
      </c>
      <c r="N174" s="213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128</v>
      </c>
      <c r="AT174" s="216" t="s">
        <v>123</v>
      </c>
      <c r="AU174" s="216" t="s">
        <v>79</v>
      </c>
      <c r="AY174" s="18" t="s">
        <v>120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128</v>
      </c>
      <c r="BM174" s="216" t="s">
        <v>256</v>
      </c>
    </row>
    <row r="175" s="2" customFormat="1">
      <c r="A175" s="39"/>
      <c r="B175" s="40"/>
      <c r="C175" s="41"/>
      <c r="D175" s="218" t="s">
        <v>130</v>
      </c>
      <c r="E175" s="41"/>
      <c r="F175" s="219" t="s">
        <v>254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130</v>
      </c>
      <c r="AU175" s="18" t="s">
        <v>79</v>
      </c>
    </row>
    <row r="176" s="2" customFormat="1" ht="16.5" customHeight="1">
      <c r="A176" s="39"/>
      <c r="B176" s="40"/>
      <c r="C176" s="256" t="s">
        <v>257</v>
      </c>
      <c r="D176" s="256" t="s">
        <v>171</v>
      </c>
      <c r="E176" s="257" t="s">
        <v>258</v>
      </c>
      <c r="F176" s="258" t="s">
        <v>259</v>
      </c>
      <c r="G176" s="259" t="s">
        <v>250</v>
      </c>
      <c r="H176" s="260">
        <v>4</v>
      </c>
      <c r="I176" s="261"/>
      <c r="J176" s="262">
        <f>ROUND(I176*H176,2)</f>
        <v>0</v>
      </c>
      <c r="K176" s="258" t="s">
        <v>127</v>
      </c>
      <c r="L176" s="263"/>
      <c r="M176" s="264" t="s">
        <v>19</v>
      </c>
      <c r="N176" s="265" t="s">
        <v>40</v>
      </c>
      <c r="O176" s="85"/>
      <c r="P176" s="214">
        <f>O176*H176</f>
        <v>0</v>
      </c>
      <c r="Q176" s="214">
        <v>0.0021900000000000001</v>
      </c>
      <c r="R176" s="214">
        <f>Q176*H176</f>
        <v>0.0087600000000000004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164</v>
      </c>
      <c r="AT176" s="216" t="s">
        <v>171</v>
      </c>
      <c r="AU176" s="216" t="s">
        <v>79</v>
      </c>
      <c r="AY176" s="18" t="s">
        <v>120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128</v>
      </c>
      <c r="BM176" s="216" t="s">
        <v>260</v>
      </c>
    </row>
    <row r="177" s="2" customFormat="1">
      <c r="A177" s="39"/>
      <c r="B177" s="40"/>
      <c r="C177" s="41"/>
      <c r="D177" s="218" t="s">
        <v>130</v>
      </c>
      <c r="E177" s="41"/>
      <c r="F177" s="219" t="s">
        <v>259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130</v>
      </c>
      <c r="AU177" s="18" t="s">
        <v>79</v>
      </c>
    </row>
    <row r="178" s="13" customFormat="1">
      <c r="A178" s="13"/>
      <c r="B178" s="223"/>
      <c r="C178" s="224"/>
      <c r="D178" s="218" t="s">
        <v>132</v>
      </c>
      <c r="E178" s="225" t="s">
        <v>19</v>
      </c>
      <c r="F178" s="226" t="s">
        <v>128</v>
      </c>
      <c r="G178" s="224"/>
      <c r="H178" s="227">
        <v>4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132</v>
      </c>
      <c r="AU178" s="233" t="s">
        <v>79</v>
      </c>
      <c r="AV178" s="13" t="s">
        <v>79</v>
      </c>
      <c r="AW178" s="13" t="s">
        <v>31</v>
      </c>
      <c r="AX178" s="13" t="s">
        <v>77</v>
      </c>
      <c r="AY178" s="233" t="s">
        <v>120</v>
      </c>
    </row>
    <row r="179" s="2" customFormat="1" ht="16.5" customHeight="1">
      <c r="A179" s="39"/>
      <c r="B179" s="40"/>
      <c r="C179" s="205" t="s">
        <v>261</v>
      </c>
      <c r="D179" s="205" t="s">
        <v>123</v>
      </c>
      <c r="E179" s="206" t="s">
        <v>262</v>
      </c>
      <c r="F179" s="207" t="s">
        <v>263</v>
      </c>
      <c r="G179" s="208" t="s">
        <v>250</v>
      </c>
      <c r="H179" s="209">
        <v>2</v>
      </c>
      <c r="I179" s="210"/>
      <c r="J179" s="211">
        <f>ROUND(I179*H179,2)</f>
        <v>0</v>
      </c>
      <c r="K179" s="207" t="s">
        <v>127</v>
      </c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1.0000000000000001E-05</v>
      </c>
      <c r="R179" s="214">
        <f>Q179*H179</f>
        <v>2.0000000000000002E-05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128</v>
      </c>
      <c r="AT179" s="216" t="s">
        <v>123</v>
      </c>
      <c r="AU179" s="216" t="s">
        <v>79</v>
      </c>
      <c r="AY179" s="18" t="s">
        <v>120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128</v>
      </c>
      <c r="BM179" s="216" t="s">
        <v>264</v>
      </c>
    </row>
    <row r="180" s="2" customFormat="1">
      <c r="A180" s="39"/>
      <c r="B180" s="40"/>
      <c r="C180" s="41"/>
      <c r="D180" s="218" t="s">
        <v>130</v>
      </c>
      <c r="E180" s="41"/>
      <c r="F180" s="219" t="s">
        <v>263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130</v>
      </c>
      <c r="AU180" s="18" t="s">
        <v>79</v>
      </c>
    </row>
    <row r="181" s="2" customFormat="1" ht="16.5" customHeight="1">
      <c r="A181" s="39"/>
      <c r="B181" s="40"/>
      <c r="C181" s="205" t="s">
        <v>265</v>
      </c>
      <c r="D181" s="205" t="s">
        <v>123</v>
      </c>
      <c r="E181" s="206" t="s">
        <v>266</v>
      </c>
      <c r="F181" s="207" t="s">
        <v>267</v>
      </c>
      <c r="G181" s="208" t="s">
        <v>250</v>
      </c>
      <c r="H181" s="209">
        <v>3</v>
      </c>
      <c r="I181" s="210"/>
      <c r="J181" s="211">
        <f>ROUND(I181*H181,2)</f>
        <v>0</v>
      </c>
      <c r="K181" s="207" t="s">
        <v>127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0.00296</v>
      </c>
      <c r="R181" s="214">
        <f>Q181*H181</f>
        <v>0.008879999999999999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128</v>
      </c>
      <c r="AT181" s="216" t="s">
        <v>123</v>
      </c>
      <c r="AU181" s="216" t="s">
        <v>79</v>
      </c>
      <c r="AY181" s="18" t="s">
        <v>120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128</v>
      </c>
      <c r="BM181" s="216" t="s">
        <v>268</v>
      </c>
    </row>
    <row r="182" s="2" customFormat="1">
      <c r="A182" s="39"/>
      <c r="B182" s="40"/>
      <c r="C182" s="41"/>
      <c r="D182" s="218" t="s">
        <v>130</v>
      </c>
      <c r="E182" s="41"/>
      <c r="F182" s="219" t="s">
        <v>269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130</v>
      </c>
      <c r="AU182" s="18" t="s">
        <v>79</v>
      </c>
    </row>
    <row r="183" s="2" customFormat="1">
      <c r="A183" s="39"/>
      <c r="B183" s="40"/>
      <c r="C183" s="41"/>
      <c r="D183" s="218" t="s">
        <v>161</v>
      </c>
      <c r="E183" s="41"/>
      <c r="F183" s="255" t="s">
        <v>270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161</v>
      </c>
      <c r="AU183" s="18" t="s">
        <v>79</v>
      </c>
    </row>
    <row r="184" s="2" customFormat="1" ht="16.5" customHeight="1">
      <c r="A184" s="39"/>
      <c r="B184" s="40"/>
      <c r="C184" s="205" t="s">
        <v>271</v>
      </c>
      <c r="D184" s="205" t="s">
        <v>123</v>
      </c>
      <c r="E184" s="206" t="s">
        <v>272</v>
      </c>
      <c r="F184" s="207" t="s">
        <v>273</v>
      </c>
      <c r="G184" s="208" t="s">
        <v>250</v>
      </c>
      <c r="H184" s="209">
        <v>1</v>
      </c>
      <c r="I184" s="210"/>
      <c r="J184" s="211">
        <f>ROUND(I184*H184,2)</f>
        <v>0</v>
      </c>
      <c r="K184" s="207" t="s">
        <v>127</v>
      </c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0.34089999999999998</v>
      </c>
      <c r="R184" s="214">
        <f>Q184*H184</f>
        <v>0.34089999999999998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128</v>
      </c>
      <c r="AT184" s="216" t="s">
        <v>123</v>
      </c>
      <c r="AU184" s="216" t="s">
        <v>79</v>
      </c>
      <c r="AY184" s="18" t="s">
        <v>120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128</v>
      </c>
      <c r="BM184" s="216" t="s">
        <v>274</v>
      </c>
    </row>
    <row r="185" s="2" customFormat="1">
      <c r="A185" s="39"/>
      <c r="B185" s="40"/>
      <c r="C185" s="41"/>
      <c r="D185" s="218" t="s">
        <v>130</v>
      </c>
      <c r="E185" s="41"/>
      <c r="F185" s="219" t="s">
        <v>273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130</v>
      </c>
      <c r="AU185" s="18" t="s">
        <v>79</v>
      </c>
    </row>
    <row r="186" s="2" customFormat="1" ht="16.5" customHeight="1">
      <c r="A186" s="39"/>
      <c r="B186" s="40"/>
      <c r="C186" s="256" t="s">
        <v>275</v>
      </c>
      <c r="D186" s="256" t="s">
        <v>171</v>
      </c>
      <c r="E186" s="257" t="s">
        <v>276</v>
      </c>
      <c r="F186" s="258" t="s">
        <v>277</v>
      </c>
      <c r="G186" s="259" t="s">
        <v>250</v>
      </c>
      <c r="H186" s="260">
        <v>1</v>
      </c>
      <c r="I186" s="261"/>
      <c r="J186" s="262">
        <f>ROUND(I186*H186,2)</f>
        <v>0</v>
      </c>
      <c r="K186" s="258" t="s">
        <v>127</v>
      </c>
      <c r="L186" s="263"/>
      <c r="M186" s="264" t="s">
        <v>19</v>
      </c>
      <c r="N186" s="265" t="s">
        <v>40</v>
      </c>
      <c r="O186" s="85"/>
      <c r="P186" s="214">
        <f>O186*H186</f>
        <v>0</v>
      </c>
      <c r="Q186" s="214">
        <v>0.071999999999999995</v>
      </c>
      <c r="R186" s="214">
        <f>Q186*H186</f>
        <v>0.071999999999999995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164</v>
      </c>
      <c r="AT186" s="216" t="s">
        <v>171</v>
      </c>
      <c r="AU186" s="216" t="s">
        <v>79</v>
      </c>
      <c r="AY186" s="18" t="s">
        <v>120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128</v>
      </c>
      <c r="BM186" s="216" t="s">
        <v>278</v>
      </c>
    </row>
    <row r="187" s="2" customFormat="1">
      <c r="A187" s="39"/>
      <c r="B187" s="40"/>
      <c r="C187" s="41"/>
      <c r="D187" s="218" t="s">
        <v>130</v>
      </c>
      <c r="E187" s="41"/>
      <c r="F187" s="219" t="s">
        <v>277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130</v>
      </c>
      <c r="AU187" s="18" t="s">
        <v>79</v>
      </c>
    </row>
    <row r="188" s="2" customFormat="1" ht="16.5" customHeight="1">
      <c r="A188" s="39"/>
      <c r="B188" s="40"/>
      <c r="C188" s="256" t="s">
        <v>279</v>
      </c>
      <c r="D188" s="256" t="s">
        <v>171</v>
      </c>
      <c r="E188" s="257" t="s">
        <v>280</v>
      </c>
      <c r="F188" s="258" t="s">
        <v>281</v>
      </c>
      <c r="G188" s="259" t="s">
        <v>250</v>
      </c>
      <c r="H188" s="260">
        <v>1</v>
      </c>
      <c r="I188" s="261"/>
      <c r="J188" s="262">
        <f>ROUND(I188*H188,2)</f>
        <v>0</v>
      </c>
      <c r="K188" s="258" t="s">
        <v>127</v>
      </c>
      <c r="L188" s="263"/>
      <c r="M188" s="264" t="s">
        <v>19</v>
      </c>
      <c r="N188" s="265" t="s">
        <v>40</v>
      </c>
      <c r="O188" s="85"/>
      <c r="P188" s="214">
        <f>O188*H188</f>
        <v>0</v>
      </c>
      <c r="Q188" s="214">
        <v>0.080000000000000002</v>
      </c>
      <c r="R188" s="214">
        <f>Q188*H188</f>
        <v>0.080000000000000002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164</v>
      </c>
      <c r="AT188" s="216" t="s">
        <v>171</v>
      </c>
      <c r="AU188" s="216" t="s">
        <v>79</v>
      </c>
      <c r="AY188" s="18" t="s">
        <v>120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77</v>
      </c>
      <c r="BK188" s="217">
        <f>ROUND(I188*H188,2)</f>
        <v>0</v>
      </c>
      <c r="BL188" s="18" t="s">
        <v>128</v>
      </c>
      <c r="BM188" s="216" t="s">
        <v>282</v>
      </c>
    </row>
    <row r="189" s="2" customFormat="1">
      <c r="A189" s="39"/>
      <c r="B189" s="40"/>
      <c r="C189" s="41"/>
      <c r="D189" s="218" t="s">
        <v>130</v>
      </c>
      <c r="E189" s="41"/>
      <c r="F189" s="219" t="s">
        <v>281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130</v>
      </c>
      <c r="AU189" s="18" t="s">
        <v>79</v>
      </c>
    </row>
    <row r="190" s="2" customFormat="1" ht="16.5" customHeight="1">
      <c r="A190" s="39"/>
      <c r="B190" s="40"/>
      <c r="C190" s="256" t="s">
        <v>283</v>
      </c>
      <c r="D190" s="256" t="s">
        <v>171</v>
      </c>
      <c r="E190" s="257" t="s">
        <v>284</v>
      </c>
      <c r="F190" s="258" t="s">
        <v>285</v>
      </c>
      <c r="G190" s="259" t="s">
        <v>250</v>
      </c>
      <c r="H190" s="260">
        <v>1</v>
      </c>
      <c r="I190" s="261"/>
      <c r="J190" s="262">
        <f>ROUND(I190*H190,2)</f>
        <v>0</v>
      </c>
      <c r="K190" s="258" t="s">
        <v>127</v>
      </c>
      <c r="L190" s="263"/>
      <c r="M190" s="264" t="s">
        <v>19</v>
      </c>
      <c r="N190" s="265" t="s">
        <v>40</v>
      </c>
      <c r="O190" s="85"/>
      <c r="P190" s="214">
        <f>O190*H190</f>
        <v>0</v>
      </c>
      <c r="Q190" s="214">
        <v>0.058000000000000003</v>
      </c>
      <c r="R190" s="214">
        <f>Q190*H190</f>
        <v>0.058000000000000003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164</v>
      </c>
      <c r="AT190" s="216" t="s">
        <v>171</v>
      </c>
      <c r="AU190" s="216" t="s">
        <v>79</v>
      </c>
      <c r="AY190" s="18" t="s">
        <v>120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128</v>
      </c>
      <c r="BM190" s="216" t="s">
        <v>286</v>
      </c>
    </row>
    <row r="191" s="2" customFormat="1">
      <c r="A191" s="39"/>
      <c r="B191" s="40"/>
      <c r="C191" s="41"/>
      <c r="D191" s="218" t="s">
        <v>130</v>
      </c>
      <c r="E191" s="41"/>
      <c r="F191" s="219" t="s">
        <v>285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130</v>
      </c>
      <c r="AU191" s="18" t="s">
        <v>79</v>
      </c>
    </row>
    <row r="192" s="2" customFormat="1" ht="16.5" customHeight="1">
      <c r="A192" s="39"/>
      <c r="B192" s="40"/>
      <c r="C192" s="256" t="s">
        <v>287</v>
      </c>
      <c r="D192" s="256" t="s">
        <v>171</v>
      </c>
      <c r="E192" s="257" t="s">
        <v>288</v>
      </c>
      <c r="F192" s="258" t="s">
        <v>289</v>
      </c>
      <c r="G192" s="259" t="s">
        <v>250</v>
      </c>
      <c r="H192" s="260">
        <v>1</v>
      </c>
      <c r="I192" s="261"/>
      <c r="J192" s="262">
        <f>ROUND(I192*H192,2)</f>
        <v>0</v>
      </c>
      <c r="K192" s="258" t="s">
        <v>127</v>
      </c>
      <c r="L192" s="263"/>
      <c r="M192" s="264" t="s">
        <v>19</v>
      </c>
      <c r="N192" s="265" t="s">
        <v>40</v>
      </c>
      <c r="O192" s="85"/>
      <c r="P192" s="214">
        <f>O192*H192</f>
        <v>0</v>
      </c>
      <c r="Q192" s="214">
        <v>0.027</v>
      </c>
      <c r="R192" s="214">
        <f>Q192*H192</f>
        <v>0.027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164</v>
      </c>
      <c r="AT192" s="216" t="s">
        <v>171</v>
      </c>
      <c r="AU192" s="216" t="s">
        <v>79</v>
      </c>
      <c r="AY192" s="18" t="s">
        <v>120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128</v>
      </c>
      <c r="BM192" s="216" t="s">
        <v>290</v>
      </c>
    </row>
    <row r="193" s="2" customFormat="1">
      <c r="A193" s="39"/>
      <c r="B193" s="40"/>
      <c r="C193" s="41"/>
      <c r="D193" s="218" t="s">
        <v>130</v>
      </c>
      <c r="E193" s="41"/>
      <c r="F193" s="219" t="s">
        <v>289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130</v>
      </c>
      <c r="AU193" s="18" t="s">
        <v>79</v>
      </c>
    </row>
    <row r="194" s="2" customFormat="1" ht="16.5" customHeight="1">
      <c r="A194" s="39"/>
      <c r="B194" s="40"/>
      <c r="C194" s="205" t="s">
        <v>291</v>
      </c>
      <c r="D194" s="205" t="s">
        <v>123</v>
      </c>
      <c r="E194" s="206" t="s">
        <v>292</v>
      </c>
      <c r="F194" s="207" t="s">
        <v>293</v>
      </c>
      <c r="G194" s="208" t="s">
        <v>250</v>
      </c>
      <c r="H194" s="209">
        <v>4</v>
      </c>
      <c r="I194" s="210"/>
      <c r="J194" s="211">
        <f>ROUND(I194*H194,2)</f>
        <v>0</v>
      </c>
      <c r="K194" s="207" t="s">
        <v>127</v>
      </c>
      <c r="L194" s="45"/>
      <c r="M194" s="212" t="s">
        <v>19</v>
      </c>
      <c r="N194" s="213" t="s">
        <v>40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0.050000000000000003</v>
      </c>
      <c r="T194" s="215">
        <f>S194*H194</f>
        <v>0.20000000000000001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128</v>
      </c>
      <c r="AT194" s="216" t="s">
        <v>123</v>
      </c>
      <c r="AU194" s="216" t="s">
        <v>79</v>
      </c>
      <c r="AY194" s="18" t="s">
        <v>120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77</v>
      </c>
      <c r="BK194" s="217">
        <f>ROUND(I194*H194,2)</f>
        <v>0</v>
      </c>
      <c r="BL194" s="18" t="s">
        <v>128</v>
      </c>
      <c r="BM194" s="216" t="s">
        <v>294</v>
      </c>
    </row>
    <row r="195" s="2" customFormat="1">
      <c r="A195" s="39"/>
      <c r="B195" s="40"/>
      <c r="C195" s="41"/>
      <c r="D195" s="218" t="s">
        <v>130</v>
      </c>
      <c r="E195" s="41"/>
      <c r="F195" s="219" t="s">
        <v>295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130</v>
      </c>
      <c r="AU195" s="18" t="s">
        <v>79</v>
      </c>
    </row>
    <row r="196" s="2" customFormat="1" ht="16.5" customHeight="1">
      <c r="A196" s="39"/>
      <c r="B196" s="40"/>
      <c r="C196" s="205" t="s">
        <v>296</v>
      </c>
      <c r="D196" s="205" t="s">
        <v>123</v>
      </c>
      <c r="E196" s="206" t="s">
        <v>297</v>
      </c>
      <c r="F196" s="207" t="s">
        <v>298</v>
      </c>
      <c r="G196" s="208" t="s">
        <v>250</v>
      </c>
      <c r="H196" s="209">
        <v>4</v>
      </c>
      <c r="I196" s="210"/>
      <c r="J196" s="211">
        <f>ROUND(I196*H196,2)</f>
        <v>0</v>
      </c>
      <c r="K196" s="207" t="s">
        <v>127</v>
      </c>
      <c r="L196" s="45"/>
      <c r="M196" s="212" t="s">
        <v>19</v>
      </c>
      <c r="N196" s="213" t="s">
        <v>40</v>
      </c>
      <c r="O196" s="85"/>
      <c r="P196" s="214">
        <f>O196*H196</f>
        <v>0</v>
      </c>
      <c r="Q196" s="214">
        <v>0.67850999999999995</v>
      </c>
      <c r="R196" s="214">
        <f>Q196*H196</f>
        <v>2.7140399999999998</v>
      </c>
      <c r="S196" s="214">
        <v>0.45000000000000001</v>
      </c>
      <c r="T196" s="215">
        <f>S196*H196</f>
        <v>1.8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128</v>
      </c>
      <c r="AT196" s="216" t="s">
        <v>123</v>
      </c>
      <c r="AU196" s="216" t="s">
        <v>79</v>
      </c>
      <c r="AY196" s="18" t="s">
        <v>120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77</v>
      </c>
      <c r="BK196" s="217">
        <f>ROUND(I196*H196,2)</f>
        <v>0</v>
      </c>
      <c r="BL196" s="18" t="s">
        <v>128</v>
      </c>
      <c r="BM196" s="216" t="s">
        <v>299</v>
      </c>
    </row>
    <row r="197" s="2" customFormat="1">
      <c r="A197" s="39"/>
      <c r="B197" s="40"/>
      <c r="C197" s="41"/>
      <c r="D197" s="218" t="s">
        <v>130</v>
      </c>
      <c r="E197" s="41"/>
      <c r="F197" s="219" t="s">
        <v>300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130</v>
      </c>
      <c r="AU197" s="18" t="s">
        <v>79</v>
      </c>
    </row>
    <row r="198" s="13" customFormat="1">
      <c r="A198" s="13"/>
      <c r="B198" s="223"/>
      <c r="C198" s="224"/>
      <c r="D198" s="218" t="s">
        <v>132</v>
      </c>
      <c r="E198" s="225" t="s">
        <v>19</v>
      </c>
      <c r="F198" s="226" t="s">
        <v>128</v>
      </c>
      <c r="G198" s="224"/>
      <c r="H198" s="227">
        <v>4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132</v>
      </c>
      <c r="AU198" s="233" t="s">
        <v>79</v>
      </c>
      <c r="AV198" s="13" t="s">
        <v>79</v>
      </c>
      <c r="AW198" s="13" t="s">
        <v>31</v>
      </c>
      <c r="AX198" s="13" t="s">
        <v>77</v>
      </c>
      <c r="AY198" s="233" t="s">
        <v>120</v>
      </c>
    </row>
    <row r="199" s="2" customFormat="1" ht="16.5" customHeight="1">
      <c r="A199" s="39"/>
      <c r="B199" s="40"/>
      <c r="C199" s="205" t="s">
        <v>301</v>
      </c>
      <c r="D199" s="205" t="s">
        <v>123</v>
      </c>
      <c r="E199" s="206" t="s">
        <v>302</v>
      </c>
      <c r="F199" s="207" t="s">
        <v>303</v>
      </c>
      <c r="G199" s="208" t="s">
        <v>250</v>
      </c>
      <c r="H199" s="209">
        <v>1</v>
      </c>
      <c r="I199" s="210"/>
      <c r="J199" s="211">
        <f>ROUND(I199*H199,2)</f>
        <v>0</v>
      </c>
      <c r="K199" s="207" t="s">
        <v>127</v>
      </c>
      <c r="L199" s="45"/>
      <c r="M199" s="212" t="s">
        <v>19</v>
      </c>
      <c r="N199" s="213" t="s">
        <v>40</v>
      </c>
      <c r="O199" s="85"/>
      <c r="P199" s="214">
        <f>O199*H199</f>
        <v>0</v>
      </c>
      <c r="Q199" s="214">
        <v>0.0046800000000000001</v>
      </c>
      <c r="R199" s="214">
        <f>Q199*H199</f>
        <v>0.0046800000000000001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128</v>
      </c>
      <c r="AT199" s="216" t="s">
        <v>123</v>
      </c>
      <c r="AU199" s="216" t="s">
        <v>79</v>
      </c>
      <c r="AY199" s="18" t="s">
        <v>120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77</v>
      </c>
      <c r="BK199" s="217">
        <f>ROUND(I199*H199,2)</f>
        <v>0</v>
      </c>
      <c r="BL199" s="18" t="s">
        <v>128</v>
      </c>
      <c r="BM199" s="216" t="s">
        <v>304</v>
      </c>
    </row>
    <row r="200" s="2" customFormat="1">
      <c r="A200" s="39"/>
      <c r="B200" s="40"/>
      <c r="C200" s="41"/>
      <c r="D200" s="218" t="s">
        <v>130</v>
      </c>
      <c r="E200" s="41"/>
      <c r="F200" s="219" t="s">
        <v>303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130</v>
      </c>
      <c r="AU200" s="18" t="s">
        <v>79</v>
      </c>
    </row>
    <row r="201" s="2" customFormat="1">
      <c r="A201" s="39"/>
      <c r="B201" s="40"/>
      <c r="C201" s="41"/>
      <c r="D201" s="218" t="s">
        <v>161</v>
      </c>
      <c r="E201" s="41"/>
      <c r="F201" s="255" t="s">
        <v>305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161</v>
      </c>
      <c r="AU201" s="18" t="s">
        <v>79</v>
      </c>
    </row>
    <row r="202" s="2" customFormat="1" ht="16.5" customHeight="1">
      <c r="A202" s="39"/>
      <c r="B202" s="40"/>
      <c r="C202" s="256" t="s">
        <v>306</v>
      </c>
      <c r="D202" s="256" t="s">
        <v>171</v>
      </c>
      <c r="E202" s="257" t="s">
        <v>307</v>
      </c>
      <c r="F202" s="258" t="s">
        <v>308</v>
      </c>
      <c r="G202" s="259" t="s">
        <v>250</v>
      </c>
      <c r="H202" s="260">
        <v>1</v>
      </c>
      <c r="I202" s="261"/>
      <c r="J202" s="262">
        <f>ROUND(I202*H202,2)</f>
        <v>0</v>
      </c>
      <c r="K202" s="258" t="s">
        <v>127</v>
      </c>
      <c r="L202" s="263"/>
      <c r="M202" s="264" t="s">
        <v>19</v>
      </c>
      <c r="N202" s="265" t="s">
        <v>40</v>
      </c>
      <c r="O202" s="85"/>
      <c r="P202" s="214">
        <f>O202*H202</f>
        <v>0</v>
      </c>
      <c r="Q202" s="214">
        <v>0.058000000000000003</v>
      </c>
      <c r="R202" s="214">
        <f>Q202*H202</f>
        <v>0.058000000000000003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164</v>
      </c>
      <c r="AT202" s="216" t="s">
        <v>171</v>
      </c>
      <c r="AU202" s="216" t="s">
        <v>79</v>
      </c>
      <c r="AY202" s="18" t="s">
        <v>120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77</v>
      </c>
      <c r="BK202" s="217">
        <f>ROUND(I202*H202,2)</f>
        <v>0</v>
      </c>
      <c r="BL202" s="18" t="s">
        <v>128</v>
      </c>
      <c r="BM202" s="216" t="s">
        <v>309</v>
      </c>
    </row>
    <row r="203" s="2" customFormat="1">
      <c r="A203" s="39"/>
      <c r="B203" s="40"/>
      <c r="C203" s="41"/>
      <c r="D203" s="218" t="s">
        <v>130</v>
      </c>
      <c r="E203" s="41"/>
      <c r="F203" s="219" t="s">
        <v>310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130</v>
      </c>
      <c r="AU203" s="18" t="s">
        <v>79</v>
      </c>
    </row>
    <row r="204" s="2" customFormat="1" ht="16.5" customHeight="1">
      <c r="A204" s="39"/>
      <c r="B204" s="40"/>
      <c r="C204" s="256" t="s">
        <v>311</v>
      </c>
      <c r="D204" s="256" t="s">
        <v>171</v>
      </c>
      <c r="E204" s="257" t="s">
        <v>312</v>
      </c>
      <c r="F204" s="258" t="s">
        <v>313</v>
      </c>
      <c r="G204" s="259" t="s">
        <v>250</v>
      </c>
      <c r="H204" s="260">
        <v>1</v>
      </c>
      <c r="I204" s="261"/>
      <c r="J204" s="262">
        <f>ROUND(I204*H204,2)</f>
        <v>0</v>
      </c>
      <c r="K204" s="258" t="s">
        <v>127</v>
      </c>
      <c r="L204" s="263"/>
      <c r="M204" s="264" t="s">
        <v>19</v>
      </c>
      <c r="N204" s="265" t="s">
        <v>40</v>
      </c>
      <c r="O204" s="85"/>
      <c r="P204" s="214">
        <f>O204*H204</f>
        <v>0</v>
      </c>
      <c r="Q204" s="214">
        <v>0.059999999999999998</v>
      </c>
      <c r="R204" s="214">
        <f>Q204*H204</f>
        <v>0.059999999999999998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164</v>
      </c>
      <c r="AT204" s="216" t="s">
        <v>171</v>
      </c>
      <c r="AU204" s="216" t="s">
        <v>79</v>
      </c>
      <c r="AY204" s="18" t="s">
        <v>120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77</v>
      </c>
      <c r="BK204" s="217">
        <f>ROUND(I204*H204,2)</f>
        <v>0</v>
      </c>
      <c r="BL204" s="18" t="s">
        <v>128</v>
      </c>
      <c r="BM204" s="216" t="s">
        <v>314</v>
      </c>
    </row>
    <row r="205" s="2" customFormat="1">
      <c r="A205" s="39"/>
      <c r="B205" s="40"/>
      <c r="C205" s="41"/>
      <c r="D205" s="218" t="s">
        <v>130</v>
      </c>
      <c r="E205" s="41"/>
      <c r="F205" s="219" t="s">
        <v>313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130</v>
      </c>
      <c r="AU205" s="18" t="s">
        <v>79</v>
      </c>
    </row>
    <row r="206" s="2" customFormat="1" ht="16.5" customHeight="1">
      <c r="A206" s="39"/>
      <c r="B206" s="40"/>
      <c r="C206" s="256" t="s">
        <v>315</v>
      </c>
      <c r="D206" s="256" t="s">
        <v>171</v>
      </c>
      <c r="E206" s="257" t="s">
        <v>316</v>
      </c>
      <c r="F206" s="258" t="s">
        <v>317</v>
      </c>
      <c r="G206" s="259" t="s">
        <v>250</v>
      </c>
      <c r="H206" s="260">
        <v>1</v>
      </c>
      <c r="I206" s="261"/>
      <c r="J206" s="262">
        <f>ROUND(I206*H206,2)</f>
        <v>0</v>
      </c>
      <c r="K206" s="258" t="s">
        <v>127</v>
      </c>
      <c r="L206" s="263"/>
      <c r="M206" s="264" t="s">
        <v>19</v>
      </c>
      <c r="N206" s="265" t="s">
        <v>40</v>
      </c>
      <c r="O206" s="85"/>
      <c r="P206" s="214">
        <f>O206*H206</f>
        <v>0</v>
      </c>
      <c r="Q206" s="214">
        <v>0.0040000000000000001</v>
      </c>
      <c r="R206" s="214">
        <f>Q206*H206</f>
        <v>0.0040000000000000001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164</v>
      </c>
      <c r="AT206" s="216" t="s">
        <v>171</v>
      </c>
      <c r="AU206" s="216" t="s">
        <v>79</v>
      </c>
      <c r="AY206" s="18" t="s">
        <v>120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77</v>
      </c>
      <c r="BK206" s="217">
        <f>ROUND(I206*H206,2)</f>
        <v>0</v>
      </c>
      <c r="BL206" s="18" t="s">
        <v>128</v>
      </c>
      <c r="BM206" s="216" t="s">
        <v>318</v>
      </c>
    </row>
    <row r="207" s="2" customFormat="1">
      <c r="A207" s="39"/>
      <c r="B207" s="40"/>
      <c r="C207" s="41"/>
      <c r="D207" s="218" t="s">
        <v>130</v>
      </c>
      <c r="E207" s="41"/>
      <c r="F207" s="219" t="s">
        <v>317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130</v>
      </c>
      <c r="AU207" s="18" t="s">
        <v>79</v>
      </c>
    </row>
    <row r="208" s="2" customFormat="1" ht="21.75" customHeight="1">
      <c r="A208" s="39"/>
      <c r="B208" s="40"/>
      <c r="C208" s="205" t="s">
        <v>319</v>
      </c>
      <c r="D208" s="205" t="s">
        <v>123</v>
      </c>
      <c r="E208" s="206" t="s">
        <v>320</v>
      </c>
      <c r="F208" s="207" t="s">
        <v>321</v>
      </c>
      <c r="G208" s="208" t="s">
        <v>250</v>
      </c>
      <c r="H208" s="209">
        <v>3</v>
      </c>
      <c r="I208" s="210"/>
      <c r="J208" s="211">
        <f>ROUND(I208*H208,2)</f>
        <v>0</v>
      </c>
      <c r="K208" s="207" t="s">
        <v>127</v>
      </c>
      <c r="L208" s="45"/>
      <c r="M208" s="212" t="s">
        <v>19</v>
      </c>
      <c r="N208" s="213" t="s">
        <v>40</v>
      </c>
      <c r="O208" s="85"/>
      <c r="P208" s="214">
        <f>O208*H208</f>
        <v>0</v>
      </c>
      <c r="Q208" s="214">
        <v>0.31108000000000002</v>
      </c>
      <c r="R208" s="214">
        <f>Q208*H208</f>
        <v>0.93324000000000007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128</v>
      </c>
      <c r="AT208" s="216" t="s">
        <v>123</v>
      </c>
      <c r="AU208" s="216" t="s">
        <v>79</v>
      </c>
      <c r="AY208" s="18" t="s">
        <v>120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77</v>
      </c>
      <c r="BK208" s="217">
        <f>ROUND(I208*H208,2)</f>
        <v>0</v>
      </c>
      <c r="BL208" s="18" t="s">
        <v>128</v>
      </c>
      <c r="BM208" s="216" t="s">
        <v>322</v>
      </c>
    </row>
    <row r="209" s="2" customFormat="1">
      <c r="A209" s="39"/>
      <c r="B209" s="40"/>
      <c r="C209" s="41"/>
      <c r="D209" s="218" t="s">
        <v>130</v>
      </c>
      <c r="E209" s="41"/>
      <c r="F209" s="219" t="s">
        <v>323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130</v>
      </c>
      <c r="AU209" s="18" t="s">
        <v>79</v>
      </c>
    </row>
    <row r="210" s="12" customFormat="1" ht="22.8" customHeight="1">
      <c r="A210" s="12"/>
      <c r="B210" s="189"/>
      <c r="C210" s="190"/>
      <c r="D210" s="191" t="s">
        <v>68</v>
      </c>
      <c r="E210" s="203" t="s">
        <v>170</v>
      </c>
      <c r="F210" s="203" t="s">
        <v>324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SUM(P211:P234)</f>
        <v>0</v>
      </c>
      <c r="Q210" s="197"/>
      <c r="R210" s="198">
        <f>SUM(R211:R234)</f>
        <v>43.140860000000004</v>
      </c>
      <c r="S210" s="197"/>
      <c r="T210" s="199">
        <f>SUM(T211:T234)</f>
        <v>46.549999999999997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77</v>
      </c>
      <c r="AT210" s="201" t="s">
        <v>68</v>
      </c>
      <c r="AU210" s="201" t="s">
        <v>77</v>
      </c>
      <c r="AY210" s="200" t="s">
        <v>120</v>
      </c>
      <c r="BK210" s="202">
        <f>SUM(BK211:BK234)</f>
        <v>0</v>
      </c>
    </row>
    <row r="211" s="2" customFormat="1" ht="16.5" customHeight="1">
      <c r="A211" s="39"/>
      <c r="B211" s="40"/>
      <c r="C211" s="205" t="s">
        <v>325</v>
      </c>
      <c r="D211" s="205" t="s">
        <v>123</v>
      </c>
      <c r="E211" s="206" t="s">
        <v>326</v>
      </c>
      <c r="F211" s="207" t="s">
        <v>327</v>
      </c>
      <c r="G211" s="208" t="s">
        <v>255</v>
      </c>
      <c r="H211" s="209">
        <v>50</v>
      </c>
      <c r="I211" s="210"/>
      <c r="J211" s="211">
        <f>ROUND(I211*H211,2)</f>
        <v>0</v>
      </c>
      <c r="K211" s="207" t="s">
        <v>127</v>
      </c>
      <c r="L211" s="45"/>
      <c r="M211" s="212" t="s">
        <v>19</v>
      </c>
      <c r="N211" s="213" t="s">
        <v>40</v>
      </c>
      <c r="O211" s="85"/>
      <c r="P211" s="214">
        <f>O211*H211</f>
        <v>0</v>
      </c>
      <c r="Q211" s="214">
        <v>0.15540000000000001</v>
      </c>
      <c r="R211" s="214">
        <f>Q211*H211</f>
        <v>7.7700000000000005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128</v>
      </c>
      <c r="AT211" s="216" t="s">
        <v>123</v>
      </c>
      <c r="AU211" s="216" t="s">
        <v>79</v>
      </c>
      <c r="AY211" s="18" t="s">
        <v>120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77</v>
      </c>
      <c r="BK211" s="217">
        <f>ROUND(I211*H211,2)</f>
        <v>0</v>
      </c>
      <c r="BL211" s="18" t="s">
        <v>128</v>
      </c>
      <c r="BM211" s="216" t="s">
        <v>328</v>
      </c>
    </row>
    <row r="212" s="2" customFormat="1">
      <c r="A212" s="39"/>
      <c r="B212" s="40"/>
      <c r="C212" s="41"/>
      <c r="D212" s="218" t="s">
        <v>130</v>
      </c>
      <c r="E212" s="41"/>
      <c r="F212" s="219" t="s">
        <v>329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130</v>
      </c>
      <c r="AU212" s="18" t="s">
        <v>79</v>
      </c>
    </row>
    <row r="213" s="2" customFormat="1" ht="16.5" customHeight="1">
      <c r="A213" s="39"/>
      <c r="B213" s="40"/>
      <c r="C213" s="256" t="s">
        <v>330</v>
      </c>
      <c r="D213" s="256" t="s">
        <v>171</v>
      </c>
      <c r="E213" s="257" t="s">
        <v>331</v>
      </c>
      <c r="F213" s="258" t="s">
        <v>332</v>
      </c>
      <c r="G213" s="259" t="s">
        <v>255</v>
      </c>
      <c r="H213" s="260">
        <v>50</v>
      </c>
      <c r="I213" s="261"/>
      <c r="J213" s="262">
        <f>ROUND(I213*H213,2)</f>
        <v>0</v>
      </c>
      <c r="K213" s="258" t="s">
        <v>127</v>
      </c>
      <c r="L213" s="263"/>
      <c r="M213" s="264" t="s">
        <v>19</v>
      </c>
      <c r="N213" s="265" t="s">
        <v>40</v>
      </c>
      <c r="O213" s="85"/>
      <c r="P213" s="214">
        <f>O213*H213</f>
        <v>0</v>
      </c>
      <c r="Q213" s="214">
        <v>0.081000000000000003</v>
      </c>
      <c r="R213" s="214">
        <f>Q213*H213</f>
        <v>4.0499999999999998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164</v>
      </c>
      <c r="AT213" s="216" t="s">
        <v>171</v>
      </c>
      <c r="AU213" s="216" t="s">
        <v>79</v>
      </c>
      <c r="AY213" s="18" t="s">
        <v>120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77</v>
      </c>
      <c r="BK213" s="217">
        <f>ROUND(I213*H213,2)</f>
        <v>0</v>
      </c>
      <c r="BL213" s="18" t="s">
        <v>128</v>
      </c>
      <c r="BM213" s="216" t="s">
        <v>333</v>
      </c>
    </row>
    <row r="214" s="2" customFormat="1">
      <c r="A214" s="39"/>
      <c r="B214" s="40"/>
      <c r="C214" s="41"/>
      <c r="D214" s="218" t="s">
        <v>130</v>
      </c>
      <c r="E214" s="41"/>
      <c r="F214" s="219" t="s">
        <v>332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130</v>
      </c>
      <c r="AU214" s="18" t="s">
        <v>79</v>
      </c>
    </row>
    <row r="215" s="2" customFormat="1" ht="21.75" customHeight="1">
      <c r="A215" s="39"/>
      <c r="B215" s="40"/>
      <c r="C215" s="205" t="s">
        <v>334</v>
      </c>
      <c r="D215" s="205" t="s">
        <v>123</v>
      </c>
      <c r="E215" s="206" t="s">
        <v>335</v>
      </c>
      <c r="F215" s="207" t="s">
        <v>336</v>
      </c>
      <c r="G215" s="208" t="s">
        <v>255</v>
      </c>
      <c r="H215" s="209">
        <v>6</v>
      </c>
      <c r="I215" s="210"/>
      <c r="J215" s="211">
        <f>ROUND(I215*H215,2)</f>
        <v>0</v>
      </c>
      <c r="K215" s="207" t="s">
        <v>127</v>
      </c>
      <c r="L215" s="45"/>
      <c r="M215" s="212" t="s">
        <v>19</v>
      </c>
      <c r="N215" s="213" t="s">
        <v>40</v>
      </c>
      <c r="O215" s="85"/>
      <c r="P215" s="214">
        <f>O215*H215</f>
        <v>0</v>
      </c>
      <c r="Q215" s="214">
        <v>0.00060999999999999997</v>
      </c>
      <c r="R215" s="214">
        <f>Q215*H215</f>
        <v>0.0036600000000000001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128</v>
      </c>
      <c r="AT215" s="216" t="s">
        <v>123</v>
      </c>
      <c r="AU215" s="216" t="s">
        <v>79</v>
      </c>
      <c r="AY215" s="18" t="s">
        <v>120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77</v>
      </c>
      <c r="BK215" s="217">
        <f>ROUND(I215*H215,2)</f>
        <v>0</v>
      </c>
      <c r="BL215" s="18" t="s">
        <v>128</v>
      </c>
      <c r="BM215" s="216" t="s">
        <v>337</v>
      </c>
    </row>
    <row r="216" s="2" customFormat="1">
      <c r="A216" s="39"/>
      <c r="B216" s="40"/>
      <c r="C216" s="41"/>
      <c r="D216" s="218" t="s">
        <v>130</v>
      </c>
      <c r="E216" s="41"/>
      <c r="F216" s="219" t="s">
        <v>338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130</v>
      </c>
      <c r="AU216" s="18" t="s">
        <v>79</v>
      </c>
    </row>
    <row r="217" s="2" customFormat="1" ht="16.5" customHeight="1">
      <c r="A217" s="39"/>
      <c r="B217" s="40"/>
      <c r="C217" s="205" t="s">
        <v>339</v>
      </c>
      <c r="D217" s="205" t="s">
        <v>123</v>
      </c>
      <c r="E217" s="206" t="s">
        <v>340</v>
      </c>
      <c r="F217" s="207" t="s">
        <v>341</v>
      </c>
      <c r="G217" s="208" t="s">
        <v>255</v>
      </c>
      <c r="H217" s="209">
        <v>77.5</v>
      </c>
      <c r="I217" s="210"/>
      <c r="J217" s="211">
        <f>ROUND(I217*H217,2)</f>
        <v>0</v>
      </c>
      <c r="K217" s="207" t="s">
        <v>127</v>
      </c>
      <c r="L217" s="45"/>
      <c r="M217" s="212" t="s">
        <v>19</v>
      </c>
      <c r="N217" s="213" t="s">
        <v>40</v>
      </c>
      <c r="O217" s="85"/>
      <c r="P217" s="214">
        <f>O217*H217</f>
        <v>0</v>
      </c>
      <c r="Q217" s="214">
        <v>0.16370999999999999</v>
      </c>
      <c r="R217" s="214">
        <f>Q217*H217</f>
        <v>12.687524999999999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128</v>
      </c>
      <c r="AT217" s="216" t="s">
        <v>123</v>
      </c>
      <c r="AU217" s="216" t="s">
        <v>79</v>
      </c>
      <c r="AY217" s="18" t="s">
        <v>120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77</v>
      </c>
      <c r="BK217" s="217">
        <f>ROUND(I217*H217,2)</f>
        <v>0</v>
      </c>
      <c r="BL217" s="18" t="s">
        <v>128</v>
      </c>
      <c r="BM217" s="216" t="s">
        <v>342</v>
      </c>
    </row>
    <row r="218" s="2" customFormat="1">
      <c r="A218" s="39"/>
      <c r="B218" s="40"/>
      <c r="C218" s="41"/>
      <c r="D218" s="218" t="s">
        <v>130</v>
      </c>
      <c r="E218" s="41"/>
      <c r="F218" s="219" t="s">
        <v>343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130</v>
      </c>
      <c r="AU218" s="18" t="s">
        <v>79</v>
      </c>
    </row>
    <row r="219" s="14" customFormat="1">
      <c r="A219" s="14"/>
      <c r="B219" s="234"/>
      <c r="C219" s="235"/>
      <c r="D219" s="218" t="s">
        <v>132</v>
      </c>
      <c r="E219" s="236" t="s">
        <v>19</v>
      </c>
      <c r="F219" s="237" t="s">
        <v>344</v>
      </c>
      <c r="G219" s="235"/>
      <c r="H219" s="236" t="s">
        <v>19</v>
      </c>
      <c r="I219" s="238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132</v>
      </c>
      <c r="AU219" s="243" t="s">
        <v>79</v>
      </c>
      <c r="AV219" s="14" t="s">
        <v>77</v>
      </c>
      <c r="AW219" s="14" t="s">
        <v>31</v>
      </c>
      <c r="AX219" s="14" t="s">
        <v>69</v>
      </c>
      <c r="AY219" s="243" t="s">
        <v>120</v>
      </c>
    </row>
    <row r="220" s="13" customFormat="1">
      <c r="A220" s="13"/>
      <c r="B220" s="223"/>
      <c r="C220" s="224"/>
      <c r="D220" s="218" t="s">
        <v>132</v>
      </c>
      <c r="E220" s="225" t="s">
        <v>19</v>
      </c>
      <c r="F220" s="226" t="s">
        <v>345</v>
      </c>
      <c r="G220" s="224"/>
      <c r="H220" s="227">
        <v>66.5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132</v>
      </c>
      <c r="AU220" s="233" t="s">
        <v>79</v>
      </c>
      <c r="AV220" s="13" t="s">
        <v>79</v>
      </c>
      <c r="AW220" s="13" t="s">
        <v>31</v>
      </c>
      <c r="AX220" s="13" t="s">
        <v>69</v>
      </c>
      <c r="AY220" s="233" t="s">
        <v>120</v>
      </c>
    </row>
    <row r="221" s="14" customFormat="1">
      <c r="A221" s="14"/>
      <c r="B221" s="234"/>
      <c r="C221" s="235"/>
      <c r="D221" s="218" t="s">
        <v>132</v>
      </c>
      <c r="E221" s="236" t="s">
        <v>19</v>
      </c>
      <c r="F221" s="237" t="s">
        <v>346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132</v>
      </c>
      <c r="AU221" s="243" t="s">
        <v>79</v>
      </c>
      <c r="AV221" s="14" t="s">
        <v>77</v>
      </c>
      <c r="AW221" s="14" t="s">
        <v>31</v>
      </c>
      <c r="AX221" s="14" t="s">
        <v>69</v>
      </c>
      <c r="AY221" s="243" t="s">
        <v>120</v>
      </c>
    </row>
    <row r="222" s="13" customFormat="1">
      <c r="A222" s="13"/>
      <c r="B222" s="223"/>
      <c r="C222" s="224"/>
      <c r="D222" s="218" t="s">
        <v>132</v>
      </c>
      <c r="E222" s="225" t="s">
        <v>19</v>
      </c>
      <c r="F222" s="226" t="s">
        <v>347</v>
      </c>
      <c r="G222" s="224"/>
      <c r="H222" s="227">
        <v>11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132</v>
      </c>
      <c r="AU222" s="233" t="s">
        <v>79</v>
      </c>
      <c r="AV222" s="13" t="s">
        <v>79</v>
      </c>
      <c r="AW222" s="13" t="s">
        <v>31</v>
      </c>
      <c r="AX222" s="13" t="s">
        <v>69</v>
      </c>
      <c r="AY222" s="233" t="s">
        <v>120</v>
      </c>
    </row>
    <row r="223" s="15" customFormat="1">
      <c r="A223" s="15"/>
      <c r="B223" s="244"/>
      <c r="C223" s="245"/>
      <c r="D223" s="218" t="s">
        <v>132</v>
      </c>
      <c r="E223" s="246" t="s">
        <v>19</v>
      </c>
      <c r="F223" s="247" t="s">
        <v>141</v>
      </c>
      <c r="G223" s="245"/>
      <c r="H223" s="248">
        <v>77.5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4" t="s">
        <v>132</v>
      </c>
      <c r="AU223" s="254" t="s">
        <v>79</v>
      </c>
      <c r="AV223" s="15" t="s">
        <v>128</v>
      </c>
      <c r="AW223" s="15" t="s">
        <v>31</v>
      </c>
      <c r="AX223" s="15" t="s">
        <v>77</v>
      </c>
      <c r="AY223" s="254" t="s">
        <v>120</v>
      </c>
    </row>
    <row r="224" s="2" customFormat="1" ht="16.5" customHeight="1">
      <c r="A224" s="39"/>
      <c r="B224" s="40"/>
      <c r="C224" s="256" t="s">
        <v>348</v>
      </c>
      <c r="D224" s="256" t="s">
        <v>171</v>
      </c>
      <c r="E224" s="257" t="s">
        <v>349</v>
      </c>
      <c r="F224" s="258" t="s">
        <v>350</v>
      </c>
      <c r="G224" s="259" t="s">
        <v>255</v>
      </c>
      <c r="H224" s="260">
        <v>66.5</v>
      </c>
      <c r="I224" s="261"/>
      <c r="J224" s="262">
        <f>ROUND(I224*H224,2)</f>
        <v>0</v>
      </c>
      <c r="K224" s="258" t="s">
        <v>127</v>
      </c>
      <c r="L224" s="263"/>
      <c r="M224" s="264" t="s">
        <v>19</v>
      </c>
      <c r="N224" s="265" t="s">
        <v>40</v>
      </c>
      <c r="O224" s="85"/>
      <c r="P224" s="214">
        <f>O224*H224</f>
        <v>0</v>
      </c>
      <c r="Q224" s="214">
        <v>0.25755</v>
      </c>
      <c r="R224" s="214">
        <f>Q224*H224</f>
        <v>17.127075000000001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164</v>
      </c>
      <c r="AT224" s="216" t="s">
        <v>171</v>
      </c>
      <c r="AU224" s="216" t="s">
        <v>79</v>
      </c>
      <c r="AY224" s="18" t="s">
        <v>120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77</v>
      </c>
      <c r="BK224" s="217">
        <f>ROUND(I224*H224,2)</f>
        <v>0</v>
      </c>
      <c r="BL224" s="18" t="s">
        <v>128</v>
      </c>
      <c r="BM224" s="216" t="s">
        <v>351</v>
      </c>
    </row>
    <row r="225" s="2" customFormat="1">
      <c r="A225" s="39"/>
      <c r="B225" s="40"/>
      <c r="C225" s="41"/>
      <c r="D225" s="218" t="s">
        <v>130</v>
      </c>
      <c r="E225" s="41"/>
      <c r="F225" s="219" t="s">
        <v>350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130</v>
      </c>
      <c r="AU225" s="18" t="s">
        <v>79</v>
      </c>
    </row>
    <row r="226" s="13" customFormat="1">
      <c r="A226" s="13"/>
      <c r="B226" s="223"/>
      <c r="C226" s="224"/>
      <c r="D226" s="218" t="s">
        <v>132</v>
      </c>
      <c r="E226" s="225" t="s">
        <v>19</v>
      </c>
      <c r="F226" s="226" t="s">
        <v>345</v>
      </c>
      <c r="G226" s="224"/>
      <c r="H226" s="227">
        <v>66.5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132</v>
      </c>
      <c r="AU226" s="233" t="s">
        <v>79</v>
      </c>
      <c r="AV226" s="13" t="s">
        <v>79</v>
      </c>
      <c r="AW226" s="13" t="s">
        <v>31</v>
      </c>
      <c r="AX226" s="13" t="s">
        <v>77</v>
      </c>
      <c r="AY226" s="233" t="s">
        <v>120</v>
      </c>
    </row>
    <row r="227" s="2" customFormat="1" ht="16.5" customHeight="1">
      <c r="A227" s="39"/>
      <c r="B227" s="40"/>
      <c r="C227" s="256" t="s">
        <v>352</v>
      </c>
      <c r="D227" s="256" t="s">
        <v>171</v>
      </c>
      <c r="E227" s="257" t="s">
        <v>353</v>
      </c>
      <c r="F227" s="258" t="s">
        <v>354</v>
      </c>
      <c r="G227" s="259" t="s">
        <v>255</v>
      </c>
      <c r="H227" s="260">
        <v>11</v>
      </c>
      <c r="I227" s="261"/>
      <c r="J227" s="262">
        <f>ROUND(I227*H227,2)</f>
        <v>0</v>
      </c>
      <c r="K227" s="258" t="s">
        <v>127</v>
      </c>
      <c r="L227" s="263"/>
      <c r="M227" s="264" t="s">
        <v>19</v>
      </c>
      <c r="N227" s="265" t="s">
        <v>40</v>
      </c>
      <c r="O227" s="85"/>
      <c r="P227" s="214">
        <f>O227*H227</f>
        <v>0</v>
      </c>
      <c r="Q227" s="214">
        <v>0.13300000000000001</v>
      </c>
      <c r="R227" s="214">
        <f>Q227*H227</f>
        <v>1.4630000000000001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164</v>
      </c>
      <c r="AT227" s="216" t="s">
        <v>171</v>
      </c>
      <c r="AU227" s="216" t="s">
        <v>79</v>
      </c>
      <c r="AY227" s="18" t="s">
        <v>120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77</v>
      </c>
      <c r="BK227" s="217">
        <f>ROUND(I227*H227,2)</f>
        <v>0</v>
      </c>
      <c r="BL227" s="18" t="s">
        <v>128</v>
      </c>
      <c r="BM227" s="216" t="s">
        <v>355</v>
      </c>
    </row>
    <row r="228" s="2" customFormat="1">
      <c r="A228" s="39"/>
      <c r="B228" s="40"/>
      <c r="C228" s="41"/>
      <c r="D228" s="218" t="s">
        <v>130</v>
      </c>
      <c r="E228" s="41"/>
      <c r="F228" s="219" t="s">
        <v>356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130</v>
      </c>
      <c r="AU228" s="18" t="s">
        <v>79</v>
      </c>
    </row>
    <row r="229" s="13" customFormat="1">
      <c r="A229" s="13"/>
      <c r="B229" s="223"/>
      <c r="C229" s="224"/>
      <c r="D229" s="218" t="s">
        <v>132</v>
      </c>
      <c r="E229" s="225" t="s">
        <v>19</v>
      </c>
      <c r="F229" s="226" t="s">
        <v>347</v>
      </c>
      <c r="G229" s="224"/>
      <c r="H229" s="227">
        <v>11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132</v>
      </c>
      <c r="AU229" s="233" t="s">
        <v>79</v>
      </c>
      <c r="AV229" s="13" t="s">
        <v>79</v>
      </c>
      <c r="AW229" s="13" t="s">
        <v>31</v>
      </c>
      <c r="AX229" s="13" t="s">
        <v>77</v>
      </c>
      <c r="AY229" s="233" t="s">
        <v>120</v>
      </c>
    </row>
    <row r="230" s="2" customFormat="1" ht="21.75" customHeight="1">
      <c r="A230" s="39"/>
      <c r="B230" s="40"/>
      <c r="C230" s="256" t="s">
        <v>357</v>
      </c>
      <c r="D230" s="256" t="s">
        <v>171</v>
      </c>
      <c r="E230" s="257" t="s">
        <v>358</v>
      </c>
      <c r="F230" s="258" t="s">
        <v>359</v>
      </c>
      <c r="G230" s="259" t="s">
        <v>360</v>
      </c>
      <c r="H230" s="260">
        <v>11</v>
      </c>
      <c r="I230" s="261"/>
      <c r="J230" s="262">
        <f>ROUND(I230*H230,2)</f>
        <v>0</v>
      </c>
      <c r="K230" s="258" t="s">
        <v>127</v>
      </c>
      <c r="L230" s="263"/>
      <c r="M230" s="264" t="s">
        <v>19</v>
      </c>
      <c r="N230" s="265" t="s">
        <v>40</v>
      </c>
      <c r="O230" s="85"/>
      <c r="P230" s="214">
        <f>O230*H230</f>
        <v>0</v>
      </c>
      <c r="Q230" s="214">
        <v>0.0035999999999999999</v>
      </c>
      <c r="R230" s="214">
        <f>Q230*H230</f>
        <v>0.039599999999999996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164</v>
      </c>
      <c r="AT230" s="216" t="s">
        <v>171</v>
      </c>
      <c r="AU230" s="216" t="s">
        <v>79</v>
      </c>
      <c r="AY230" s="18" t="s">
        <v>120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77</v>
      </c>
      <c r="BK230" s="217">
        <f>ROUND(I230*H230,2)</f>
        <v>0</v>
      </c>
      <c r="BL230" s="18" t="s">
        <v>128</v>
      </c>
      <c r="BM230" s="216" t="s">
        <v>361</v>
      </c>
    </row>
    <row r="231" s="2" customFormat="1">
      <c r="A231" s="39"/>
      <c r="B231" s="40"/>
      <c r="C231" s="41"/>
      <c r="D231" s="218" t="s">
        <v>130</v>
      </c>
      <c r="E231" s="41"/>
      <c r="F231" s="219" t="s">
        <v>362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130</v>
      </c>
      <c r="AU231" s="18" t="s">
        <v>79</v>
      </c>
    </row>
    <row r="232" s="2" customFormat="1" ht="16.5" customHeight="1">
      <c r="A232" s="39"/>
      <c r="B232" s="40"/>
      <c r="C232" s="205" t="s">
        <v>363</v>
      </c>
      <c r="D232" s="205" t="s">
        <v>123</v>
      </c>
      <c r="E232" s="206" t="s">
        <v>364</v>
      </c>
      <c r="F232" s="207" t="s">
        <v>365</v>
      </c>
      <c r="G232" s="208" t="s">
        <v>255</v>
      </c>
      <c r="H232" s="209">
        <v>133</v>
      </c>
      <c r="I232" s="210"/>
      <c r="J232" s="211">
        <f>ROUND(I232*H232,2)</f>
        <v>0</v>
      </c>
      <c r="K232" s="207" t="s">
        <v>127</v>
      </c>
      <c r="L232" s="45"/>
      <c r="M232" s="212" t="s">
        <v>19</v>
      </c>
      <c r="N232" s="213" t="s">
        <v>40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0.34999999999999998</v>
      </c>
      <c r="T232" s="215">
        <f>S232*H232</f>
        <v>46.549999999999997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128</v>
      </c>
      <c r="AT232" s="216" t="s">
        <v>123</v>
      </c>
      <c r="AU232" s="216" t="s">
        <v>79</v>
      </c>
      <c r="AY232" s="18" t="s">
        <v>120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77</v>
      </c>
      <c r="BK232" s="217">
        <f>ROUND(I232*H232,2)</f>
        <v>0</v>
      </c>
      <c r="BL232" s="18" t="s">
        <v>128</v>
      </c>
      <c r="BM232" s="216" t="s">
        <v>366</v>
      </c>
    </row>
    <row r="233" s="2" customFormat="1">
      <c r="A233" s="39"/>
      <c r="B233" s="40"/>
      <c r="C233" s="41"/>
      <c r="D233" s="218" t="s">
        <v>130</v>
      </c>
      <c r="E233" s="41"/>
      <c r="F233" s="219" t="s">
        <v>367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130</v>
      </c>
      <c r="AU233" s="18" t="s">
        <v>79</v>
      </c>
    </row>
    <row r="234" s="13" customFormat="1">
      <c r="A234" s="13"/>
      <c r="B234" s="223"/>
      <c r="C234" s="224"/>
      <c r="D234" s="218" t="s">
        <v>132</v>
      </c>
      <c r="E234" s="225" t="s">
        <v>19</v>
      </c>
      <c r="F234" s="226" t="s">
        <v>368</v>
      </c>
      <c r="G234" s="224"/>
      <c r="H234" s="227">
        <v>133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132</v>
      </c>
      <c r="AU234" s="233" t="s">
        <v>79</v>
      </c>
      <c r="AV234" s="13" t="s">
        <v>79</v>
      </c>
      <c r="AW234" s="13" t="s">
        <v>31</v>
      </c>
      <c r="AX234" s="13" t="s">
        <v>77</v>
      </c>
      <c r="AY234" s="233" t="s">
        <v>120</v>
      </c>
    </row>
    <row r="235" s="12" customFormat="1" ht="22.8" customHeight="1">
      <c r="A235" s="12"/>
      <c r="B235" s="189"/>
      <c r="C235" s="190"/>
      <c r="D235" s="191" t="s">
        <v>68</v>
      </c>
      <c r="E235" s="203" t="s">
        <v>369</v>
      </c>
      <c r="F235" s="203" t="s">
        <v>370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SUM(P236:P260)</f>
        <v>0</v>
      </c>
      <c r="Q235" s="197"/>
      <c r="R235" s="198">
        <f>SUM(R236:R260)</f>
        <v>0</v>
      </c>
      <c r="S235" s="197"/>
      <c r="T235" s="199">
        <f>SUM(T236:T260)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77</v>
      </c>
      <c r="AT235" s="201" t="s">
        <v>68</v>
      </c>
      <c r="AU235" s="201" t="s">
        <v>77</v>
      </c>
      <c r="AY235" s="200" t="s">
        <v>120</v>
      </c>
      <c r="BK235" s="202">
        <f>SUM(BK236:BK260)</f>
        <v>0</v>
      </c>
    </row>
    <row r="236" s="2" customFormat="1" ht="16.5" customHeight="1">
      <c r="A236" s="39"/>
      <c r="B236" s="40"/>
      <c r="C236" s="205" t="s">
        <v>371</v>
      </c>
      <c r="D236" s="205" t="s">
        <v>123</v>
      </c>
      <c r="E236" s="206" t="s">
        <v>372</v>
      </c>
      <c r="F236" s="207" t="s">
        <v>373</v>
      </c>
      <c r="G236" s="208" t="s">
        <v>174</v>
      </c>
      <c r="H236" s="209">
        <v>230.46000000000001</v>
      </c>
      <c r="I236" s="210"/>
      <c r="J236" s="211">
        <f>ROUND(I236*H236,2)</f>
        <v>0</v>
      </c>
      <c r="K236" s="207" t="s">
        <v>127</v>
      </c>
      <c r="L236" s="45"/>
      <c r="M236" s="212" t="s">
        <v>19</v>
      </c>
      <c r="N236" s="213" t="s">
        <v>40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128</v>
      </c>
      <c r="AT236" s="216" t="s">
        <v>123</v>
      </c>
      <c r="AU236" s="216" t="s">
        <v>79</v>
      </c>
      <c r="AY236" s="18" t="s">
        <v>120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77</v>
      </c>
      <c r="BK236" s="217">
        <f>ROUND(I236*H236,2)</f>
        <v>0</v>
      </c>
      <c r="BL236" s="18" t="s">
        <v>128</v>
      </c>
      <c r="BM236" s="216" t="s">
        <v>374</v>
      </c>
    </row>
    <row r="237" s="2" customFormat="1">
      <c r="A237" s="39"/>
      <c r="B237" s="40"/>
      <c r="C237" s="41"/>
      <c r="D237" s="218" t="s">
        <v>130</v>
      </c>
      <c r="E237" s="41"/>
      <c r="F237" s="219" t="s">
        <v>375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130</v>
      </c>
      <c r="AU237" s="18" t="s">
        <v>79</v>
      </c>
    </row>
    <row r="238" s="14" customFormat="1">
      <c r="A238" s="14"/>
      <c r="B238" s="234"/>
      <c r="C238" s="235"/>
      <c r="D238" s="218" t="s">
        <v>132</v>
      </c>
      <c r="E238" s="236" t="s">
        <v>19</v>
      </c>
      <c r="F238" s="237" t="s">
        <v>376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3" t="s">
        <v>132</v>
      </c>
      <c r="AU238" s="243" t="s">
        <v>79</v>
      </c>
      <c r="AV238" s="14" t="s">
        <v>77</v>
      </c>
      <c r="AW238" s="14" t="s">
        <v>31</v>
      </c>
      <c r="AX238" s="14" t="s">
        <v>69</v>
      </c>
      <c r="AY238" s="243" t="s">
        <v>120</v>
      </c>
    </row>
    <row r="239" s="13" customFormat="1">
      <c r="A239" s="13"/>
      <c r="B239" s="223"/>
      <c r="C239" s="224"/>
      <c r="D239" s="218" t="s">
        <v>132</v>
      </c>
      <c r="E239" s="225" t="s">
        <v>19</v>
      </c>
      <c r="F239" s="226" t="s">
        <v>377</v>
      </c>
      <c r="G239" s="224"/>
      <c r="H239" s="227">
        <v>183.91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132</v>
      </c>
      <c r="AU239" s="233" t="s">
        <v>79</v>
      </c>
      <c r="AV239" s="13" t="s">
        <v>79</v>
      </c>
      <c r="AW239" s="13" t="s">
        <v>31</v>
      </c>
      <c r="AX239" s="13" t="s">
        <v>69</v>
      </c>
      <c r="AY239" s="233" t="s">
        <v>120</v>
      </c>
    </row>
    <row r="240" s="14" customFormat="1">
      <c r="A240" s="14"/>
      <c r="B240" s="234"/>
      <c r="C240" s="235"/>
      <c r="D240" s="218" t="s">
        <v>132</v>
      </c>
      <c r="E240" s="236" t="s">
        <v>19</v>
      </c>
      <c r="F240" s="237" t="s">
        <v>378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132</v>
      </c>
      <c r="AU240" s="243" t="s">
        <v>79</v>
      </c>
      <c r="AV240" s="14" t="s">
        <v>77</v>
      </c>
      <c r="AW240" s="14" t="s">
        <v>31</v>
      </c>
      <c r="AX240" s="14" t="s">
        <v>69</v>
      </c>
      <c r="AY240" s="243" t="s">
        <v>120</v>
      </c>
    </row>
    <row r="241" s="13" customFormat="1">
      <c r="A241" s="13"/>
      <c r="B241" s="223"/>
      <c r="C241" s="224"/>
      <c r="D241" s="218" t="s">
        <v>132</v>
      </c>
      <c r="E241" s="225" t="s">
        <v>19</v>
      </c>
      <c r="F241" s="226" t="s">
        <v>379</v>
      </c>
      <c r="G241" s="224"/>
      <c r="H241" s="227">
        <v>46.549999999999997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132</v>
      </c>
      <c r="AU241" s="233" t="s">
        <v>79</v>
      </c>
      <c r="AV241" s="13" t="s">
        <v>79</v>
      </c>
      <c r="AW241" s="13" t="s">
        <v>31</v>
      </c>
      <c r="AX241" s="13" t="s">
        <v>69</v>
      </c>
      <c r="AY241" s="233" t="s">
        <v>120</v>
      </c>
    </row>
    <row r="242" s="15" customFormat="1">
      <c r="A242" s="15"/>
      <c r="B242" s="244"/>
      <c r="C242" s="245"/>
      <c r="D242" s="218" t="s">
        <v>132</v>
      </c>
      <c r="E242" s="246" t="s">
        <v>19</v>
      </c>
      <c r="F242" s="247" t="s">
        <v>141</v>
      </c>
      <c r="G242" s="245"/>
      <c r="H242" s="248">
        <v>230.45999999999998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4" t="s">
        <v>132</v>
      </c>
      <c r="AU242" s="254" t="s">
        <v>79</v>
      </c>
      <c r="AV242" s="15" t="s">
        <v>128</v>
      </c>
      <c r="AW242" s="15" t="s">
        <v>31</v>
      </c>
      <c r="AX242" s="15" t="s">
        <v>77</v>
      </c>
      <c r="AY242" s="254" t="s">
        <v>120</v>
      </c>
    </row>
    <row r="243" s="2" customFormat="1" ht="16.5" customHeight="1">
      <c r="A243" s="39"/>
      <c r="B243" s="40"/>
      <c r="C243" s="205" t="s">
        <v>380</v>
      </c>
      <c r="D243" s="205" t="s">
        <v>123</v>
      </c>
      <c r="E243" s="206" t="s">
        <v>381</v>
      </c>
      <c r="F243" s="207" t="s">
        <v>382</v>
      </c>
      <c r="G243" s="208" t="s">
        <v>174</v>
      </c>
      <c r="H243" s="209">
        <v>5171.4200000000001</v>
      </c>
      <c r="I243" s="210"/>
      <c r="J243" s="211">
        <f>ROUND(I243*H243,2)</f>
        <v>0</v>
      </c>
      <c r="K243" s="207" t="s">
        <v>127</v>
      </c>
      <c r="L243" s="45"/>
      <c r="M243" s="212" t="s">
        <v>19</v>
      </c>
      <c r="N243" s="213" t="s">
        <v>40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128</v>
      </c>
      <c r="AT243" s="216" t="s">
        <v>123</v>
      </c>
      <c r="AU243" s="216" t="s">
        <v>79</v>
      </c>
      <c r="AY243" s="18" t="s">
        <v>120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77</v>
      </c>
      <c r="BK243" s="217">
        <f>ROUND(I243*H243,2)</f>
        <v>0</v>
      </c>
      <c r="BL243" s="18" t="s">
        <v>128</v>
      </c>
      <c r="BM243" s="216" t="s">
        <v>383</v>
      </c>
    </row>
    <row r="244" s="2" customFormat="1">
      <c r="A244" s="39"/>
      <c r="B244" s="40"/>
      <c r="C244" s="41"/>
      <c r="D244" s="218" t="s">
        <v>130</v>
      </c>
      <c r="E244" s="41"/>
      <c r="F244" s="219" t="s">
        <v>384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130</v>
      </c>
      <c r="AU244" s="18" t="s">
        <v>79</v>
      </c>
    </row>
    <row r="245" s="2" customFormat="1">
      <c r="A245" s="39"/>
      <c r="B245" s="40"/>
      <c r="C245" s="41"/>
      <c r="D245" s="218" t="s">
        <v>161</v>
      </c>
      <c r="E245" s="41"/>
      <c r="F245" s="255" t="s">
        <v>162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161</v>
      </c>
      <c r="AU245" s="18" t="s">
        <v>79</v>
      </c>
    </row>
    <row r="246" s="14" customFormat="1">
      <c r="A246" s="14"/>
      <c r="B246" s="234"/>
      <c r="C246" s="235"/>
      <c r="D246" s="218" t="s">
        <v>132</v>
      </c>
      <c r="E246" s="236" t="s">
        <v>19</v>
      </c>
      <c r="F246" s="237" t="s">
        <v>376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132</v>
      </c>
      <c r="AU246" s="243" t="s">
        <v>79</v>
      </c>
      <c r="AV246" s="14" t="s">
        <v>77</v>
      </c>
      <c r="AW246" s="14" t="s">
        <v>31</v>
      </c>
      <c r="AX246" s="14" t="s">
        <v>69</v>
      </c>
      <c r="AY246" s="243" t="s">
        <v>120</v>
      </c>
    </row>
    <row r="247" s="13" customFormat="1">
      <c r="A247" s="13"/>
      <c r="B247" s="223"/>
      <c r="C247" s="224"/>
      <c r="D247" s="218" t="s">
        <v>132</v>
      </c>
      <c r="E247" s="225" t="s">
        <v>19</v>
      </c>
      <c r="F247" s="226" t="s">
        <v>385</v>
      </c>
      <c r="G247" s="224"/>
      <c r="H247" s="227">
        <v>225.63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132</v>
      </c>
      <c r="AU247" s="233" t="s">
        <v>79</v>
      </c>
      <c r="AV247" s="13" t="s">
        <v>79</v>
      </c>
      <c r="AW247" s="13" t="s">
        <v>31</v>
      </c>
      <c r="AX247" s="13" t="s">
        <v>69</v>
      </c>
      <c r="AY247" s="233" t="s">
        <v>120</v>
      </c>
    </row>
    <row r="248" s="14" customFormat="1">
      <c r="A248" s="14"/>
      <c r="B248" s="234"/>
      <c r="C248" s="235"/>
      <c r="D248" s="218" t="s">
        <v>132</v>
      </c>
      <c r="E248" s="236" t="s">
        <v>19</v>
      </c>
      <c r="F248" s="237" t="s">
        <v>378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3" t="s">
        <v>132</v>
      </c>
      <c r="AU248" s="243" t="s">
        <v>79</v>
      </c>
      <c r="AV248" s="14" t="s">
        <v>77</v>
      </c>
      <c r="AW248" s="14" t="s">
        <v>31</v>
      </c>
      <c r="AX248" s="14" t="s">
        <v>69</v>
      </c>
      <c r="AY248" s="243" t="s">
        <v>120</v>
      </c>
    </row>
    <row r="249" s="13" customFormat="1">
      <c r="A249" s="13"/>
      <c r="B249" s="223"/>
      <c r="C249" s="224"/>
      <c r="D249" s="218" t="s">
        <v>132</v>
      </c>
      <c r="E249" s="225" t="s">
        <v>19</v>
      </c>
      <c r="F249" s="226" t="s">
        <v>379</v>
      </c>
      <c r="G249" s="224"/>
      <c r="H249" s="227">
        <v>46.549999999999997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132</v>
      </c>
      <c r="AU249" s="233" t="s">
        <v>79</v>
      </c>
      <c r="AV249" s="13" t="s">
        <v>79</v>
      </c>
      <c r="AW249" s="13" t="s">
        <v>31</v>
      </c>
      <c r="AX249" s="13" t="s">
        <v>69</v>
      </c>
      <c r="AY249" s="233" t="s">
        <v>120</v>
      </c>
    </row>
    <row r="250" s="15" customFormat="1">
      <c r="A250" s="15"/>
      <c r="B250" s="244"/>
      <c r="C250" s="245"/>
      <c r="D250" s="218" t="s">
        <v>132</v>
      </c>
      <c r="E250" s="246" t="s">
        <v>19</v>
      </c>
      <c r="F250" s="247" t="s">
        <v>141</v>
      </c>
      <c r="G250" s="245"/>
      <c r="H250" s="248">
        <v>272.18000000000001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4" t="s">
        <v>132</v>
      </c>
      <c r="AU250" s="254" t="s">
        <v>79</v>
      </c>
      <c r="AV250" s="15" t="s">
        <v>128</v>
      </c>
      <c r="AW250" s="15" t="s">
        <v>31</v>
      </c>
      <c r="AX250" s="15" t="s">
        <v>77</v>
      </c>
      <c r="AY250" s="254" t="s">
        <v>120</v>
      </c>
    </row>
    <row r="251" s="13" customFormat="1">
      <c r="A251" s="13"/>
      <c r="B251" s="223"/>
      <c r="C251" s="224"/>
      <c r="D251" s="218" t="s">
        <v>132</v>
      </c>
      <c r="E251" s="224"/>
      <c r="F251" s="226" t="s">
        <v>386</v>
      </c>
      <c r="G251" s="224"/>
      <c r="H251" s="227">
        <v>5171.4200000000001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132</v>
      </c>
      <c r="AU251" s="233" t="s">
        <v>79</v>
      </c>
      <c r="AV251" s="13" t="s">
        <v>79</v>
      </c>
      <c r="AW251" s="13" t="s">
        <v>4</v>
      </c>
      <c r="AX251" s="13" t="s">
        <v>77</v>
      </c>
      <c r="AY251" s="233" t="s">
        <v>120</v>
      </c>
    </row>
    <row r="252" s="2" customFormat="1" ht="21.75" customHeight="1">
      <c r="A252" s="39"/>
      <c r="B252" s="40"/>
      <c r="C252" s="205" t="s">
        <v>387</v>
      </c>
      <c r="D252" s="205" t="s">
        <v>123</v>
      </c>
      <c r="E252" s="206" t="s">
        <v>388</v>
      </c>
      <c r="F252" s="207" t="s">
        <v>389</v>
      </c>
      <c r="G252" s="208" t="s">
        <v>174</v>
      </c>
      <c r="H252" s="209">
        <v>46.549999999999997</v>
      </c>
      <c r="I252" s="210"/>
      <c r="J252" s="211">
        <f>ROUND(I252*H252,2)</f>
        <v>0</v>
      </c>
      <c r="K252" s="207" t="s">
        <v>127</v>
      </c>
      <c r="L252" s="45"/>
      <c r="M252" s="212" t="s">
        <v>19</v>
      </c>
      <c r="N252" s="213" t="s">
        <v>40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128</v>
      </c>
      <c r="AT252" s="216" t="s">
        <v>123</v>
      </c>
      <c r="AU252" s="216" t="s">
        <v>79</v>
      </c>
      <c r="AY252" s="18" t="s">
        <v>120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77</v>
      </c>
      <c r="BK252" s="217">
        <f>ROUND(I252*H252,2)</f>
        <v>0</v>
      </c>
      <c r="BL252" s="18" t="s">
        <v>128</v>
      </c>
      <c r="BM252" s="216" t="s">
        <v>390</v>
      </c>
    </row>
    <row r="253" s="2" customFormat="1">
      <c r="A253" s="39"/>
      <c r="B253" s="40"/>
      <c r="C253" s="41"/>
      <c r="D253" s="218" t="s">
        <v>130</v>
      </c>
      <c r="E253" s="41"/>
      <c r="F253" s="219" t="s">
        <v>391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130</v>
      </c>
      <c r="AU253" s="18" t="s">
        <v>79</v>
      </c>
    </row>
    <row r="254" s="13" customFormat="1">
      <c r="A254" s="13"/>
      <c r="B254" s="223"/>
      <c r="C254" s="224"/>
      <c r="D254" s="218" t="s">
        <v>132</v>
      </c>
      <c r="E254" s="225" t="s">
        <v>19</v>
      </c>
      <c r="F254" s="226" t="s">
        <v>379</v>
      </c>
      <c r="G254" s="224"/>
      <c r="H254" s="227">
        <v>46.549999999999997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132</v>
      </c>
      <c r="AU254" s="233" t="s">
        <v>79</v>
      </c>
      <c r="AV254" s="13" t="s">
        <v>79</v>
      </c>
      <c r="AW254" s="13" t="s">
        <v>31</v>
      </c>
      <c r="AX254" s="13" t="s">
        <v>77</v>
      </c>
      <c r="AY254" s="233" t="s">
        <v>120</v>
      </c>
    </row>
    <row r="255" s="2" customFormat="1" ht="16.5" customHeight="1">
      <c r="A255" s="39"/>
      <c r="B255" s="40"/>
      <c r="C255" s="205" t="s">
        <v>392</v>
      </c>
      <c r="D255" s="205" t="s">
        <v>123</v>
      </c>
      <c r="E255" s="206" t="s">
        <v>393</v>
      </c>
      <c r="F255" s="207" t="s">
        <v>394</v>
      </c>
      <c r="G255" s="208" t="s">
        <v>174</v>
      </c>
      <c r="H255" s="209">
        <v>183.91</v>
      </c>
      <c r="I255" s="210"/>
      <c r="J255" s="211">
        <f>ROUND(I255*H255,2)</f>
        <v>0</v>
      </c>
      <c r="K255" s="207" t="s">
        <v>127</v>
      </c>
      <c r="L255" s="45"/>
      <c r="M255" s="212" t="s">
        <v>19</v>
      </c>
      <c r="N255" s="213" t="s">
        <v>40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128</v>
      </c>
      <c r="AT255" s="216" t="s">
        <v>123</v>
      </c>
      <c r="AU255" s="216" t="s">
        <v>79</v>
      </c>
      <c r="AY255" s="18" t="s">
        <v>120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77</v>
      </c>
      <c r="BK255" s="217">
        <f>ROUND(I255*H255,2)</f>
        <v>0</v>
      </c>
      <c r="BL255" s="18" t="s">
        <v>128</v>
      </c>
      <c r="BM255" s="216" t="s">
        <v>395</v>
      </c>
    </row>
    <row r="256" s="2" customFormat="1">
      <c r="A256" s="39"/>
      <c r="B256" s="40"/>
      <c r="C256" s="41"/>
      <c r="D256" s="218" t="s">
        <v>130</v>
      </c>
      <c r="E256" s="41"/>
      <c r="F256" s="219" t="s">
        <v>396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130</v>
      </c>
      <c r="AU256" s="18" t="s">
        <v>79</v>
      </c>
    </row>
    <row r="257" s="2" customFormat="1" ht="16.5" customHeight="1">
      <c r="A257" s="39"/>
      <c r="B257" s="40"/>
      <c r="C257" s="205" t="s">
        <v>397</v>
      </c>
      <c r="D257" s="205" t="s">
        <v>123</v>
      </c>
      <c r="E257" s="206" t="s">
        <v>398</v>
      </c>
      <c r="F257" s="207" t="s">
        <v>399</v>
      </c>
      <c r="G257" s="208" t="s">
        <v>174</v>
      </c>
      <c r="H257" s="209">
        <v>197.172</v>
      </c>
      <c r="I257" s="210"/>
      <c r="J257" s="211">
        <f>ROUND(I257*H257,2)</f>
        <v>0</v>
      </c>
      <c r="K257" s="207" t="s">
        <v>127</v>
      </c>
      <c r="L257" s="45"/>
      <c r="M257" s="212" t="s">
        <v>19</v>
      </c>
      <c r="N257" s="213" t="s">
        <v>40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128</v>
      </c>
      <c r="AT257" s="216" t="s">
        <v>123</v>
      </c>
      <c r="AU257" s="216" t="s">
        <v>79</v>
      </c>
      <c r="AY257" s="18" t="s">
        <v>120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77</v>
      </c>
      <c r="BK257" s="217">
        <f>ROUND(I257*H257,2)</f>
        <v>0</v>
      </c>
      <c r="BL257" s="18" t="s">
        <v>128</v>
      </c>
      <c r="BM257" s="216" t="s">
        <v>400</v>
      </c>
    </row>
    <row r="258" s="2" customFormat="1">
      <c r="A258" s="39"/>
      <c r="B258" s="40"/>
      <c r="C258" s="41"/>
      <c r="D258" s="218" t="s">
        <v>130</v>
      </c>
      <c r="E258" s="41"/>
      <c r="F258" s="219" t="s">
        <v>401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130</v>
      </c>
      <c r="AU258" s="18" t="s">
        <v>79</v>
      </c>
    </row>
    <row r="259" s="13" customFormat="1">
      <c r="A259" s="13"/>
      <c r="B259" s="223"/>
      <c r="C259" s="224"/>
      <c r="D259" s="218" t="s">
        <v>132</v>
      </c>
      <c r="E259" s="225" t="s">
        <v>19</v>
      </c>
      <c r="F259" s="226" t="s">
        <v>402</v>
      </c>
      <c r="G259" s="224"/>
      <c r="H259" s="227">
        <v>109.54000000000001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132</v>
      </c>
      <c r="AU259" s="233" t="s">
        <v>79</v>
      </c>
      <c r="AV259" s="13" t="s">
        <v>79</v>
      </c>
      <c r="AW259" s="13" t="s">
        <v>31</v>
      </c>
      <c r="AX259" s="13" t="s">
        <v>77</v>
      </c>
      <c r="AY259" s="233" t="s">
        <v>120</v>
      </c>
    </row>
    <row r="260" s="13" customFormat="1">
      <c r="A260" s="13"/>
      <c r="B260" s="223"/>
      <c r="C260" s="224"/>
      <c r="D260" s="218" t="s">
        <v>132</v>
      </c>
      <c r="E260" s="224"/>
      <c r="F260" s="226" t="s">
        <v>403</v>
      </c>
      <c r="G260" s="224"/>
      <c r="H260" s="227">
        <v>197.172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132</v>
      </c>
      <c r="AU260" s="233" t="s">
        <v>79</v>
      </c>
      <c r="AV260" s="13" t="s">
        <v>79</v>
      </c>
      <c r="AW260" s="13" t="s">
        <v>4</v>
      </c>
      <c r="AX260" s="13" t="s">
        <v>77</v>
      </c>
      <c r="AY260" s="233" t="s">
        <v>120</v>
      </c>
    </row>
    <row r="261" s="12" customFormat="1" ht="22.8" customHeight="1">
      <c r="A261" s="12"/>
      <c r="B261" s="189"/>
      <c r="C261" s="190"/>
      <c r="D261" s="191" t="s">
        <v>68</v>
      </c>
      <c r="E261" s="203" t="s">
        <v>404</v>
      </c>
      <c r="F261" s="203" t="s">
        <v>405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SUM(P262:P263)</f>
        <v>0</v>
      </c>
      <c r="Q261" s="197"/>
      <c r="R261" s="198">
        <f>SUM(R262:R263)</f>
        <v>0</v>
      </c>
      <c r="S261" s="197"/>
      <c r="T261" s="199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77</v>
      </c>
      <c r="AT261" s="201" t="s">
        <v>68</v>
      </c>
      <c r="AU261" s="201" t="s">
        <v>77</v>
      </c>
      <c r="AY261" s="200" t="s">
        <v>120</v>
      </c>
      <c r="BK261" s="202">
        <f>SUM(BK262:BK263)</f>
        <v>0</v>
      </c>
    </row>
    <row r="262" s="2" customFormat="1" ht="21.75" customHeight="1">
      <c r="A262" s="39"/>
      <c r="B262" s="40"/>
      <c r="C262" s="205" t="s">
        <v>406</v>
      </c>
      <c r="D262" s="205" t="s">
        <v>123</v>
      </c>
      <c r="E262" s="206" t="s">
        <v>407</v>
      </c>
      <c r="F262" s="207" t="s">
        <v>408</v>
      </c>
      <c r="G262" s="208" t="s">
        <v>174</v>
      </c>
      <c r="H262" s="209">
        <v>69.713999999999999</v>
      </c>
      <c r="I262" s="210"/>
      <c r="J262" s="211">
        <f>ROUND(I262*H262,2)</f>
        <v>0</v>
      </c>
      <c r="K262" s="207" t="s">
        <v>127</v>
      </c>
      <c r="L262" s="45"/>
      <c r="M262" s="212" t="s">
        <v>19</v>
      </c>
      <c r="N262" s="213" t="s">
        <v>40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128</v>
      </c>
      <c r="AT262" s="216" t="s">
        <v>123</v>
      </c>
      <c r="AU262" s="216" t="s">
        <v>79</v>
      </c>
      <c r="AY262" s="18" t="s">
        <v>120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77</v>
      </c>
      <c r="BK262" s="217">
        <f>ROUND(I262*H262,2)</f>
        <v>0</v>
      </c>
      <c r="BL262" s="18" t="s">
        <v>128</v>
      </c>
      <c r="BM262" s="216" t="s">
        <v>409</v>
      </c>
    </row>
    <row r="263" s="2" customFormat="1">
      <c r="A263" s="39"/>
      <c r="B263" s="40"/>
      <c r="C263" s="41"/>
      <c r="D263" s="218" t="s">
        <v>130</v>
      </c>
      <c r="E263" s="41"/>
      <c r="F263" s="219" t="s">
        <v>410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130</v>
      </c>
      <c r="AU263" s="18" t="s">
        <v>79</v>
      </c>
    </row>
    <row r="264" s="12" customFormat="1" ht="25.92" customHeight="1">
      <c r="A264" s="12"/>
      <c r="B264" s="189"/>
      <c r="C264" s="190"/>
      <c r="D264" s="191" t="s">
        <v>68</v>
      </c>
      <c r="E264" s="192" t="s">
        <v>411</v>
      </c>
      <c r="F264" s="192" t="s">
        <v>412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P265+P272</f>
        <v>0</v>
      </c>
      <c r="Q264" s="197"/>
      <c r="R264" s="198">
        <f>R265+R272</f>
        <v>0</v>
      </c>
      <c r="S264" s="197"/>
      <c r="T264" s="199">
        <f>T265+T272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142</v>
      </c>
      <c r="AT264" s="201" t="s">
        <v>68</v>
      </c>
      <c r="AU264" s="201" t="s">
        <v>69</v>
      </c>
      <c r="AY264" s="200" t="s">
        <v>120</v>
      </c>
      <c r="BK264" s="202">
        <f>BK265+BK272</f>
        <v>0</v>
      </c>
    </row>
    <row r="265" s="12" customFormat="1" ht="22.8" customHeight="1">
      <c r="A265" s="12"/>
      <c r="B265" s="189"/>
      <c r="C265" s="190"/>
      <c r="D265" s="191" t="s">
        <v>68</v>
      </c>
      <c r="E265" s="203" t="s">
        <v>413</v>
      </c>
      <c r="F265" s="203" t="s">
        <v>414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SUM(P266:P271)</f>
        <v>0</v>
      </c>
      <c r="Q265" s="197"/>
      <c r="R265" s="198">
        <f>SUM(R266:R271)</f>
        <v>0</v>
      </c>
      <c r="S265" s="197"/>
      <c r="T265" s="199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142</v>
      </c>
      <c r="AT265" s="201" t="s">
        <v>68</v>
      </c>
      <c r="AU265" s="201" t="s">
        <v>77</v>
      </c>
      <c r="AY265" s="200" t="s">
        <v>120</v>
      </c>
      <c r="BK265" s="202">
        <f>SUM(BK266:BK271)</f>
        <v>0</v>
      </c>
    </row>
    <row r="266" s="2" customFormat="1" ht="16.5" customHeight="1">
      <c r="A266" s="39"/>
      <c r="B266" s="40"/>
      <c r="C266" s="205" t="s">
        <v>415</v>
      </c>
      <c r="D266" s="205" t="s">
        <v>123</v>
      </c>
      <c r="E266" s="206" t="s">
        <v>416</v>
      </c>
      <c r="F266" s="207" t="s">
        <v>417</v>
      </c>
      <c r="G266" s="208" t="s">
        <v>250</v>
      </c>
      <c r="H266" s="209">
        <v>1</v>
      </c>
      <c r="I266" s="210"/>
      <c r="J266" s="211">
        <f>ROUND(I266*H266,2)</f>
        <v>0</v>
      </c>
      <c r="K266" s="207" t="s">
        <v>127</v>
      </c>
      <c r="L266" s="45"/>
      <c r="M266" s="212" t="s">
        <v>19</v>
      </c>
      <c r="N266" s="213" t="s">
        <v>40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418</v>
      </c>
      <c r="AT266" s="216" t="s">
        <v>123</v>
      </c>
      <c r="AU266" s="216" t="s">
        <v>79</v>
      </c>
      <c r="AY266" s="18" t="s">
        <v>120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77</v>
      </c>
      <c r="BK266" s="217">
        <f>ROUND(I266*H266,2)</f>
        <v>0</v>
      </c>
      <c r="BL266" s="18" t="s">
        <v>418</v>
      </c>
      <c r="BM266" s="216" t="s">
        <v>419</v>
      </c>
    </row>
    <row r="267" s="2" customFormat="1">
      <c r="A267" s="39"/>
      <c r="B267" s="40"/>
      <c r="C267" s="41"/>
      <c r="D267" s="218" t="s">
        <v>130</v>
      </c>
      <c r="E267" s="41"/>
      <c r="F267" s="219" t="s">
        <v>420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130</v>
      </c>
      <c r="AU267" s="18" t="s">
        <v>79</v>
      </c>
    </row>
    <row r="268" s="2" customFormat="1" ht="16.5" customHeight="1">
      <c r="A268" s="39"/>
      <c r="B268" s="40"/>
      <c r="C268" s="205" t="s">
        <v>421</v>
      </c>
      <c r="D268" s="205" t="s">
        <v>123</v>
      </c>
      <c r="E268" s="206" t="s">
        <v>422</v>
      </c>
      <c r="F268" s="207" t="s">
        <v>423</v>
      </c>
      <c r="G268" s="208" t="s">
        <v>250</v>
      </c>
      <c r="H268" s="209">
        <v>1</v>
      </c>
      <c r="I268" s="210"/>
      <c r="J268" s="211">
        <f>ROUND(I268*H268,2)</f>
        <v>0</v>
      </c>
      <c r="K268" s="207" t="s">
        <v>127</v>
      </c>
      <c r="L268" s="45"/>
      <c r="M268" s="212" t="s">
        <v>19</v>
      </c>
      <c r="N268" s="213" t="s">
        <v>40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418</v>
      </c>
      <c r="AT268" s="216" t="s">
        <v>123</v>
      </c>
      <c r="AU268" s="216" t="s">
        <v>79</v>
      </c>
      <c r="AY268" s="18" t="s">
        <v>120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77</v>
      </c>
      <c r="BK268" s="217">
        <f>ROUND(I268*H268,2)</f>
        <v>0</v>
      </c>
      <c r="BL268" s="18" t="s">
        <v>418</v>
      </c>
      <c r="BM268" s="216" t="s">
        <v>424</v>
      </c>
    </row>
    <row r="269" s="2" customFormat="1">
      <c r="A269" s="39"/>
      <c r="B269" s="40"/>
      <c r="C269" s="41"/>
      <c r="D269" s="218" t="s">
        <v>130</v>
      </c>
      <c r="E269" s="41"/>
      <c r="F269" s="219" t="s">
        <v>423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130</v>
      </c>
      <c r="AU269" s="18" t="s">
        <v>79</v>
      </c>
    </row>
    <row r="270" s="2" customFormat="1" ht="16.5" customHeight="1">
      <c r="A270" s="39"/>
      <c r="B270" s="40"/>
      <c r="C270" s="205" t="s">
        <v>425</v>
      </c>
      <c r="D270" s="205" t="s">
        <v>123</v>
      </c>
      <c r="E270" s="206" t="s">
        <v>426</v>
      </c>
      <c r="F270" s="207" t="s">
        <v>427</v>
      </c>
      <c r="G270" s="208" t="s">
        <v>250</v>
      </c>
      <c r="H270" s="209">
        <v>1</v>
      </c>
      <c r="I270" s="210"/>
      <c r="J270" s="211">
        <f>ROUND(I270*H270,2)</f>
        <v>0</v>
      </c>
      <c r="K270" s="207" t="s">
        <v>127</v>
      </c>
      <c r="L270" s="45"/>
      <c r="M270" s="212" t="s">
        <v>19</v>
      </c>
      <c r="N270" s="213" t="s">
        <v>40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418</v>
      </c>
      <c r="AT270" s="216" t="s">
        <v>123</v>
      </c>
      <c r="AU270" s="216" t="s">
        <v>79</v>
      </c>
      <c r="AY270" s="18" t="s">
        <v>120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77</v>
      </c>
      <c r="BK270" s="217">
        <f>ROUND(I270*H270,2)</f>
        <v>0</v>
      </c>
      <c r="BL270" s="18" t="s">
        <v>418</v>
      </c>
      <c r="BM270" s="216" t="s">
        <v>428</v>
      </c>
    </row>
    <row r="271" s="2" customFormat="1">
      <c r="A271" s="39"/>
      <c r="B271" s="40"/>
      <c r="C271" s="41"/>
      <c r="D271" s="218" t="s">
        <v>130</v>
      </c>
      <c r="E271" s="41"/>
      <c r="F271" s="219" t="s">
        <v>427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130</v>
      </c>
      <c r="AU271" s="18" t="s">
        <v>79</v>
      </c>
    </row>
    <row r="272" s="12" customFormat="1" ht="22.8" customHeight="1">
      <c r="A272" s="12"/>
      <c r="B272" s="189"/>
      <c r="C272" s="190"/>
      <c r="D272" s="191" t="s">
        <v>68</v>
      </c>
      <c r="E272" s="203" t="s">
        <v>429</v>
      </c>
      <c r="F272" s="203" t="s">
        <v>430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SUM(P273:P274)</f>
        <v>0</v>
      </c>
      <c r="Q272" s="197"/>
      <c r="R272" s="198">
        <f>SUM(R273:R274)</f>
        <v>0</v>
      </c>
      <c r="S272" s="197"/>
      <c r="T272" s="199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142</v>
      </c>
      <c r="AT272" s="201" t="s">
        <v>68</v>
      </c>
      <c r="AU272" s="201" t="s">
        <v>77</v>
      </c>
      <c r="AY272" s="200" t="s">
        <v>120</v>
      </c>
      <c r="BK272" s="202">
        <f>SUM(BK273:BK274)</f>
        <v>0</v>
      </c>
    </row>
    <row r="273" s="2" customFormat="1" ht="16.5" customHeight="1">
      <c r="A273" s="39"/>
      <c r="B273" s="40"/>
      <c r="C273" s="205" t="s">
        <v>431</v>
      </c>
      <c r="D273" s="205" t="s">
        <v>123</v>
      </c>
      <c r="E273" s="206" t="s">
        <v>432</v>
      </c>
      <c r="F273" s="207" t="s">
        <v>433</v>
      </c>
      <c r="G273" s="208" t="s">
        <v>250</v>
      </c>
      <c r="H273" s="209">
        <v>1</v>
      </c>
      <c r="I273" s="210"/>
      <c r="J273" s="211">
        <f>ROUND(I273*H273,2)</f>
        <v>0</v>
      </c>
      <c r="K273" s="207" t="s">
        <v>127</v>
      </c>
      <c r="L273" s="45"/>
      <c r="M273" s="212" t="s">
        <v>19</v>
      </c>
      <c r="N273" s="213" t="s">
        <v>40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418</v>
      </c>
      <c r="AT273" s="216" t="s">
        <v>123</v>
      </c>
      <c r="AU273" s="216" t="s">
        <v>79</v>
      </c>
      <c r="AY273" s="18" t="s">
        <v>120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77</v>
      </c>
      <c r="BK273" s="217">
        <f>ROUND(I273*H273,2)</f>
        <v>0</v>
      </c>
      <c r="BL273" s="18" t="s">
        <v>418</v>
      </c>
      <c r="BM273" s="216" t="s">
        <v>434</v>
      </c>
    </row>
    <row r="274" s="2" customFormat="1">
      <c r="A274" s="39"/>
      <c r="B274" s="40"/>
      <c r="C274" s="41"/>
      <c r="D274" s="218" t="s">
        <v>130</v>
      </c>
      <c r="E274" s="41"/>
      <c r="F274" s="219" t="s">
        <v>435</v>
      </c>
      <c r="G274" s="41"/>
      <c r="H274" s="41"/>
      <c r="I274" s="220"/>
      <c r="J274" s="41"/>
      <c r="K274" s="41"/>
      <c r="L274" s="45"/>
      <c r="M274" s="266"/>
      <c r="N274" s="267"/>
      <c r="O274" s="268"/>
      <c r="P274" s="268"/>
      <c r="Q274" s="268"/>
      <c r="R274" s="268"/>
      <c r="S274" s="268"/>
      <c r="T274" s="26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130</v>
      </c>
      <c r="AU274" s="18" t="s">
        <v>79</v>
      </c>
    </row>
    <row r="275" s="2" customFormat="1" ht="6.96" customHeight="1">
      <c r="A275" s="39"/>
      <c r="B275" s="60"/>
      <c r="C275" s="61"/>
      <c r="D275" s="61"/>
      <c r="E275" s="61"/>
      <c r="F275" s="61"/>
      <c r="G275" s="61"/>
      <c r="H275" s="61"/>
      <c r="I275" s="61"/>
      <c r="J275" s="61"/>
      <c r="K275" s="61"/>
      <c r="L275" s="45"/>
      <c r="M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</row>
  </sheetData>
  <sheetProtection sheet="1" autoFilter="0" formatColumns="0" formatRows="0" objects="1" scenarios="1" spinCount="100000" saltValue="SZ/SGSmZHNZ74xEtyzkEFB0LcoC8KpajfpfWggmC+uHGi2PYK8jQenG2iBIvEE9aSipWkcfGeGTRl/TdwuniVA==" hashValue="JJNFfvWQ/9h9DQHmAd/xk6teeGKXYryanGi4TXBHoovQoUKFT+Ufri4kwo5ThbT1/ruwPfJePnoFmi+GcnS79Q==" algorithmName="SHA-512" password="CC35"/>
  <autoFilter ref="C90:K27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 - NOVÁ HUŤ - KE HŘIŠTI REKONSTRUKCE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ROUND((SUM(BE88:BE182)),  2)</f>
        <v>0</v>
      </c>
      <c r="G33" s="39"/>
      <c r="H33" s="39"/>
      <c r="I33" s="149">
        <v>0.20999999999999999</v>
      </c>
      <c r="J33" s="148">
        <f>ROUND(((SUM(BE88:BE182))*I33),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ROUND((SUM(BF88:BF182)),  2)</f>
        <v>0</v>
      </c>
      <c r="G34" s="39"/>
      <c r="H34" s="39"/>
      <c r="I34" s="149">
        <v>0.14999999999999999</v>
      </c>
      <c r="J34" s="148">
        <f>ROUND(((SUM(BF88:BF182))*I34),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ROUND((SUM(BG88:BG182)),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ROUND((SUM(BH88:BH182)),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ROUND((SUM(BI88:BI182)),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 - NOVÁ HUŤ - KE HŘIŠTI REKONSTRUKCE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101.2 - KOMUNIKACE 1.ETAPA - NEUZNATELNÉ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J137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J138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J155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J156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J161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101</v>
      </c>
      <c r="E68" s="175"/>
      <c r="F68" s="175"/>
      <c r="G68" s="175"/>
      <c r="H68" s="175"/>
      <c r="I68" s="175"/>
      <c r="J68" s="176">
        <f>J180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DÝŠINA - NOVÁ HUŤ - KE HŘIŠTI REKONSTRUKCE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87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101.2 - KOMUNIKACE 1.ETAPA - NEUZNATELNÉ NÁKLADY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25. 11. 2020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32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106</v>
      </c>
      <c r="D87" s="181" t="s">
        <v>54</v>
      </c>
      <c r="E87" s="181" t="s">
        <v>50</v>
      </c>
      <c r="F87" s="181" t="s">
        <v>51</v>
      </c>
      <c r="G87" s="181" t="s">
        <v>107</v>
      </c>
      <c r="H87" s="181" t="s">
        <v>108</v>
      </c>
      <c r="I87" s="181" t="s">
        <v>109</v>
      </c>
      <c r="J87" s="181" t="s">
        <v>91</v>
      </c>
      <c r="K87" s="182" t="s">
        <v>110</v>
      </c>
      <c r="L87" s="183"/>
      <c r="M87" s="93" t="s">
        <v>19</v>
      </c>
      <c r="N87" s="94" t="s">
        <v>39</v>
      </c>
      <c r="O87" s="94" t="s">
        <v>111</v>
      </c>
      <c r="P87" s="94" t="s">
        <v>112</v>
      </c>
      <c r="Q87" s="94" t="s">
        <v>113</v>
      </c>
      <c r="R87" s="94" t="s">
        <v>114</v>
      </c>
      <c r="S87" s="94" t="s">
        <v>115</v>
      </c>
      <c r="T87" s="95" t="s">
        <v>116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117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28.234745</v>
      </c>
      <c r="S88" s="97"/>
      <c r="T88" s="187">
        <f>T89</f>
        <v>4.8949999999999996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92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68</v>
      </c>
      <c r="E89" s="192" t="s">
        <v>118</v>
      </c>
      <c r="F89" s="192" t="s">
        <v>119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P90+SUM(P137:P139)+P155+P156+P161+P180</f>
        <v>0</v>
      </c>
      <c r="Q89" s="197"/>
      <c r="R89" s="198">
        <f>R90+SUM(R137:R139)+R155+R156+R161+R180</f>
        <v>28.234745</v>
      </c>
      <c r="S89" s="197"/>
      <c r="T89" s="199">
        <f>T90+SUM(T137:T139)+T155+T156+T161+T180</f>
        <v>4.8949999999999996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77</v>
      </c>
      <c r="AT89" s="201" t="s">
        <v>68</v>
      </c>
      <c r="AU89" s="201" t="s">
        <v>69</v>
      </c>
      <c r="AY89" s="200" t="s">
        <v>120</v>
      </c>
      <c r="BK89" s="202">
        <f>BK90+SUM(BK137:BK139)+BK155+BK156+BK161+BK180</f>
        <v>0</v>
      </c>
    </row>
    <row r="90" s="12" customFormat="1" ht="22.8" customHeight="1">
      <c r="A90" s="12"/>
      <c r="B90" s="189"/>
      <c r="C90" s="190"/>
      <c r="D90" s="191" t="s">
        <v>68</v>
      </c>
      <c r="E90" s="203" t="s">
        <v>77</v>
      </c>
      <c r="F90" s="203" t="s">
        <v>121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SUM(P91:P136)</f>
        <v>0</v>
      </c>
      <c r="Q90" s="197"/>
      <c r="R90" s="198">
        <f>SUM(R91:R136)</f>
        <v>15.661305000000001</v>
      </c>
      <c r="S90" s="197"/>
      <c r="T90" s="199">
        <f>SUM(T91:T136)</f>
        <v>4.8949999999999996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77</v>
      </c>
      <c r="AT90" s="201" t="s">
        <v>68</v>
      </c>
      <c r="AU90" s="201" t="s">
        <v>77</v>
      </c>
      <c r="AY90" s="200" t="s">
        <v>120</v>
      </c>
      <c r="BK90" s="202">
        <f>SUM(BK91:BK136)</f>
        <v>0</v>
      </c>
    </row>
    <row r="91" s="2" customFormat="1" ht="16.5" customHeight="1">
      <c r="A91" s="39"/>
      <c r="B91" s="40"/>
      <c r="C91" s="205" t="s">
        <v>77</v>
      </c>
      <c r="D91" s="205" t="s">
        <v>123</v>
      </c>
      <c r="E91" s="206" t="s">
        <v>437</v>
      </c>
      <c r="F91" s="207" t="s">
        <v>438</v>
      </c>
      <c r="G91" s="208" t="s">
        <v>126</v>
      </c>
      <c r="H91" s="209">
        <v>7</v>
      </c>
      <c r="I91" s="210"/>
      <c r="J91" s="211">
        <f>ROUND(I91*H91,2)</f>
        <v>0</v>
      </c>
      <c r="K91" s="207" t="s">
        <v>439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0.23499999999999999</v>
      </c>
      <c r="T91" s="215">
        <f>S91*H91</f>
        <v>1.645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128</v>
      </c>
      <c r="AT91" s="216" t="s">
        <v>123</v>
      </c>
      <c r="AU91" s="216" t="s">
        <v>79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128</v>
      </c>
      <c r="BM91" s="216" t="s">
        <v>440</v>
      </c>
    </row>
    <row r="92" s="2" customFormat="1">
      <c r="A92" s="39"/>
      <c r="B92" s="40"/>
      <c r="C92" s="41"/>
      <c r="D92" s="218" t="s">
        <v>130</v>
      </c>
      <c r="E92" s="41"/>
      <c r="F92" s="219" t="s">
        <v>441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130</v>
      </c>
      <c r="AU92" s="18" t="s">
        <v>79</v>
      </c>
    </row>
    <row r="93" s="2" customFormat="1">
      <c r="A93" s="39"/>
      <c r="B93" s="40"/>
      <c r="C93" s="41"/>
      <c r="D93" s="218" t="s">
        <v>161</v>
      </c>
      <c r="E93" s="41"/>
      <c r="F93" s="255" t="s">
        <v>442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161</v>
      </c>
      <c r="AU93" s="18" t="s">
        <v>79</v>
      </c>
    </row>
    <row r="94" s="2" customFormat="1" ht="16.5" customHeight="1">
      <c r="A94" s="39"/>
      <c r="B94" s="40"/>
      <c r="C94" s="205" t="s">
        <v>79</v>
      </c>
      <c r="D94" s="205" t="s">
        <v>123</v>
      </c>
      <c r="E94" s="206" t="s">
        <v>443</v>
      </c>
      <c r="F94" s="207" t="s">
        <v>444</v>
      </c>
      <c r="G94" s="208" t="s">
        <v>126</v>
      </c>
      <c r="H94" s="209">
        <v>10</v>
      </c>
      <c r="I94" s="210"/>
      <c r="J94" s="211">
        <f>ROUND(I94*H94,2)</f>
        <v>0</v>
      </c>
      <c r="K94" s="207" t="s">
        <v>439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0.32500000000000001</v>
      </c>
      <c r="T94" s="215">
        <f>S94*H94</f>
        <v>3.25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128</v>
      </c>
      <c r="AT94" s="216" t="s">
        <v>123</v>
      </c>
      <c r="AU94" s="216" t="s">
        <v>79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128</v>
      </c>
      <c r="BM94" s="216" t="s">
        <v>445</v>
      </c>
    </row>
    <row r="95" s="2" customFormat="1">
      <c r="A95" s="39"/>
      <c r="B95" s="40"/>
      <c r="C95" s="41"/>
      <c r="D95" s="218" t="s">
        <v>130</v>
      </c>
      <c r="E95" s="41"/>
      <c r="F95" s="219" t="s">
        <v>446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79</v>
      </c>
    </row>
    <row r="96" s="2" customFormat="1" ht="16.5" customHeight="1">
      <c r="A96" s="39"/>
      <c r="B96" s="40"/>
      <c r="C96" s="205" t="s">
        <v>122</v>
      </c>
      <c r="D96" s="205" t="s">
        <v>123</v>
      </c>
      <c r="E96" s="206" t="s">
        <v>134</v>
      </c>
      <c r="F96" s="207" t="s">
        <v>135</v>
      </c>
      <c r="G96" s="208" t="s">
        <v>136</v>
      </c>
      <c r="H96" s="209">
        <v>13.74</v>
      </c>
      <c r="I96" s="210"/>
      <c r="J96" s="211">
        <f>ROUND(I96*H96,2)</f>
        <v>0</v>
      </c>
      <c r="K96" s="207" t="s">
        <v>439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128</v>
      </c>
      <c r="AT96" s="216" t="s">
        <v>123</v>
      </c>
      <c r="AU96" s="216" t="s">
        <v>79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128</v>
      </c>
      <c r="BM96" s="216" t="s">
        <v>447</v>
      </c>
    </row>
    <row r="97" s="2" customFormat="1">
      <c r="A97" s="39"/>
      <c r="B97" s="40"/>
      <c r="C97" s="41"/>
      <c r="D97" s="218" t="s">
        <v>130</v>
      </c>
      <c r="E97" s="41"/>
      <c r="F97" s="219" t="s">
        <v>138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130</v>
      </c>
      <c r="AU97" s="18" t="s">
        <v>79</v>
      </c>
    </row>
    <row r="98" s="14" customFormat="1">
      <c r="A98" s="14"/>
      <c r="B98" s="234"/>
      <c r="C98" s="235"/>
      <c r="D98" s="218" t="s">
        <v>132</v>
      </c>
      <c r="E98" s="236" t="s">
        <v>19</v>
      </c>
      <c r="F98" s="237" t="s">
        <v>448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132</v>
      </c>
      <c r="AU98" s="243" t="s">
        <v>79</v>
      </c>
      <c r="AV98" s="14" t="s">
        <v>77</v>
      </c>
      <c r="AW98" s="14" t="s">
        <v>31</v>
      </c>
      <c r="AX98" s="14" t="s">
        <v>69</v>
      </c>
      <c r="AY98" s="243" t="s">
        <v>120</v>
      </c>
    </row>
    <row r="99" s="13" customFormat="1">
      <c r="A99" s="13"/>
      <c r="B99" s="223"/>
      <c r="C99" s="224"/>
      <c r="D99" s="218" t="s">
        <v>132</v>
      </c>
      <c r="E99" s="225" t="s">
        <v>19</v>
      </c>
      <c r="F99" s="226" t="s">
        <v>449</v>
      </c>
      <c r="G99" s="224"/>
      <c r="H99" s="227">
        <v>3.2400000000000002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132</v>
      </c>
      <c r="AU99" s="233" t="s">
        <v>79</v>
      </c>
      <c r="AV99" s="13" t="s">
        <v>79</v>
      </c>
      <c r="AW99" s="13" t="s">
        <v>31</v>
      </c>
      <c r="AX99" s="13" t="s">
        <v>69</v>
      </c>
      <c r="AY99" s="233" t="s">
        <v>120</v>
      </c>
    </row>
    <row r="100" s="14" customFormat="1">
      <c r="A100" s="14"/>
      <c r="B100" s="234"/>
      <c r="C100" s="235"/>
      <c r="D100" s="218" t="s">
        <v>132</v>
      </c>
      <c r="E100" s="236" t="s">
        <v>19</v>
      </c>
      <c r="F100" s="237" t="s">
        <v>450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132</v>
      </c>
      <c r="AU100" s="243" t="s">
        <v>79</v>
      </c>
      <c r="AV100" s="14" t="s">
        <v>77</v>
      </c>
      <c r="AW100" s="14" t="s">
        <v>31</v>
      </c>
      <c r="AX100" s="14" t="s">
        <v>69</v>
      </c>
      <c r="AY100" s="243" t="s">
        <v>120</v>
      </c>
    </row>
    <row r="101" s="13" customFormat="1">
      <c r="A101" s="13"/>
      <c r="B101" s="223"/>
      <c r="C101" s="224"/>
      <c r="D101" s="218" t="s">
        <v>132</v>
      </c>
      <c r="E101" s="225" t="s">
        <v>19</v>
      </c>
      <c r="F101" s="226" t="s">
        <v>451</v>
      </c>
      <c r="G101" s="224"/>
      <c r="H101" s="227">
        <v>10.5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132</v>
      </c>
      <c r="AU101" s="233" t="s">
        <v>79</v>
      </c>
      <c r="AV101" s="13" t="s">
        <v>79</v>
      </c>
      <c r="AW101" s="13" t="s">
        <v>31</v>
      </c>
      <c r="AX101" s="13" t="s">
        <v>69</v>
      </c>
      <c r="AY101" s="233" t="s">
        <v>120</v>
      </c>
    </row>
    <row r="102" s="15" customFormat="1">
      <c r="A102" s="15"/>
      <c r="B102" s="244"/>
      <c r="C102" s="245"/>
      <c r="D102" s="218" t="s">
        <v>132</v>
      </c>
      <c r="E102" s="246" t="s">
        <v>19</v>
      </c>
      <c r="F102" s="247" t="s">
        <v>141</v>
      </c>
      <c r="G102" s="245"/>
      <c r="H102" s="248">
        <v>13.74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4" t="s">
        <v>132</v>
      </c>
      <c r="AU102" s="254" t="s">
        <v>79</v>
      </c>
      <c r="AV102" s="15" t="s">
        <v>128</v>
      </c>
      <c r="AW102" s="15" t="s">
        <v>31</v>
      </c>
      <c r="AX102" s="15" t="s">
        <v>77</v>
      </c>
      <c r="AY102" s="254" t="s">
        <v>120</v>
      </c>
    </row>
    <row r="103" s="2" customFormat="1" ht="16.5" customHeight="1">
      <c r="A103" s="39"/>
      <c r="B103" s="40"/>
      <c r="C103" s="205" t="s">
        <v>128</v>
      </c>
      <c r="D103" s="205" t="s">
        <v>123</v>
      </c>
      <c r="E103" s="206" t="s">
        <v>149</v>
      </c>
      <c r="F103" s="207" t="s">
        <v>150</v>
      </c>
      <c r="G103" s="208" t="s">
        <v>136</v>
      </c>
      <c r="H103" s="209">
        <v>13.74</v>
      </c>
      <c r="I103" s="210"/>
      <c r="J103" s="211">
        <f>ROUND(I103*H103,2)</f>
        <v>0</v>
      </c>
      <c r="K103" s="207" t="s">
        <v>439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128</v>
      </c>
      <c r="AT103" s="216" t="s">
        <v>123</v>
      </c>
      <c r="AU103" s="216" t="s">
        <v>79</v>
      </c>
      <c r="AY103" s="18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128</v>
      </c>
      <c r="BM103" s="216" t="s">
        <v>452</v>
      </c>
    </row>
    <row r="104" s="2" customFormat="1">
      <c r="A104" s="39"/>
      <c r="B104" s="40"/>
      <c r="C104" s="41"/>
      <c r="D104" s="218" t="s">
        <v>130</v>
      </c>
      <c r="E104" s="41"/>
      <c r="F104" s="219" t="s">
        <v>152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130</v>
      </c>
      <c r="AU104" s="18" t="s">
        <v>79</v>
      </c>
    </row>
    <row r="105" s="14" customFormat="1">
      <c r="A105" s="14"/>
      <c r="B105" s="234"/>
      <c r="C105" s="235"/>
      <c r="D105" s="218" t="s">
        <v>132</v>
      </c>
      <c r="E105" s="236" t="s">
        <v>19</v>
      </c>
      <c r="F105" s="237" t="s">
        <v>453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132</v>
      </c>
      <c r="AU105" s="243" t="s">
        <v>79</v>
      </c>
      <c r="AV105" s="14" t="s">
        <v>77</v>
      </c>
      <c r="AW105" s="14" t="s">
        <v>31</v>
      </c>
      <c r="AX105" s="14" t="s">
        <v>69</v>
      </c>
      <c r="AY105" s="243" t="s">
        <v>120</v>
      </c>
    </row>
    <row r="106" s="13" customFormat="1">
      <c r="A106" s="13"/>
      <c r="B106" s="223"/>
      <c r="C106" s="224"/>
      <c r="D106" s="218" t="s">
        <v>132</v>
      </c>
      <c r="E106" s="225" t="s">
        <v>19</v>
      </c>
      <c r="F106" s="226" t="s">
        <v>454</v>
      </c>
      <c r="G106" s="224"/>
      <c r="H106" s="227">
        <v>13.74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132</v>
      </c>
      <c r="AU106" s="233" t="s">
        <v>79</v>
      </c>
      <c r="AV106" s="13" t="s">
        <v>79</v>
      </c>
      <c r="AW106" s="13" t="s">
        <v>31</v>
      </c>
      <c r="AX106" s="13" t="s">
        <v>69</v>
      </c>
      <c r="AY106" s="233" t="s">
        <v>120</v>
      </c>
    </row>
    <row r="107" s="15" customFormat="1">
      <c r="A107" s="15"/>
      <c r="B107" s="244"/>
      <c r="C107" s="245"/>
      <c r="D107" s="218" t="s">
        <v>132</v>
      </c>
      <c r="E107" s="246" t="s">
        <v>19</v>
      </c>
      <c r="F107" s="247" t="s">
        <v>141</v>
      </c>
      <c r="G107" s="245"/>
      <c r="H107" s="248">
        <v>13.74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4" t="s">
        <v>132</v>
      </c>
      <c r="AU107" s="254" t="s">
        <v>79</v>
      </c>
      <c r="AV107" s="15" t="s">
        <v>128</v>
      </c>
      <c r="AW107" s="15" t="s">
        <v>31</v>
      </c>
      <c r="AX107" s="15" t="s">
        <v>77</v>
      </c>
      <c r="AY107" s="254" t="s">
        <v>120</v>
      </c>
    </row>
    <row r="108" s="2" customFormat="1" ht="21.75" customHeight="1">
      <c r="A108" s="39"/>
      <c r="B108" s="40"/>
      <c r="C108" s="205" t="s">
        <v>142</v>
      </c>
      <c r="D108" s="205" t="s">
        <v>123</v>
      </c>
      <c r="E108" s="206" t="s">
        <v>157</v>
      </c>
      <c r="F108" s="207" t="s">
        <v>158</v>
      </c>
      <c r="G108" s="208" t="s">
        <v>136</v>
      </c>
      <c r="H108" s="209">
        <v>137.40000000000001</v>
      </c>
      <c r="I108" s="210"/>
      <c r="J108" s="211">
        <f>ROUND(I108*H108,2)</f>
        <v>0</v>
      </c>
      <c r="K108" s="207" t="s">
        <v>439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128</v>
      </c>
      <c r="AT108" s="216" t="s">
        <v>123</v>
      </c>
      <c r="AU108" s="216" t="s">
        <v>79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128</v>
      </c>
      <c r="BM108" s="216" t="s">
        <v>455</v>
      </c>
    </row>
    <row r="109" s="2" customFormat="1">
      <c r="A109" s="39"/>
      <c r="B109" s="40"/>
      <c r="C109" s="41"/>
      <c r="D109" s="218" t="s">
        <v>130</v>
      </c>
      <c r="E109" s="41"/>
      <c r="F109" s="219" t="s">
        <v>160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130</v>
      </c>
      <c r="AU109" s="18" t="s">
        <v>79</v>
      </c>
    </row>
    <row r="110" s="2" customFormat="1">
      <c r="A110" s="39"/>
      <c r="B110" s="40"/>
      <c r="C110" s="41"/>
      <c r="D110" s="218" t="s">
        <v>161</v>
      </c>
      <c r="E110" s="41"/>
      <c r="F110" s="255" t="s">
        <v>162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161</v>
      </c>
      <c r="AU110" s="18" t="s">
        <v>79</v>
      </c>
    </row>
    <row r="111" s="14" customFormat="1">
      <c r="A111" s="14"/>
      <c r="B111" s="234"/>
      <c r="C111" s="235"/>
      <c r="D111" s="218" t="s">
        <v>132</v>
      </c>
      <c r="E111" s="236" t="s">
        <v>19</v>
      </c>
      <c r="F111" s="237" t="s">
        <v>453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132</v>
      </c>
      <c r="AU111" s="243" t="s">
        <v>79</v>
      </c>
      <c r="AV111" s="14" t="s">
        <v>77</v>
      </c>
      <c r="AW111" s="14" t="s">
        <v>31</v>
      </c>
      <c r="AX111" s="14" t="s">
        <v>69</v>
      </c>
      <c r="AY111" s="243" t="s">
        <v>120</v>
      </c>
    </row>
    <row r="112" s="13" customFormat="1">
      <c r="A112" s="13"/>
      <c r="B112" s="223"/>
      <c r="C112" s="224"/>
      <c r="D112" s="218" t="s">
        <v>132</v>
      </c>
      <c r="E112" s="225" t="s">
        <v>19</v>
      </c>
      <c r="F112" s="226" t="s">
        <v>454</v>
      </c>
      <c r="G112" s="224"/>
      <c r="H112" s="227">
        <v>13.74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132</v>
      </c>
      <c r="AU112" s="233" t="s">
        <v>79</v>
      </c>
      <c r="AV112" s="13" t="s">
        <v>79</v>
      </c>
      <c r="AW112" s="13" t="s">
        <v>31</v>
      </c>
      <c r="AX112" s="13" t="s">
        <v>69</v>
      </c>
      <c r="AY112" s="233" t="s">
        <v>120</v>
      </c>
    </row>
    <row r="113" s="15" customFormat="1">
      <c r="A113" s="15"/>
      <c r="B113" s="244"/>
      <c r="C113" s="245"/>
      <c r="D113" s="218" t="s">
        <v>132</v>
      </c>
      <c r="E113" s="246" t="s">
        <v>19</v>
      </c>
      <c r="F113" s="247" t="s">
        <v>141</v>
      </c>
      <c r="G113" s="245"/>
      <c r="H113" s="248">
        <v>13.74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4" t="s">
        <v>132</v>
      </c>
      <c r="AU113" s="254" t="s">
        <v>79</v>
      </c>
      <c r="AV113" s="15" t="s">
        <v>128</v>
      </c>
      <c r="AW113" s="15" t="s">
        <v>31</v>
      </c>
      <c r="AX113" s="15" t="s">
        <v>77</v>
      </c>
      <c r="AY113" s="254" t="s">
        <v>120</v>
      </c>
    </row>
    <row r="114" s="13" customFormat="1">
      <c r="A114" s="13"/>
      <c r="B114" s="223"/>
      <c r="C114" s="224"/>
      <c r="D114" s="218" t="s">
        <v>132</v>
      </c>
      <c r="E114" s="224"/>
      <c r="F114" s="226" t="s">
        <v>456</v>
      </c>
      <c r="G114" s="224"/>
      <c r="H114" s="227">
        <v>137.40000000000001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132</v>
      </c>
      <c r="AU114" s="233" t="s">
        <v>79</v>
      </c>
      <c r="AV114" s="13" t="s">
        <v>79</v>
      </c>
      <c r="AW114" s="13" t="s">
        <v>4</v>
      </c>
      <c r="AX114" s="13" t="s">
        <v>77</v>
      </c>
      <c r="AY114" s="233" t="s">
        <v>120</v>
      </c>
    </row>
    <row r="115" s="2" customFormat="1" ht="16.5" customHeight="1">
      <c r="A115" s="39"/>
      <c r="B115" s="40"/>
      <c r="C115" s="205" t="s">
        <v>148</v>
      </c>
      <c r="D115" s="205" t="s">
        <v>123</v>
      </c>
      <c r="E115" s="206" t="s">
        <v>457</v>
      </c>
      <c r="F115" s="207" t="s">
        <v>458</v>
      </c>
      <c r="G115" s="208" t="s">
        <v>126</v>
      </c>
      <c r="H115" s="209">
        <v>87</v>
      </c>
      <c r="I115" s="210"/>
      <c r="J115" s="211">
        <f>ROUND(I115*H115,2)</f>
        <v>0</v>
      </c>
      <c r="K115" s="207" t="s">
        <v>439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128</v>
      </c>
      <c r="AT115" s="216" t="s">
        <v>123</v>
      </c>
      <c r="AU115" s="216" t="s">
        <v>79</v>
      </c>
      <c r="AY115" s="18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128</v>
      </c>
      <c r="BM115" s="216" t="s">
        <v>459</v>
      </c>
    </row>
    <row r="116" s="2" customFormat="1">
      <c r="A116" s="39"/>
      <c r="B116" s="40"/>
      <c r="C116" s="41"/>
      <c r="D116" s="218" t="s">
        <v>130</v>
      </c>
      <c r="E116" s="41"/>
      <c r="F116" s="219" t="s">
        <v>460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130</v>
      </c>
      <c r="AU116" s="18" t="s">
        <v>79</v>
      </c>
    </row>
    <row r="117" s="13" customFormat="1">
      <c r="A117" s="13"/>
      <c r="B117" s="223"/>
      <c r="C117" s="224"/>
      <c r="D117" s="218" t="s">
        <v>132</v>
      </c>
      <c r="E117" s="225" t="s">
        <v>19</v>
      </c>
      <c r="F117" s="226" t="s">
        <v>461</v>
      </c>
      <c r="G117" s="224"/>
      <c r="H117" s="227">
        <v>87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132</v>
      </c>
      <c r="AU117" s="233" t="s">
        <v>79</v>
      </c>
      <c r="AV117" s="13" t="s">
        <v>79</v>
      </c>
      <c r="AW117" s="13" t="s">
        <v>31</v>
      </c>
      <c r="AX117" s="13" t="s">
        <v>77</v>
      </c>
      <c r="AY117" s="233" t="s">
        <v>120</v>
      </c>
    </row>
    <row r="118" s="2" customFormat="1" ht="16.5" customHeight="1">
      <c r="A118" s="39"/>
      <c r="B118" s="40"/>
      <c r="C118" s="256" t="s">
        <v>156</v>
      </c>
      <c r="D118" s="256" t="s">
        <v>171</v>
      </c>
      <c r="E118" s="257" t="s">
        <v>462</v>
      </c>
      <c r="F118" s="258" t="s">
        <v>463</v>
      </c>
      <c r="G118" s="259" t="s">
        <v>174</v>
      </c>
      <c r="H118" s="260">
        <v>15.66</v>
      </c>
      <c r="I118" s="261"/>
      <c r="J118" s="262">
        <f>ROUND(I118*H118,2)</f>
        <v>0</v>
      </c>
      <c r="K118" s="258" t="s">
        <v>439</v>
      </c>
      <c r="L118" s="263"/>
      <c r="M118" s="264" t="s">
        <v>19</v>
      </c>
      <c r="N118" s="265" t="s">
        <v>40</v>
      </c>
      <c r="O118" s="85"/>
      <c r="P118" s="214">
        <f>O118*H118</f>
        <v>0</v>
      </c>
      <c r="Q118" s="214">
        <v>1</v>
      </c>
      <c r="R118" s="214">
        <f>Q118*H118</f>
        <v>15.66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164</v>
      </c>
      <c r="AT118" s="216" t="s">
        <v>171</v>
      </c>
      <c r="AU118" s="216" t="s">
        <v>79</v>
      </c>
      <c r="AY118" s="18" t="s">
        <v>120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128</v>
      </c>
      <c r="BM118" s="216" t="s">
        <v>464</v>
      </c>
    </row>
    <row r="119" s="2" customFormat="1">
      <c r="A119" s="39"/>
      <c r="B119" s="40"/>
      <c r="C119" s="41"/>
      <c r="D119" s="218" t="s">
        <v>130</v>
      </c>
      <c r="E119" s="41"/>
      <c r="F119" s="219" t="s">
        <v>463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130</v>
      </c>
      <c r="AU119" s="18" t="s">
        <v>79</v>
      </c>
    </row>
    <row r="120" s="13" customFormat="1">
      <c r="A120" s="13"/>
      <c r="B120" s="223"/>
      <c r="C120" s="224"/>
      <c r="D120" s="218" t="s">
        <v>132</v>
      </c>
      <c r="E120" s="225" t="s">
        <v>19</v>
      </c>
      <c r="F120" s="226" t="s">
        <v>465</v>
      </c>
      <c r="G120" s="224"/>
      <c r="H120" s="227">
        <v>15.66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132</v>
      </c>
      <c r="AU120" s="233" t="s">
        <v>79</v>
      </c>
      <c r="AV120" s="13" t="s">
        <v>79</v>
      </c>
      <c r="AW120" s="13" t="s">
        <v>31</v>
      </c>
      <c r="AX120" s="13" t="s">
        <v>77</v>
      </c>
      <c r="AY120" s="233" t="s">
        <v>120</v>
      </c>
    </row>
    <row r="121" s="2" customFormat="1" ht="16.5" customHeight="1">
      <c r="A121" s="39"/>
      <c r="B121" s="40"/>
      <c r="C121" s="205" t="s">
        <v>164</v>
      </c>
      <c r="D121" s="205" t="s">
        <v>123</v>
      </c>
      <c r="E121" s="206" t="s">
        <v>466</v>
      </c>
      <c r="F121" s="207" t="s">
        <v>467</v>
      </c>
      <c r="G121" s="208" t="s">
        <v>126</v>
      </c>
      <c r="H121" s="209">
        <v>87</v>
      </c>
      <c r="I121" s="210"/>
      <c r="J121" s="211">
        <f>ROUND(I121*H121,2)</f>
        <v>0</v>
      </c>
      <c r="K121" s="207" t="s">
        <v>439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128</v>
      </c>
      <c r="AT121" s="216" t="s">
        <v>123</v>
      </c>
      <c r="AU121" s="216" t="s">
        <v>79</v>
      </c>
      <c r="AY121" s="18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128</v>
      </c>
      <c r="BM121" s="216" t="s">
        <v>468</v>
      </c>
    </row>
    <row r="122" s="2" customFormat="1">
      <c r="A122" s="39"/>
      <c r="B122" s="40"/>
      <c r="C122" s="41"/>
      <c r="D122" s="218" t="s">
        <v>130</v>
      </c>
      <c r="E122" s="41"/>
      <c r="F122" s="219" t="s">
        <v>469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130</v>
      </c>
      <c r="AU122" s="18" t="s">
        <v>79</v>
      </c>
    </row>
    <row r="123" s="13" customFormat="1">
      <c r="A123" s="13"/>
      <c r="B123" s="223"/>
      <c r="C123" s="224"/>
      <c r="D123" s="218" t="s">
        <v>132</v>
      </c>
      <c r="E123" s="225" t="s">
        <v>19</v>
      </c>
      <c r="F123" s="226" t="s">
        <v>461</v>
      </c>
      <c r="G123" s="224"/>
      <c r="H123" s="227">
        <v>87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132</v>
      </c>
      <c r="AU123" s="233" t="s">
        <v>79</v>
      </c>
      <c r="AV123" s="13" t="s">
        <v>79</v>
      </c>
      <c r="AW123" s="13" t="s">
        <v>31</v>
      </c>
      <c r="AX123" s="13" t="s">
        <v>77</v>
      </c>
      <c r="AY123" s="233" t="s">
        <v>120</v>
      </c>
    </row>
    <row r="124" s="2" customFormat="1" ht="16.5" customHeight="1">
      <c r="A124" s="39"/>
      <c r="B124" s="40"/>
      <c r="C124" s="256" t="s">
        <v>170</v>
      </c>
      <c r="D124" s="256" t="s">
        <v>171</v>
      </c>
      <c r="E124" s="257" t="s">
        <v>470</v>
      </c>
      <c r="F124" s="258" t="s">
        <v>471</v>
      </c>
      <c r="G124" s="259" t="s">
        <v>472</v>
      </c>
      <c r="H124" s="260">
        <v>1.3049999999999999</v>
      </c>
      <c r="I124" s="261"/>
      <c r="J124" s="262">
        <f>ROUND(I124*H124,2)</f>
        <v>0</v>
      </c>
      <c r="K124" s="258" t="s">
        <v>439</v>
      </c>
      <c r="L124" s="263"/>
      <c r="M124" s="264" t="s">
        <v>19</v>
      </c>
      <c r="N124" s="265" t="s">
        <v>40</v>
      </c>
      <c r="O124" s="85"/>
      <c r="P124" s="214">
        <f>O124*H124</f>
        <v>0</v>
      </c>
      <c r="Q124" s="214">
        <v>0.001</v>
      </c>
      <c r="R124" s="214">
        <f>Q124*H124</f>
        <v>0.001305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164</v>
      </c>
      <c r="AT124" s="216" t="s">
        <v>171</v>
      </c>
      <c r="AU124" s="216" t="s">
        <v>79</v>
      </c>
      <c r="AY124" s="18" t="s">
        <v>120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128</v>
      </c>
      <c r="BM124" s="216" t="s">
        <v>473</v>
      </c>
    </row>
    <row r="125" s="2" customFormat="1">
      <c r="A125" s="39"/>
      <c r="B125" s="40"/>
      <c r="C125" s="41"/>
      <c r="D125" s="218" t="s">
        <v>130</v>
      </c>
      <c r="E125" s="41"/>
      <c r="F125" s="219" t="s">
        <v>471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130</v>
      </c>
      <c r="AU125" s="18" t="s">
        <v>79</v>
      </c>
    </row>
    <row r="126" s="13" customFormat="1">
      <c r="A126" s="13"/>
      <c r="B126" s="223"/>
      <c r="C126" s="224"/>
      <c r="D126" s="218" t="s">
        <v>132</v>
      </c>
      <c r="E126" s="224"/>
      <c r="F126" s="226" t="s">
        <v>474</v>
      </c>
      <c r="G126" s="224"/>
      <c r="H126" s="227">
        <v>1.3049999999999999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132</v>
      </c>
      <c r="AU126" s="233" t="s">
        <v>79</v>
      </c>
      <c r="AV126" s="13" t="s">
        <v>79</v>
      </c>
      <c r="AW126" s="13" t="s">
        <v>4</v>
      </c>
      <c r="AX126" s="13" t="s">
        <v>77</v>
      </c>
      <c r="AY126" s="233" t="s">
        <v>120</v>
      </c>
    </row>
    <row r="127" s="2" customFormat="1" ht="16.5" customHeight="1">
      <c r="A127" s="39"/>
      <c r="B127" s="40"/>
      <c r="C127" s="205" t="s">
        <v>177</v>
      </c>
      <c r="D127" s="205" t="s">
        <v>123</v>
      </c>
      <c r="E127" s="206" t="s">
        <v>475</v>
      </c>
      <c r="F127" s="207" t="s">
        <v>476</v>
      </c>
      <c r="G127" s="208" t="s">
        <v>126</v>
      </c>
      <c r="H127" s="209">
        <v>87</v>
      </c>
      <c r="I127" s="210"/>
      <c r="J127" s="211">
        <f>ROUND(I127*H127,2)</f>
        <v>0</v>
      </c>
      <c r="K127" s="207" t="s">
        <v>439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128</v>
      </c>
      <c r="AT127" s="216" t="s">
        <v>123</v>
      </c>
      <c r="AU127" s="216" t="s">
        <v>79</v>
      </c>
      <c r="AY127" s="18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128</v>
      </c>
      <c r="BM127" s="216" t="s">
        <v>477</v>
      </c>
    </row>
    <row r="128" s="2" customFormat="1">
      <c r="A128" s="39"/>
      <c r="B128" s="40"/>
      <c r="C128" s="41"/>
      <c r="D128" s="218" t="s">
        <v>130</v>
      </c>
      <c r="E128" s="41"/>
      <c r="F128" s="219" t="s">
        <v>478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130</v>
      </c>
      <c r="AU128" s="18" t="s">
        <v>79</v>
      </c>
    </row>
    <row r="129" s="13" customFormat="1">
      <c r="A129" s="13"/>
      <c r="B129" s="223"/>
      <c r="C129" s="224"/>
      <c r="D129" s="218" t="s">
        <v>132</v>
      </c>
      <c r="E129" s="225" t="s">
        <v>19</v>
      </c>
      <c r="F129" s="226" t="s">
        <v>461</v>
      </c>
      <c r="G129" s="224"/>
      <c r="H129" s="227">
        <v>87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132</v>
      </c>
      <c r="AU129" s="233" t="s">
        <v>79</v>
      </c>
      <c r="AV129" s="13" t="s">
        <v>79</v>
      </c>
      <c r="AW129" s="13" t="s">
        <v>31</v>
      </c>
      <c r="AX129" s="13" t="s">
        <v>77</v>
      </c>
      <c r="AY129" s="233" t="s">
        <v>120</v>
      </c>
    </row>
    <row r="130" s="2" customFormat="1" ht="16.5" customHeight="1">
      <c r="A130" s="39"/>
      <c r="B130" s="40"/>
      <c r="C130" s="205" t="s">
        <v>183</v>
      </c>
      <c r="D130" s="205" t="s">
        <v>123</v>
      </c>
      <c r="E130" s="206" t="s">
        <v>189</v>
      </c>
      <c r="F130" s="207" t="s">
        <v>190</v>
      </c>
      <c r="G130" s="208" t="s">
        <v>126</v>
      </c>
      <c r="H130" s="209">
        <v>54</v>
      </c>
      <c r="I130" s="210"/>
      <c r="J130" s="211">
        <f>ROUND(I130*H130,2)</f>
        <v>0</v>
      </c>
      <c r="K130" s="207" t="s">
        <v>439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128</v>
      </c>
      <c r="AT130" s="216" t="s">
        <v>123</v>
      </c>
      <c r="AU130" s="216" t="s">
        <v>79</v>
      </c>
      <c r="AY130" s="18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128</v>
      </c>
      <c r="BM130" s="216" t="s">
        <v>479</v>
      </c>
    </row>
    <row r="131" s="2" customFormat="1">
      <c r="A131" s="39"/>
      <c r="B131" s="40"/>
      <c r="C131" s="41"/>
      <c r="D131" s="218" t="s">
        <v>130</v>
      </c>
      <c r="E131" s="41"/>
      <c r="F131" s="219" t="s">
        <v>192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130</v>
      </c>
      <c r="AU131" s="18" t="s">
        <v>79</v>
      </c>
    </row>
    <row r="132" s="14" customFormat="1">
      <c r="A132" s="14"/>
      <c r="B132" s="234"/>
      <c r="C132" s="235"/>
      <c r="D132" s="218" t="s">
        <v>132</v>
      </c>
      <c r="E132" s="236" t="s">
        <v>19</v>
      </c>
      <c r="F132" s="237" t="s">
        <v>448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132</v>
      </c>
      <c r="AU132" s="243" t="s">
        <v>79</v>
      </c>
      <c r="AV132" s="14" t="s">
        <v>77</v>
      </c>
      <c r="AW132" s="14" t="s">
        <v>31</v>
      </c>
      <c r="AX132" s="14" t="s">
        <v>69</v>
      </c>
      <c r="AY132" s="243" t="s">
        <v>120</v>
      </c>
    </row>
    <row r="133" s="13" customFormat="1">
      <c r="A133" s="13"/>
      <c r="B133" s="223"/>
      <c r="C133" s="224"/>
      <c r="D133" s="218" t="s">
        <v>132</v>
      </c>
      <c r="E133" s="225" t="s">
        <v>19</v>
      </c>
      <c r="F133" s="226" t="s">
        <v>480</v>
      </c>
      <c r="G133" s="224"/>
      <c r="H133" s="227">
        <v>12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132</v>
      </c>
      <c r="AU133" s="233" t="s">
        <v>79</v>
      </c>
      <c r="AV133" s="13" t="s">
        <v>79</v>
      </c>
      <c r="AW133" s="13" t="s">
        <v>31</v>
      </c>
      <c r="AX133" s="13" t="s">
        <v>69</v>
      </c>
      <c r="AY133" s="233" t="s">
        <v>120</v>
      </c>
    </row>
    <row r="134" s="14" customFormat="1">
      <c r="A134" s="14"/>
      <c r="B134" s="234"/>
      <c r="C134" s="235"/>
      <c r="D134" s="218" t="s">
        <v>132</v>
      </c>
      <c r="E134" s="236" t="s">
        <v>19</v>
      </c>
      <c r="F134" s="237" t="s">
        <v>481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132</v>
      </c>
      <c r="AU134" s="243" t="s">
        <v>79</v>
      </c>
      <c r="AV134" s="14" t="s">
        <v>77</v>
      </c>
      <c r="AW134" s="14" t="s">
        <v>31</v>
      </c>
      <c r="AX134" s="14" t="s">
        <v>69</v>
      </c>
      <c r="AY134" s="243" t="s">
        <v>120</v>
      </c>
    </row>
    <row r="135" s="13" customFormat="1">
      <c r="A135" s="13"/>
      <c r="B135" s="223"/>
      <c r="C135" s="224"/>
      <c r="D135" s="218" t="s">
        <v>132</v>
      </c>
      <c r="E135" s="225" t="s">
        <v>19</v>
      </c>
      <c r="F135" s="226" t="s">
        <v>291</v>
      </c>
      <c r="G135" s="224"/>
      <c r="H135" s="227">
        <v>42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132</v>
      </c>
      <c r="AU135" s="233" t="s">
        <v>79</v>
      </c>
      <c r="AV135" s="13" t="s">
        <v>79</v>
      </c>
      <c r="AW135" s="13" t="s">
        <v>31</v>
      </c>
      <c r="AX135" s="13" t="s">
        <v>69</v>
      </c>
      <c r="AY135" s="233" t="s">
        <v>120</v>
      </c>
    </row>
    <row r="136" s="15" customFormat="1">
      <c r="A136" s="15"/>
      <c r="B136" s="244"/>
      <c r="C136" s="245"/>
      <c r="D136" s="218" t="s">
        <v>132</v>
      </c>
      <c r="E136" s="246" t="s">
        <v>19</v>
      </c>
      <c r="F136" s="247" t="s">
        <v>141</v>
      </c>
      <c r="G136" s="245"/>
      <c r="H136" s="248">
        <v>54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4" t="s">
        <v>132</v>
      </c>
      <c r="AU136" s="254" t="s">
        <v>79</v>
      </c>
      <c r="AV136" s="15" t="s">
        <v>128</v>
      </c>
      <c r="AW136" s="15" t="s">
        <v>31</v>
      </c>
      <c r="AX136" s="15" t="s">
        <v>77</v>
      </c>
      <c r="AY136" s="254" t="s">
        <v>120</v>
      </c>
    </row>
    <row r="137" s="12" customFormat="1" ht="22.8" customHeight="1">
      <c r="A137" s="12"/>
      <c r="B137" s="189"/>
      <c r="C137" s="190"/>
      <c r="D137" s="191" t="s">
        <v>68</v>
      </c>
      <c r="E137" s="203" t="s">
        <v>79</v>
      </c>
      <c r="F137" s="203" t="s">
        <v>201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v>0</v>
      </c>
      <c r="Q137" s="197"/>
      <c r="R137" s="198">
        <v>0</v>
      </c>
      <c r="S137" s="197"/>
      <c r="T137" s="199"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77</v>
      </c>
      <c r="AT137" s="201" t="s">
        <v>68</v>
      </c>
      <c r="AU137" s="201" t="s">
        <v>77</v>
      </c>
      <c r="AY137" s="200" t="s">
        <v>120</v>
      </c>
      <c r="BK137" s="202">
        <v>0</v>
      </c>
    </row>
    <row r="138" s="12" customFormat="1" ht="22.8" customHeight="1">
      <c r="A138" s="12"/>
      <c r="B138" s="189"/>
      <c r="C138" s="190"/>
      <c r="D138" s="191" t="s">
        <v>68</v>
      </c>
      <c r="E138" s="203" t="s">
        <v>128</v>
      </c>
      <c r="F138" s="203" t="s">
        <v>214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v>0</v>
      </c>
      <c r="Q138" s="197"/>
      <c r="R138" s="198">
        <v>0</v>
      </c>
      <c r="S138" s="197"/>
      <c r="T138" s="199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77</v>
      </c>
      <c r="AT138" s="201" t="s">
        <v>68</v>
      </c>
      <c r="AU138" s="201" t="s">
        <v>77</v>
      </c>
      <c r="AY138" s="200" t="s">
        <v>120</v>
      </c>
      <c r="BK138" s="202">
        <v>0</v>
      </c>
    </row>
    <row r="139" s="12" customFormat="1" ht="22.8" customHeight="1">
      <c r="A139" s="12"/>
      <c r="B139" s="189"/>
      <c r="C139" s="190"/>
      <c r="D139" s="191" t="s">
        <v>68</v>
      </c>
      <c r="E139" s="203" t="s">
        <v>142</v>
      </c>
      <c r="F139" s="203" t="s">
        <v>219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SUM(P140:P154)</f>
        <v>0</v>
      </c>
      <c r="Q139" s="197"/>
      <c r="R139" s="198">
        <f>SUM(R140:R154)</f>
        <v>12.395940000000001</v>
      </c>
      <c r="S139" s="197"/>
      <c r="T139" s="199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77</v>
      </c>
      <c r="AT139" s="201" t="s">
        <v>68</v>
      </c>
      <c r="AU139" s="201" t="s">
        <v>77</v>
      </c>
      <c r="AY139" s="200" t="s">
        <v>120</v>
      </c>
      <c r="BK139" s="202">
        <f>SUM(BK140:BK154)</f>
        <v>0</v>
      </c>
    </row>
    <row r="140" s="2" customFormat="1" ht="16.5" customHeight="1">
      <c r="A140" s="39"/>
      <c r="B140" s="40"/>
      <c r="C140" s="205" t="s">
        <v>480</v>
      </c>
      <c r="D140" s="205" t="s">
        <v>123</v>
      </c>
      <c r="E140" s="206" t="s">
        <v>482</v>
      </c>
      <c r="F140" s="207" t="s">
        <v>483</v>
      </c>
      <c r="G140" s="208" t="s">
        <v>126</v>
      </c>
      <c r="H140" s="209">
        <v>54</v>
      </c>
      <c r="I140" s="210"/>
      <c r="J140" s="211">
        <f>ROUND(I140*H140,2)</f>
        <v>0</v>
      </c>
      <c r="K140" s="207" t="s">
        <v>439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128</v>
      </c>
      <c r="AT140" s="216" t="s">
        <v>123</v>
      </c>
      <c r="AU140" s="216" t="s">
        <v>79</v>
      </c>
      <c r="AY140" s="18" t="s">
        <v>120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128</v>
      </c>
      <c r="BM140" s="216" t="s">
        <v>484</v>
      </c>
    </row>
    <row r="141" s="2" customFormat="1">
      <c r="A141" s="39"/>
      <c r="B141" s="40"/>
      <c r="C141" s="41"/>
      <c r="D141" s="218" t="s">
        <v>130</v>
      </c>
      <c r="E141" s="41"/>
      <c r="F141" s="219" t="s">
        <v>485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130</v>
      </c>
      <c r="AU141" s="18" t="s">
        <v>79</v>
      </c>
    </row>
    <row r="142" s="14" customFormat="1">
      <c r="A142" s="14"/>
      <c r="B142" s="234"/>
      <c r="C142" s="235"/>
      <c r="D142" s="218" t="s">
        <v>132</v>
      </c>
      <c r="E142" s="236" t="s">
        <v>19</v>
      </c>
      <c r="F142" s="237" t="s">
        <v>486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132</v>
      </c>
      <c r="AU142" s="243" t="s">
        <v>79</v>
      </c>
      <c r="AV142" s="14" t="s">
        <v>77</v>
      </c>
      <c r="AW142" s="14" t="s">
        <v>31</v>
      </c>
      <c r="AX142" s="14" t="s">
        <v>69</v>
      </c>
      <c r="AY142" s="243" t="s">
        <v>120</v>
      </c>
    </row>
    <row r="143" s="13" customFormat="1">
      <c r="A143" s="13"/>
      <c r="B143" s="223"/>
      <c r="C143" s="224"/>
      <c r="D143" s="218" t="s">
        <v>132</v>
      </c>
      <c r="E143" s="225" t="s">
        <v>19</v>
      </c>
      <c r="F143" s="226" t="s">
        <v>480</v>
      </c>
      <c r="G143" s="224"/>
      <c r="H143" s="227">
        <v>12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132</v>
      </c>
      <c r="AU143" s="233" t="s">
        <v>79</v>
      </c>
      <c r="AV143" s="13" t="s">
        <v>79</v>
      </c>
      <c r="AW143" s="13" t="s">
        <v>31</v>
      </c>
      <c r="AX143" s="13" t="s">
        <v>69</v>
      </c>
      <c r="AY143" s="233" t="s">
        <v>120</v>
      </c>
    </row>
    <row r="144" s="14" customFormat="1">
      <c r="A144" s="14"/>
      <c r="B144" s="234"/>
      <c r="C144" s="235"/>
      <c r="D144" s="218" t="s">
        <v>132</v>
      </c>
      <c r="E144" s="236" t="s">
        <v>19</v>
      </c>
      <c r="F144" s="237" t="s">
        <v>487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132</v>
      </c>
      <c r="AU144" s="243" t="s">
        <v>79</v>
      </c>
      <c r="AV144" s="14" t="s">
        <v>77</v>
      </c>
      <c r="AW144" s="14" t="s">
        <v>31</v>
      </c>
      <c r="AX144" s="14" t="s">
        <v>69</v>
      </c>
      <c r="AY144" s="243" t="s">
        <v>120</v>
      </c>
    </row>
    <row r="145" s="13" customFormat="1">
      <c r="A145" s="13"/>
      <c r="B145" s="223"/>
      <c r="C145" s="224"/>
      <c r="D145" s="218" t="s">
        <v>132</v>
      </c>
      <c r="E145" s="225" t="s">
        <v>19</v>
      </c>
      <c r="F145" s="226" t="s">
        <v>488</v>
      </c>
      <c r="G145" s="224"/>
      <c r="H145" s="227">
        <v>42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132</v>
      </c>
      <c r="AU145" s="233" t="s">
        <v>79</v>
      </c>
      <c r="AV145" s="13" t="s">
        <v>79</v>
      </c>
      <c r="AW145" s="13" t="s">
        <v>31</v>
      </c>
      <c r="AX145" s="13" t="s">
        <v>69</v>
      </c>
      <c r="AY145" s="233" t="s">
        <v>120</v>
      </c>
    </row>
    <row r="146" s="15" customFormat="1">
      <c r="A146" s="15"/>
      <c r="B146" s="244"/>
      <c r="C146" s="245"/>
      <c r="D146" s="218" t="s">
        <v>132</v>
      </c>
      <c r="E146" s="246" t="s">
        <v>19</v>
      </c>
      <c r="F146" s="247" t="s">
        <v>141</v>
      </c>
      <c r="G146" s="245"/>
      <c r="H146" s="248">
        <v>54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4" t="s">
        <v>132</v>
      </c>
      <c r="AU146" s="254" t="s">
        <v>79</v>
      </c>
      <c r="AV146" s="15" t="s">
        <v>128</v>
      </c>
      <c r="AW146" s="15" t="s">
        <v>31</v>
      </c>
      <c r="AX146" s="15" t="s">
        <v>77</v>
      </c>
      <c r="AY146" s="254" t="s">
        <v>120</v>
      </c>
    </row>
    <row r="147" s="2" customFormat="1" ht="16.5" customHeight="1">
      <c r="A147" s="39"/>
      <c r="B147" s="40"/>
      <c r="C147" s="205" t="s">
        <v>489</v>
      </c>
      <c r="D147" s="205" t="s">
        <v>123</v>
      </c>
      <c r="E147" s="206" t="s">
        <v>490</v>
      </c>
      <c r="F147" s="207" t="s">
        <v>491</v>
      </c>
      <c r="G147" s="208" t="s">
        <v>126</v>
      </c>
      <c r="H147" s="209">
        <v>42</v>
      </c>
      <c r="I147" s="210"/>
      <c r="J147" s="211">
        <f>ROUND(I147*H147,2)</f>
        <v>0</v>
      </c>
      <c r="K147" s="207" t="s">
        <v>439</v>
      </c>
      <c r="L147" s="45"/>
      <c r="M147" s="212" t="s">
        <v>19</v>
      </c>
      <c r="N147" s="213" t="s">
        <v>40</v>
      </c>
      <c r="O147" s="85"/>
      <c r="P147" s="214">
        <f>O147*H147</f>
        <v>0</v>
      </c>
      <c r="Q147" s="214">
        <v>0.084250000000000005</v>
      </c>
      <c r="R147" s="214">
        <f>Q147*H147</f>
        <v>3.5385000000000004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128</v>
      </c>
      <c r="AT147" s="216" t="s">
        <v>123</v>
      </c>
      <c r="AU147" s="216" t="s">
        <v>79</v>
      </c>
      <c r="AY147" s="18" t="s">
        <v>120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128</v>
      </c>
      <c r="BM147" s="216" t="s">
        <v>492</v>
      </c>
    </row>
    <row r="148" s="2" customFormat="1">
      <c r="A148" s="39"/>
      <c r="B148" s="40"/>
      <c r="C148" s="41"/>
      <c r="D148" s="218" t="s">
        <v>130</v>
      </c>
      <c r="E148" s="41"/>
      <c r="F148" s="219" t="s">
        <v>493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130</v>
      </c>
      <c r="AU148" s="18" t="s">
        <v>79</v>
      </c>
    </row>
    <row r="149" s="2" customFormat="1" ht="16.5" customHeight="1">
      <c r="A149" s="39"/>
      <c r="B149" s="40"/>
      <c r="C149" s="256" t="s">
        <v>494</v>
      </c>
      <c r="D149" s="256" t="s">
        <v>171</v>
      </c>
      <c r="E149" s="257" t="s">
        <v>495</v>
      </c>
      <c r="F149" s="258" t="s">
        <v>496</v>
      </c>
      <c r="G149" s="259" t="s">
        <v>126</v>
      </c>
      <c r="H149" s="260">
        <v>42</v>
      </c>
      <c r="I149" s="261"/>
      <c r="J149" s="262">
        <f>ROUND(I149*H149,2)</f>
        <v>0</v>
      </c>
      <c r="K149" s="258" t="s">
        <v>439</v>
      </c>
      <c r="L149" s="263"/>
      <c r="M149" s="264" t="s">
        <v>19</v>
      </c>
      <c r="N149" s="265" t="s">
        <v>40</v>
      </c>
      <c r="O149" s="85"/>
      <c r="P149" s="214">
        <f>O149*H149</f>
        <v>0</v>
      </c>
      <c r="Q149" s="214">
        <v>0.13100000000000001</v>
      </c>
      <c r="R149" s="214">
        <f>Q149*H149</f>
        <v>5.5020000000000007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164</v>
      </c>
      <c r="AT149" s="216" t="s">
        <v>171</v>
      </c>
      <c r="AU149" s="216" t="s">
        <v>79</v>
      </c>
      <c r="AY149" s="18" t="s">
        <v>120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128</v>
      </c>
      <c r="BM149" s="216" t="s">
        <v>497</v>
      </c>
    </row>
    <row r="150" s="2" customFormat="1">
      <c r="A150" s="39"/>
      <c r="B150" s="40"/>
      <c r="C150" s="41"/>
      <c r="D150" s="218" t="s">
        <v>130</v>
      </c>
      <c r="E150" s="41"/>
      <c r="F150" s="219" t="s">
        <v>496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130</v>
      </c>
      <c r="AU150" s="18" t="s">
        <v>79</v>
      </c>
    </row>
    <row r="151" s="2" customFormat="1" ht="16.5" customHeight="1">
      <c r="A151" s="39"/>
      <c r="B151" s="40"/>
      <c r="C151" s="205" t="s">
        <v>8</v>
      </c>
      <c r="D151" s="205" t="s">
        <v>123</v>
      </c>
      <c r="E151" s="206" t="s">
        <v>498</v>
      </c>
      <c r="F151" s="207" t="s">
        <v>499</v>
      </c>
      <c r="G151" s="208" t="s">
        <v>126</v>
      </c>
      <c r="H151" s="209">
        <v>12</v>
      </c>
      <c r="I151" s="210"/>
      <c r="J151" s="211">
        <f>ROUND(I151*H151,2)</f>
        <v>0</v>
      </c>
      <c r="K151" s="207" t="s">
        <v>439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0.10362</v>
      </c>
      <c r="R151" s="214">
        <f>Q151*H151</f>
        <v>1.2434400000000001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128</v>
      </c>
      <c r="AT151" s="216" t="s">
        <v>123</v>
      </c>
      <c r="AU151" s="216" t="s">
        <v>79</v>
      </c>
      <c r="AY151" s="18" t="s">
        <v>120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128</v>
      </c>
      <c r="BM151" s="216" t="s">
        <v>500</v>
      </c>
    </row>
    <row r="152" s="2" customFormat="1">
      <c r="A152" s="39"/>
      <c r="B152" s="40"/>
      <c r="C152" s="41"/>
      <c r="D152" s="218" t="s">
        <v>130</v>
      </c>
      <c r="E152" s="41"/>
      <c r="F152" s="219" t="s">
        <v>501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130</v>
      </c>
      <c r="AU152" s="18" t="s">
        <v>79</v>
      </c>
    </row>
    <row r="153" s="2" customFormat="1" ht="16.5" customHeight="1">
      <c r="A153" s="39"/>
      <c r="B153" s="40"/>
      <c r="C153" s="256" t="s">
        <v>502</v>
      </c>
      <c r="D153" s="256" t="s">
        <v>171</v>
      </c>
      <c r="E153" s="257" t="s">
        <v>503</v>
      </c>
      <c r="F153" s="258" t="s">
        <v>504</v>
      </c>
      <c r="G153" s="259" t="s">
        <v>126</v>
      </c>
      <c r="H153" s="260">
        <v>12</v>
      </c>
      <c r="I153" s="261"/>
      <c r="J153" s="262">
        <f>ROUND(I153*H153,2)</f>
        <v>0</v>
      </c>
      <c r="K153" s="258" t="s">
        <v>439</v>
      </c>
      <c r="L153" s="263"/>
      <c r="M153" s="264" t="s">
        <v>19</v>
      </c>
      <c r="N153" s="265" t="s">
        <v>40</v>
      </c>
      <c r="O153" s="85"/>
      <c r="P153" s="214">
        <f>O153*H153</f>
        <v>0</v>
      </c>
      <c r="Q153" s="214">
        <v>0.17599999999999999</v>
      </c>
      <c r="R153" s="214">
        <f>Q153*H153</f>
        <v>2.1120000000000001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164</v>
      </c>
      <c r="AT153" s="216" t="s">
        <v>171</v>
      </c>
      <c r="AU153" s="216" t="s">
        <v>79</v>
      </c>
      <c r="AY153" s="18" t="s">
        <v>120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77</v>
      </c>
      <c r="BK153" s="217">
        <f>ROUND(I153*H153,2)</f>
        <v>0</v>
      </c>
      <c r="BL153" s="18" t="s">
        <v>128</v>
      </c>
      <c r="BM153" s="216" t="s">
        <v>505</v>
      </c>
    </row>
    <row r="154" s="2" customFormat="1">
      <c r="A154" s="39"/>
      <c r="B154" s="40"/>
      <c r="C154" s="41"/>
      <c r="D154" s="218" t="s">
        <v>130</v>
      </c>
      <c r="E154" s="41"/>
      <c r="F154" s="219" t="s">
        <v>504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130</v>
      </c>
      <c r="AU154" s="18" t="s">
        <v>79</v>
      </c>
    </row>
    <row r="155" s="12" customFormat="1" ht="22.8" customHeight="1">
      <c r="A155" s="12"/>
      <c r="B155" s="189"/>
      <c r="C155" s="190"/>
      <c r="D155" s="191" t="s">
        <v>68</v>
      </c>
      <c r="E155" s="203" t="s">
        <v>164</v>
      </c>
      <c r="F155" s="203" t="s">
        <v>246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v>0</v>
      </c>
      <c r="Q155" s="197"/>
      <c r="R155" s="198">
        <v>0</v>
      </c>
      <c r="S155" s="197"/>
      <c r="T155" s="199"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77</v>
      </c>
      <c r="AT155" s="201" t="s">
        <v>68</v>
      </c>
      <c r="AU155" s="201" t="s">
        <v>77</v>
      </c>
      <c r="AY155" s="200" t="s">
        <v>120</v>
      </c>
      <c r="BK155" s="202">
        <v>0</v>
      </c>
    </row>
    <row r="156" s="12" customFormat="1" ht="22.8" customHeight="1">
      <c r="A156" s="12"/>
      <c r="B156" s="189"/>
      <c r="C156" s="190"/>
      <c r="D156" s="191" t="s">
        <v>68</v>
      </c>
      <c r="E156" s="203" t="s">
        <v>170</v>
      </c>
      <c r="F156" s="203" t="s">
        <v>324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SUM(P157:P160)</f>
        <v>0</v>
      </c>
      <c r="Q156" s="197"/>
      <c r="R156" s="198">
        <f>SUM(R157:R160)</f>
        <v>0.17749999999999999</v>
      </c>
      <c r="S156" s="197"/>
      <c r="T156" s="19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77</v>
      </c>
      <c r="AT156" s="201" t="s">
        <v>68</v>
      </c>
      <c r="AU156" s="201" t="s">
        <v>77</v>
      </c>
      <c r="AY156" s="200" t="s">
        <v>120</v>
      </c>
      <c r="BK156" s="202">
        <f>SUM(BK157:BK160)</f>
        <v>0</v>
      </c>
    </row>
    <row r="157" s="2" customFormat="1" ht="16.5" customHeight="1">
      <c r="A157" s="39"/>
      <c r="B157" s="40"/>
      <c r="C157" s="205" t="s">
        <v>188</v>
      </c>
      <c r="D157" s="205" t="s">
        <v>123</v>
      </c>
      <c r="E157" s="206" t="s">
        <v>506</v>
      </c>
      <c r="F157" s="207" t="s">
        <v>507</v>
      </c>
      <c r="G157" s="208" t="s">
        <v>255</v>
      </c>
      <c r="H157" s="209">
        <v>1</v>
      </c>
      <c r="I157" s="210"/>
      <c r="J157" s="211">
        <f>ROUND(I157*H157,2)</f>
        <v>0</v>
      </c>
      <c r="K157" s="207" t="s">
        <v>439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0.1295</v>
      </c>
      <c r="R157" s="214">
        <f>Q157*H157</f>
        <v>0.1295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128</v>
      </c>
      <c r="AT157" s="216" t="s">
        <v>123</v>
      </c>
      <c r="AU157" s="216" t="s">
        <v>79</v>
      </c>
      <c r="AY157" s="18" t="s">
        <v>120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128</v>
      </c>
      <c r="BM157" s="216" t="s">
        <v>508</v>
      </c>
    </row>
    <row r="158" s="2" customFormat="1">
      <c r="A158" s="39"/>
      <c r="B158" s="40"/>
      <c r="C158" s="41"/>
      <c r="D158" s="218" t="s">
        <v>130</v>
      </c>
      <c r="E158" s="41"/>
      <c r="F158" s="219" t="s">
        <v>509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130</v>
      </c>
      <c r="AU158" s="18" t="s">
        <v>79</v>
      </c>
    </row>
    <row r="159" s="2" customFormat="1" ht="16.5" customHeight="1">
      <c r="A159" s="39"/>
      <c r="B159" s="40"/>
      <c r="C159" s="256" t="s">
        <v>194</v>
      </c>
      <c r="D159" s="256" t="s">
        <v>171</v>
      </c>
      <c r="E159" s="257" t="s">
        <v>510</v>
      </c>
      <c r="F159" s="258" t="s">
        <v>511</v>
      </c>
      <c r="G159" s="259" t="s">
        <v>255</v>
      </c>
      <c r="H159" s="260">
        <v>1</v>
      </c>
      <c r="I159" s="261"/>
      <c r="J159" s="262">
        <f>ROUND(I159*H159,2)</f>
        <v>0</v>
      </c>
      <c r="K159" s="258" t="s">
        <v>439</v>
      </c>
      <c r="L159" s="263"/>
      <c r="M159" s="264" t="s">
        <v>19</v>
      </c>
      <c r="N159" s="265" t="s">
        <v>40</v>
      </c>
      <c r="O159" s="85"/>
      <c r="P159" s="214">
        <f>O159*H159</f>
        <v>0</v>
      </c>
      <c r="Q159" s="214">
        <v>0.048000000000000001</v>
      </c>
      <c r="R159" s="214">
        <f>Q159*H159</f>
        <v>0.048000000000000001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164</v>
      </c>
      <c r="AT159" s="216" t="s">
        <v>171</v>
      </c>
      <c r="AU159" s="216" t="s">
        <v>79</v>
      </c>
      <c r="AY159" s="18" t="s">
        <v>120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128</v>
      </c>
      <c r="BM159" s="216" t="s">
        <v>512</v>
      </c>
    </row>
    <row r="160" s="2" customFormat="1">
      <c r="A160" s="39"/>
      <c r="B160" s="40"/>
      <c r="C160" s="41"/>
      <c r="D160" s="218" t="s">
        <v>130</v>
      </c>
      <c r="E160" s="41"/>
      <c r="F160" s="219" t="s">
        <v>511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130</v>
      </c>
      <c r="AU160" s="18" t="s">
        <v>79</v>
      </c>
    </row>
    <row r="161" s="12" customFormat="1" ht="22.8" customHeight="1">
      <c r="A161" s="12"/>
      <c r="B161" s="189"/>
      <c r="C161" s="190"/>
      <c r="D161" s="191" t="s">
        <v>68</v>
      </c>
      <c r="E161" s="203" t="s">
        <v>369</v>
      </c>
      <c r="F161" s="203" t="s">
        <v>370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SUM(P162:P179)</f>
        <v>0</v>
      </c>
      <c r="Q161" s="197"/>
      <c r="R161" s="198">
        <f>SUM(R162:R179)</f>
        <v>0</v>
      </c>
      <c r="S161" s="197"/>
      <c r="T161" s="199">
        <f>SUM(T162:T179)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77</v>
      </c>
      <c r="AT161" s="201" t="s">
        <v>68</v>
      </c>
      <c r="AU161" s="201" t="s">
        <v>77</v>
      </c>
      <c r="AY161" s="200" t="s">
        <v>120</v>
      </c>
      <c r="BK161" s="202">
        <f>SUM(BK162:BK179)</f>
        <v>0</v>
      </c>
    </row>
    <row r="162" s="2" customFormat="1" ht="16.5" customHeight="1">
      <c r="A162" s="39"/>
      <c r="B162" s="40"/>
      <c r="C162" s="205" t="s">
        <v>202</v>
      </c>
      <c r="D162" s="205" t="s">
        <v>123</v>
      </c>
      <c r="E162" s="206" t="s">
        <v>372</v>
      </c>
      <c r="F162" s="207" t="s">
        <v>373</v>
      </c>
      <c r="G162" s="208" t="s">
        <v>174</v>
      </c>
      <c r="H162" s="209">
        <v>3.25</v>
      </c>
      <c r="I162" s="210"/>
      <c r="J162" s="211">
        <f>ROUND(I162*H162,2)</f>
        <v>0</v>
      </c>
      <c r="K162" s="207" t="s">
        <v>439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128</v>
      </c>
      <c r="AT162" s="216" t="s">
        <v>123</v>
      </c>
      <c r="AU162" s="216" t="s">
        <v>79</v>
      </c>
      <c r="AY162" s="18" t="s">
        <v>120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128</v>
      </c>
      <c r="BM162" s="216" t="s">
        <v>513</v>
      </c>
    </row>
    <row r="163" s="2" customFormat="1">
      <c r="A163" s="39"/>
      <c r="B163" s="40"/>
      <c r="C163" s="41"/>
      <c r="D163" s="218" t="s">
        <v>130</v>
      </c>
      <c r="E163" s="41"/>
      <c r="F163" s="219" t="s">
        <v>375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130</v>
      </c>
      <c r="AU163" s="18" t="s">
        <v>79</v>
      </c>
    </row>
    <row r="164" s="14" customFormat="1">
      <c r="A164" s="14"/>
      <c r="B164" s="234"/>
      <c r="C164" s="235"/>
      <c r="D164" s="218" t="s">
        <v>132</v>
      </c>
      <c r="E164" s="236" t="s">
        <v>19</v>
      </c>
      <c r="F164" s="237" t="s">
        <v>378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132</v>
      </c>
      <c r="AU164" s="243" t="s">
        <v>79</v>
      </c>
      <c r="AV164" s="14" t="s">
        <v>77</v>
      </c>
      <c r="AW164" s="14" t="s">
        <v>31</v>
      </c>
      <c r="AX164" s="14" t="s">
        <v>69</v>
      </c>
      <c r="AY164" s="243" t="s">
        <v>120</v>
      </c>
    </row>
    <row r="165" s="13" customFormat="1">
      <c r="A165" s="13"/>
      <c r="B165" s="223"/>
      <c r="C165" s="224"/>
      <c r="D165" s="218" t="s">
        <v>132</v>
      </c>
      <c r="E165" s="225" t="s">
        <v>19</v>
      </c>
      <c r="F165" s="226" t="s">
        <v>514</v>
      </c>
      <c r="G165" s="224"/>
      <c r="H165" s="227">
        <v>3.25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132</v>
      </c>
      <c r="AU165" s="233" t="s">
        <v>79</v>
      </c>
      <c r="AV165" s="13" t="s">
        <v>79</v>
      </c>
      <c r="AW165" s="13" t="s">
        <v>31</v>
      </c>
      <c r="AX165" s="13" t="s">
        <v>69</v>
      </c>
      <c r="AY165" s="233" t="s">
        <v>120</v>
      </c>
    </row>
    <row r="166" s="15" customFormat="1">
      <c r="A166" s="15"/>
      <c r="B166" s="244"/>
      <c r="C166" s="245"/>
      <c r="D166" s="218" t="s">
        <v>132</v>
      </c>
      <c r="E166" s="246" t="s">
        <v>19</v>
      </c>
      <c r="F166" s="247" t="s">
        <v>141</v>
      </c>
      <c r="G166" s="245"/>
      <c r="H166" s="248">
        <v>3.25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4" t="s">
        <v>132</v>
      </c>
      <c r="AU166" s="254" t="s">
        <v>79</v>
      </c>
      <c r="AV166" s="15" t="s">
        <v>128</v>
      </c>
      <c r="AW166" s="15" t="s">
        <v>31</v>
      </c>
      <c r="AX166" s="15" t="s">
        <v>77</v>
      </c>
      <c r="AY166" s="254" t="s">
        <v>120</v>
      </c>
    </row>
    <row r="167" s="2" customFormat="1" ht="16.5" customHeight="1">
      <c r="A167" s="39"/>
      <c r="B167" s="40"/>
      <c r="C167" s="205" t="s">
        <v>209</v>
      </c>
      <c r="D167" s="205" t="s">
        <v>123</v>
      </c>
      <c r="E167" s="206" t="s">
        <v>381</v>
      </c>
      <c r="F167" s="207" t="s">
        <v>382</v>
      </c>
      <c r="G167" s="208" t="s">
        <v>174</v>
      </c>
      <c r="H167" s="209">
        <v>61.75</v>
      </c>
      <c r="I167" s="210"/>
      <c r="J167" s="211">
        <f>ROUND(I167*H167,2)</f>
        <v>0</v>
      </c>
      <c r="K167" s="207" t="s">
        <v>439</v>
      </c>
      <c r="L167" s="45"/>
      <c r="M167" s="212" t="s">
        <v>19</v>
      </c>
      <c r="N167" s="213" t="s">
        <v>40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128</v>
      </c>
      <c r="AT167" s="216" t="s">
        <v>123</v>
      </c>
      <c r="AU167" s="216" t="s">
        <v>79</v>
      </c>
      <c r="AY167" s="18" t="s">
        <v>120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128</v>
      </c>
      <c r="BM167" s="216" t="s">
        <v>515</v>
      </c>
    </row>
    <row r="168" s="2" customFormat="1">
      <c r="A168" s="39"/>
      <c r="B168" s="40"/>
      <c r="C168" s="41"/>
      <c r="D168" s="218" t="s">
        <v>130</v>
      </c>
      <c r="E168" s="41"/>
      <c r="F168" s="219" t="s">
        <v>384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130</v>
      </c>
      <c r="AU168" s="18" t="s">
        <v>79</v>
      </c>
    </row>
    <row r="169" s="2" customFormat="1">
      <c r="A169" s="39"/>
      <c r="B169" s="40"/>
      <c r="C169" s="41"/>
      <c r="D169" s="218" t="s">
        <v>161</v>
      </c>
      <c r="E169" s="41"/>
      <c r="F169" s="255" t="s">
        <v>162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161</v>
      </c>
      <c r="AU169" s="18" t="s">
        <v>79</v>
      </c>
    </row>
    <row r="170" s="14" customFormat="1">
      <c r="A170" s="14"/>
      <c r="B170" s="234"/>
      <c r="C170" s="235"/>
      <c r="D170" s="218" t="s">
        <v>132</v>
      </c>
      <c r="E170" s="236" t="s">
        <v>19</v>
      </c>
      <c r="F170" s="237" t="s">
        <v>378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132</v>
      </c>
      <c r="AU170" s="243" t="s">
        <v>79</v>
      </c>
      <c r="AV170" s="14" t="s">
        <v>77</v>
      </c>
      <c r="AW170" s="14" t="s">
        <v>31</v>
      </c>
      <c r="AX170" s="14" t="s">
        <v>69</v>
      </c>
      <c r="AY170" s="243" t="s">
        <v>120</v>
      </c>
    </row>
    <row r="171" s="13" customFormat="1">
      <c r="A171" s="13"/>
      <c r="B171" s="223"/>
      <c r="C171" s="224"/>
      <c r="D171" s="218" t="s">
        <v>132</v>
      </c>
      <c r="E171" s="225" t="s">
        <v>19</v>
      </c>
      <c r="F171" s="226" t="s">
        <v>514</v>
      </c>
      <c r="G171" s="224"/>
      <c r="H171" s="227">
        <v>3.25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132</v>
      </c>
      <c r="AU171" s="233" t="s">
        <v>79</v>
      </c>
      <c r="AV171" s="13" t="s">
        <v>79</v>
      </c>
      <c r="AW171" s="13" t="s">
        <v>31</v>
      </c>
      <c r="AX171" s="13" t="s">
        <v>69</v>
      </c>
      <c r="AY171" s="233" t="s">
        <v>120</v>
      </c>
    </row>
    <row r="172" s="15" customFormat="1">
      <c r="A172" s="15"/>
      <c r="B172" s="244"/>
      <c r="C172" s="245"/>
      <c r="D172" s="218" t="s">
        <v>132</v>
      </c>
      <c r="E172" s="246" t="s">
        <v>19</v>
      </c>
      <c r="F172" s="247" t="s">
        <v>141</v>
      </c>
      <c r="G172" s="245"/>
      <c r="H172" s="248">
        <v>3.25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4" t="s">
        <v>132</v>
      </c>
      <c r="AU172" s="254" t="s">
        <v>79</v>
      </c>
      <c r="AV172" s="15" t="s">
        <v>128</v>
      </c>
      <c r="AW172" s="15" t="s">
        <v>31</v>
      </c>
      <c r="AX172" s="15" t="s">
        <v>77</v>
      </c>
      <c r="AY172" s="254" t="s">
        <v>120</v>
      </c>
    </row>
    <row r="173" s="13" customFormat="1">
      <c r="A173" s="13"/>
      <c r="B173" s="223"/>
      <c r="C173" s="224"/>
      <c r="D173" s="218" t="s">
        <v>132</v>
      </c>
      <c r="E173" s="224"/>
      <c r="F173" s="226" t="s">
        <v>516</v>
      </c>
      <c r="G173" s="224"/>
      <c r="H173" s="227">
        <v>61.75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132</v>
      </c>
      <c r="AU173" s="233" t="s">
        <v>79</v>
      </c>
      <c r="AV173" s="13" t="s">
        <v>79</v>
      </c>
      <c r="AW173" s="13" t="s">
        <v>4</v>
      </c>
      <c r="AX173" s="13" t="s">
        <v>77</v>
      </c>
      <c r="AY173" s="233" t="s">
        <v>120</v>
      </c>
    </row>
    <row r="174" s="2" customFormat="1" ht="21.75" customHeight="1">
      <c r="A174" s="39"/>
      <c r="B174" s="40"/>
      <c r="C174" s="205" t="s">
        <v>7</v>
      </c>
      <c r="D174" s="205" t="s">
        <v>123</v>
      </c>
      <c r="E174" s="206" t="s">
        <v>388</v>
      </c>
      <c r="F174" s="207" t="s">
        <v>389</v>
      </c>
      <c r="G174" s="208" t="s">
        <v>174</v>
      </c>
      <c r="H174" s="209">
        <v>3.25</v>
      </c>
      <c r="I174" s="210"/>
      <c r="J174" s="211">
        <f>ROUND(I174*H174,2)</f>
        <v>0</v>
      </c>
      <c r="K174" s="207" t="s">
        <v>439</v>
      </c>
      <c r="L174" s="45"/>
      <c r="M174" s="212" t="s">
        <v>19</v>
      </c>
      <c r="N174" s="213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128</v>
      </c>
      <c r="AT174" s="216" t="s">
        <v>123</v>
      </c>
      <c r="AU174" s="216" t="s">
        <v>79</v>
      </c>
      <c r="AY174" s="18" t="s">
        <v>120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128</v>
      </c>
      <c r="BM174" s="216" t="s">
        <v>517</v>
      </c>
    </row>
    <row r="175" s="2" customFormat="1">
      <c r="A175" s="39"/>
      <c r="B175" s="40"/>
      <c r="C175" s="41"/>
      <c r="D175" s="218" t="s">
        <v>130</v>
      </c>
      <c r="E175" s="41"/>
      <c r="F175" s="219" t="s">
        <v>391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130</v>
      </c>
      <c r="AU175" s="18" t="s">
        <v>79</v>
      </c>
    </row>
    <row r="176" s="13" customFormat="1">
      <c r="A176" s="13"/>
      <c r="B176" s="223"/>
      <c r="C176" s="224"/>
      <c r="D176" s="218" t="s">
        <v>132</v>
      </c>
      <c r="E176" s="225" t="s">
        <v>19</v>
      </c>
      <c r="F176" s="226" t="s">
        <v>514</v>
      </c>
      <c r="G176" s="224"/>
      <c r="H176" s="227">
        <v>3.25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132</v>
      </c>
      <c r="AU176" s="233" t="s">
        <v>79</v>
      </c>
      <c r="AV176" s="13" t="s">
        <v>79</v>
      </c>
      <c r="AW176" s="13" t="s">
        <v>31</v>
      </c>
      <c r="AX176" s="13" t="s">
        <v>77</v>
      </c>
      <c r="AY176" s="233" t="s">
        <v>120</v>
      </c>
    </row>
    <row r="177" s="2" customFormat="1" ht="16.5" customHeight="1">
      <c r="A177" s="39"/>
      <c r="B177" s="40"/>
      <c r="C177" s="205" t="s">
        <v>518</v>
      </c>
      <c r="D177" s="205" t="s">
        <v>123</v>
      </c>
      <c r="E177" s="206" t="s">
        <v>398</v>
      </c>
      <c r="F177" s="207" t="s">
        <v>399</v>
      </c>
      <c r="G177" s="208" t="s">
        <v>174</v>
      </c>
      <c r="H177" s="209">
        <v>24.731999999999999</v>
      </c>
      <c r="I177" s="210"/>
      <c r="J177" s="211">
        <f>ROUND(I177*H177,2)</f>
        <v>0</v>
      </c>
      <c r="K177" s="207" t="s">
        <v>439</v>
      </c>
      <c r="L177" s="45"/>
      <c r="M177" s="212" t="s">
        <v>19</v>
      </c>
      <c r="N177" s="213" t="s">
        <v>40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128</v>
      </c>
      <c r="AT177" s="216" t="s">
        <v>123</v>
      </c>
      <c r="AU177" s="216" t="s">
        <v>79</v>
      </c>
      <c r="AY177" s="18" t="s">
        <v>120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77</v>
      </c>
      <c r="BK177" s="217">
        <f>ROUND(I177*H177,2)</f>
        <v>0</v>
      </c>
      <c r="BL177" s="18" t="s">
        <v>128</v>
      </c>
      <c r="BM177" s="216" t="s">
        <v>519</v>
      </c>
    </row>
    <row r="178" s="2" customFormat="1">
      <c r="A178" s="39"/>
      <c r="B178" s="40"/>
      <c r="C178" s="41"/>
      <c r="D178" s="218" t="s">
        <v>130</v>
      </c>
      <c r="E178" s="41"/>
      <c r="F178" s="219" t="s">
        <v>401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130</v>
      </c>
      <c r="AU178" s="18" t="s">
        <v>79</v>
      </c>
    </row>
    <row r="179" s="13" customFormat="1">
      <c r="A179" s="13"/>
      <c r="B179" s="223"/>
      <c r="C179" s="224"/>
      <c r="D179" s="218" t="s">
        <v>132</v>
      </c>
      <c r="E179" s="224"/>
      <c r="F179" s="226" t="s">
        <v>520</v>
      </c>
      <c r="G179" s="224"/>
      <c r="H179" s="227">
        <v>24.731999999999999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132</v>
      </c>
      <c r="AU179" s="233" t="s">
        <v>79</v>
      </c>
      <c r="AV179" s="13" t="s">
        <v>79</v>
      </c>
      <c r="AW179" s="13" t="s">
        <v>4</v>
      </c>
      <c r="AX179" s="13" t="s">
        <v>77</v>
      </c>
      <c r="AY179" s="233" t="s">
        <v>120</v>
      </c>
    </row>
    <row r="180" s="12" customFormat="1" ht="22.8" customHeight="1">
      <c r="A180" s="12"/>
      <c r="B180" s="189"/>
      <c r="C180" s="190"/>
      <c r="D180" s="191" t="s">
        <v>68</v>
      </c>
      <c r="E180" s="203" t="s">
        <v>404</v>
      </c>
      <c r="F180" s="203" t="s">
        <v>405</v>
      </c>
      <c r="G180" s="190"/>
      <c r="H180" s="190"/>
      <c r="I180" s="193"/>
      <c r="J180" s="204">
        <f>BK180</f>
        <v>0</v>
      </c>
      <c r="K180" s="190"/>
      <c r="L180" s="195"/>
      <c r="M180" s="196"/>
      <c r="N180" s="197"/>
      <c r="O180" s="197"/>
      <c r="P180" s="198">
        <f>SUM(P181:P182)</f>
        <v>0</v>
      </c>
      <c r="Q180" s="197"/>
      <c r="R180" s="198">
        <f>SUM(R181:R182)</f>
        <v>0</v>
      </c>
      <c r="S180" s="197"/>
      <c r="T180" s="199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77</v>
      </c>
      <c r="AT180" s="201" t="s">
        <v>68</v>
      </c>
      <c r="AU180" s="201" t="s">
        <v>77</v>
      </c>
      <c r="AY180" s="200" t="s">
        <v>120</v>
      </c>
      <c r="BK180" s="202">
        <f>SUM(BK181:BK182)</f>
        <v>0</v>
      </c>
    </row>
    <row r="181" s="2" customFormat="1" ht="21.75" customHeight="1">
      <c r="A181" s="39"/>
      <c r="B181" s="40"/>
      <c r="C181" s="205" t="s">
        <v>220</v>
      </c>
      <c r="D181" s="205" t="s">
        <v>123</v>
      </c>
      <c r="E181" s="206" t="s">
        <v>407</v>
      </c>
      <c r="F181" s="207" t="s">
        <v>408</v>
      </c>
      <c r="G181" s="208" t="s">
        <v>174</v>
      </c>
      <c r="H181" s="209">
        <v>28.234999999999999</v>
      </c>
      <c r="I181" s="210"/>
      <c r="J181" s="211">
        <f>ROUND(I181*H181,2)</f>
        <v>0</v>
      </c>
      <c r="K181" s="207" t="s">
        <v>439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128</v>
      </c>
      <c r="AT181" s="216" t="s">
        <v>123</v>
      </c>
      <c r="AU181" s="216" t="s">
        <v>79</v>
      </c>
      <c r="AY181" s="18" t="s">
        <v>120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128</v>
      </c>
      <c r="BM181" s="216" t="s">
        <v>521</v>
      </c>
    </row>
    <row r="182" s="2" customFormat="1">
      <c r="A182" s="39"/>
      <c r="B182" s="40"/>
      <c r="C182" s="41"/>
      <c r="D182" s="218" t="s">
        <v>130</v>
      </c>
      <c r="E182" s="41"/>
      <c r="F182" s="219" t="s">
        <v>410</v>
      </c>
      <c r="G182" s="41"/>
      <c r="H182" s="41"/>
      <c r="I182" s="220"/>
      <c r="J182" s="41"/>
      <c r="K182" s="41"/>
      <c r="L182" s="45"/>
      <c r="M182" s="266"/>
      <c r="N182" s="267"/>
      <c r="O182" s="268"/>
      <c r="P182" s="268"/>
      <c r="Q182" s="268"/>
      <c r="R182" s="268"/>
      <c r="S182" s="268"/>
      <c r="T182" s="26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130</v>
      </c>
      <c r="AU182" s="18" t="s">
        <v>79</v>
      </c>
    </row>
    <row r="183" s="2" customFormat="1" ht="6.96" customHeight="1">
      <c r="A183" s="39"/>
      <c r="B183" s="60"/>
      <c r="C183" s="61"/>
      <c r="D183" s="61"/>
      <c r="E183" s="61"/>
      <c r="F183" s="61"/>
      <c r="G183" s="61"/>
      <c r="H183" s="61"/>
      <c r="I183" s="61"/>
      <c r="J183" s="61"/>
      <c r="K183" s="61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+9slicJiSNa+nGGBp5//2p74egYZfyGKJ04sEZBBra56vGcbkrb4EYXtJQaOhk4elTOjD5FWS0WHE6GFhV9Yww==" hashValue="JXjP8teeu4Sf2VC593qDBTCHkksQJN1G0NxpBgmwVPAArbyFy2dXYs6Bm1XzJCoCfnvnoQHrukYAbE59xVR7RQ==" algorithmName="SHA-512" password="CC35"/>
  <autoFilter ref="C87:K18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 - NOVÁ HUŤ - KE HŘIŠTI REKONSTRUKCE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ROUND((SUM(BE91:BE198)),  2)</f>
        <v>0</v>
      </c>
      <c r="G33" s="39"/>
      <c r="H33" s="39"/>
      <c r="I33" s="149">
        <v>0.20999999999999999</v>
      </c>
      <c r="J33" s="148">
        <f>ROUND(((SUM(BE91:BE198))*I33),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ROUND((SUM(BF91:BF198)),  2)</f>
        <v>0</v>
      </c>
      <c r="G34" s="39"/>
      <c r="H34" s="39"/>
      <c r="I34" s="149">
        <v>0.14999999999999999</v>
      </c>
      <c r="J34" s="148">
        <f>ROUND(((SUM(BF91:BF198))*I34),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ROUND((SUM(BG91:BG198)),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ROUND((SUM(BH91:BH198)),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ROUND((SUM(BI91:BI198)),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 - NOVÁ HUŤ - KE HŘIŠTI REKONSTRUKCE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101.3 - KOMUNIKACE 2.ETAPA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J136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J144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J161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J164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J165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101</v>
      </c>
      <c r="E68" s="175"/>
      <c r="F68" s="175"/>
      <c r="G68" s="175"/>
      <c r="H68" s="175"/>
      <c r="I68" s="175"/>
      <c r="J68" s="176">
        <f>J185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J188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103</v>
      </c>
      <c r="E70" s="175"/>
      <c r="F70" s="175"/>
      <c r="G70" s="175"/>
      <c r="H70" s="175"/>
      <c r="I70" s="175"/>
      <c r="J70" s="176">
        <f>J189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104</v>
      </c>
      <c r="E71" s="175"/>
      <c r="F71" s="175"/>
      <c r="G71" s="175"/>
      <c r="H71" s="175"/>
      <c r="I71" s="175"/>
      <c r="J71" s="176">
        <f>J196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105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DÝŠINA - NOVÁ HUŤ - KE HŘIŠTI REKONSTRUKCE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87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SO 101.3 - KOMUNIKACE 2.ETAPA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25. 11. 2020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 xml:space="preserve"> </v>
      </c>
      <c r="G87" s="41"/>
      <c r="H87" s="41"/>
      <c r="I87" s="33" t="s">
        <v>30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IF(E18="","",E18)</f>
        <v>Vyplň údaj</v>
      </c>
      <c r="G88" s="41"/>
      <c r="H88" s="41"/>
      <c r="I88" s="33" t="s">
        <v>32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106</v>
      </c>
      <c r="D90" s="181" t="s">
        <v>54</v>
      </c>
      <c r="E90" s="181" t="s">
        <v>50</v>
      </c>
      <c r="F90" s="181" t="s">
        <v>51</v>
      </c>
      <c r="G90" s="181" t="s">
        <v>107</v>
      </c>
      <c r="H90" s="181" t="s">
        <v>108</v>
      </c>
      <c r="I90" s="181" t="s">
        <v>109</v>
      </c>
      <c r="J90" s="181" t="s">
        <v>91</v>
      </c>
      <c r="K90" s="182" t="s">
        <v>110</v>
      </c>
      <c r="L90" s="183"/>
      <c r="M90" s="93" t="s">
        <v>19</v>
      </c>
      <c r="N90" s="94" t="s">
        <v>39</v>
      </c>
      <c r="O90" s="94" t="s">
        <v>111</v>
      </c>
      <c r="P90" s="94" t="s">
        <v>112</v>
      </c>
      <c r="Q90" s="94" t="s">
        <v>113</v>
      </c>
      <c r="R90" s="94" t="s">
        <v>114</v>
      </c>
      <c r="S90" s="94" t="s">
        <v>115</v>
      </c>
      <c r="T90" s="95" t="s">
        <v>116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117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P92+P188</f>
        <v>0</v>
      </c>
      <c r="Q91" s="97"/>
      <c r="R91" s="186">
        <f>R92+R188</f>
        <v>21.603269999999998</v>
      </c>
      <c r="S91" s="97"/>
      <c r="T91" s="187">
        <f>T92+T188</f>
        <v>41.712000000000003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68</v>
      </c>
      <c r="AU91" s="18" t="s">
        <v>92</v>
      </c>
      <c r="BK91" s="188">
        <f>BK92+BK188</f>
        <v>0</v>
      </c>
    </row>
    <row r="92" s="12" customFormat="1" ht="25.92" customHeight="1">
      <c r="A92" s="12"/>
      <c r="B92" s="189"/>
      <c r="C92" s="190"/>
      <c r="D92" s="191" t="s">
        <v>68</v>
      </c>
      <c r="E92" s="192" t="s">
        <v>118</v>
      </c>
      <c r="F92" s="192" t="s">
        <v>119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P93+P136+P144+P145+P161+P164+P165+P185</f>
        <v>0</v>
      </c>
      <c r="Q92" s="197"/>
      <c r="R92" s="198">
        <f>R93+R136+R144+R145+R161+R164+R165+R185</f>
        <v>21.603269999999998</v>
      </c>
      <c r="S92" s="197"/>
      <c r="T92" s="199">
        <f>T93+T136+T144+T145+T161+T164+T165+T185</f>
        <v>41.712000000000003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69</v>
      </c>
      <c r="AY92" s="200" t="s">
        <v>120</v>
      </c>
      <c r="BK92" s="202">
        <f>BK93+BK136+BK144+BK145+BK161+BK164+BK165+BK185</f>
        <v>0</v>
      </c>
    </row>
    <row r="93" s="12" customFormat="1" ht="22.8" customHeight="1">
      <c r="A93" s="12"/>
      <c r="B93" s="189"/>
      <c r="C93" s="190"/>
      <c r="D93" s="191" t="s">
        <v>68</v>
      </c>
      <c r="E93" s="203" t="s">
        <v>77</v>
      </c>
      <c r="F93" s="203" t="s">
        <v>121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SUM(P94:P135)</f>
        <v>0</v>
      </c>
      <c r="Q93" s="197"/>
      <c r="R93" s="198">
        <f>SUM(R94:R135)</f>
        <v>14.041169999999999</v>
      </c>
      <c r="S93" s="197"/>
      <c r="T93" s="199">
        <f>SUM(T94:T135)</f>
        <v>41.712000000000003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77</v>
      </c>
      <c r="AT93" s="201" t="s">
        <v>68</v>
      </c>
      <c r="AU93" s="201" t="s">
        <v>77</v>
      </c>
      <c r="AY93" s="200" t="s">
        <v>120</v>
      </c>
      <c r="BK93" s="202">
        <f>SUM(BK94:BK135)</f>
        <v>0</v>
      </c>
    </row>
    <row r="94" s="2" customFormat="1" ht="16.5" customHeight="1">
      <c r="A94" s="39"/>
      <c r="B94" s="40"/>
      <c r="C94" s="205" t="s">
        <v>122</v>
      </c>
      <c r="D94" s="205" t="s">
        <v>123</v>
      </c>
      <c r="E94" s="206" t="s">
        <v>124</v>
      </c>
      <c r="F94" s="207" t="s">
        <v>125</v>
      </c>
      <c r="G94" s="208" t="s">
        <v>126</v>
      </c>
      <c r="H94" s="209">
        <v>132</v>
      </c>
      <c r="I94" s="210"/>
      <c r="J94" s="211">
        <f>ROUND(I94*H94,2)</f>
        <v>0</v>
      </c>
      <c r="K94" s="207" t="s">
        <v>127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0.316</v>
      </c>
      <c r="T94" s="215">
        <f>S94*H94</f>
        <v>41.712000000000003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128</v>
      </c>
      <c r="AT94" s="216" t="s">
        <v>123</v>
      </c>
      <c r="AU94" s="216" t="s">
        <v>79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128</v>
      </c>
      <c r="BM94" s="216" t="s">
        <v>523</v>
      </c>
    </row>
    <row r="95" s="2" customFormat="1">
      <c r="A95" s="39"/>
      <c r="B95" s="40"/>
      <c r="C95" s="41"/>
      <c r="D95" s="218" t="s">
        <v>130</v>
      </c>
      <c r="E95" s="41"/>
      <c r="F95" s="219" t="s">
        <v>131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79</v>
      </c>
    </row>
    <row r="96" s="13" customFormat="1">
      <c r="A96" s="13"/>
      <c r="B96" s="223"/>
      <c r="C96" s="224"/>
      <c r="D96" s="218" t="s">
        <v>132</v>
      </c>
      <c r="E96" s="225" t="s">
        <v>19</v>
      </c>
      <c r="F96" s="226" t="s">
        <v>524</v>
      </c>
      <c r="G96" s="224"/>
      <c r="H96" s="227">
        <v>132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132</v>
      </c>
      <c r="AU96" s="233" t="s">
        <v>79</v>
      </c>
      <c r="AV96" s="13" t="s">
        <v>79</v>
      </c>
      <c r="AW96" s="13" t="s">
        <v>31</v>
      </c>
      <c r="AX96" s="13" t="s">
        <v>77</v>
      </c>
      <c r="AY96" s="233" t="s">
        <v>120</v>
      </c>
    </row>
    <row r="97" s="2" customFormat="1" ht="16.5" customHeight="1">
      <c r="A97" s="39"/>
      <c r="B97" s="40"/>
      <c r="C97" s="205" t="s">
        <v>128</v>
      </c>
      <c r="D97" s="205" t="s">
        <v>123</v>
      </c>
      <c r="E97" s="206" t="s">
        <v>134</v>
      </c>
      <c r="F97" s="207" t="s">
        <v>135</v>
      </c>
      <c r="G97" s="208" t="s">
        <v>136</v>
      </c>
      <c r="H97" s="209">
        <v>23.760000000000002</v>
      </c>
      <c r="I97" s="210"/>
      <c r="J97" s="211">
        <f>ROUND(I97*H97,2)</f>
        <v>0</v>
      </c>
      <c r="K97" s="207" t="s">
        <v>127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79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128</v>
      </c>
      <c r="BM97" s="216" t="s">
        <v>525</v>
      </c>
    </row>
    <row r="98" s="2" customFormat="1">
      <c r="A98" s="39"/>
      <c r="B98" s="40"/>
      <c r="C98" s="41"/>
      <c r="D98" s="218" t="s">
        <v>130</v>
      </c>
      <c r="E98" s="41"/>
      <c r="F98" s="219" t="s">
        <v>138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79</v>
      </c>
    </row>
    <row r="99" s="14" customFormat="1">
      <c r="A99" s="14"/>
      <c r="B99" s="234"/>
      <c r="C99" s="235"/>
      <c r="D99" s="218" t="s">
        <v>132</v>
      </c>
      <c r="E99" s="236" t="s">
        <v>19</v>
      </c>
      <c r="F99" s="237" t="s">
        <v>139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132</v>
      </c>
      <c r="AU99" s="243" t="s">
        <v>79</v>
      </c>
      <c r="AV99" s="14" t="s">
        <v>77</v>
      </c>
      <c r="AW99" s="14" t="s">
        <v>31</v>
      </c>
      <c r="AX99" s="14" t="s">
        <v>69</v>
      </c>
      <c r="AY99" s="243" t="s">
        <v>120</v>
      </c>
    </row>
    <row r="100" s="13" customFormat="1">
      <c r="A100" s="13"/>
      <c r="B100" s="223"/>
      <c r="C100" s="224"/>
      <c r="D100" s="218" t="s">
        <v>132</v>
      </c>
      <c r="E100" s="225" t="s">
        <v>19</v>
      </c>
      <c r="F100" s="226" t="s">
        <v>526</v>
      </c>
      <c r="G100" s="224"/>
      <c r="H100" s="227">
        <v>23.760000000000002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132</v>
      </c>
      <c r="AU100" s="233" t="s">
        <v>79</v>
      </c>
      <c r="AV100" s="13" t="s">
        <v>79</v>
      </c>
      <c r="AW100" s="13" t="s">
        <v>31</v>
      </c>
      <c r="AX100" s="13" t="s">
        <v>69</v>
      </c>
      <c r="AY100" s="233" t="s">
        <v>120</v>
      </c>
    </row>
    <row r="101" s="15" customFormat="1">
      <c r="A101" s="15"/>
      <c r="B101" s="244"/>
      <c r="C101" s="245"/>
      <c r="D101" s="218" t="s">
        <v>132</v>
      </c>
      <c r="E101" s="246" t="s">
        <v>19</v>
      </c>
      <c r="F101" s="247" t="s">
        <v>141</v>
      </c>
      <c r="G101" s="245"/>
      <c r="H101" s="248">
        <v>23.760000000000002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4" t="s">
        <v>132</v>
      </c>
      <c r="AU101" s="254" t="s">
        <v>79</v>
      </c>
      <c r="AV101" s="15" t="s">
        <v>128</v>
      </c>
      <c r="AW101" s="15" t="s">
        <v>31</v>
      </c>
      <c r="AX101" s="15" t="s">
        <v>77</v>
      </c>
      <c r="AY101" s="254" t="s">
        <v>120</v>
      </c>
    </row>
    <row r="102" s="2" customFormat="1" ht="16.5" customHeight="1">
      <c r="A102" s="39"/>
      <c r="B102" s="40"/>
      <c r="C102" s="205" t="s">
        <v>148</v>
      </c>
      <c r="D102" s="205" t="s">
        <v>123</v>
      </c>
      <c r="E102" s="206" t="s">
        <v>149</v>
      </c>
      <c r="F102" s="207" t="s">
        <v>150</v>
      </c>
      <c r="G102" s="208" t="s">
        <v>136</v>
      </c>
      <c r="H102" s="209">
        <v>23.760000000000002</v>
      </c>
      <c r="I102" s="210"/>
      <c r="J102" s="211">
        <f>ROUND(I102*H102,2)</f>
        <v>0</v>
      </c>
      <c r="K102" s="207" t="s">
        <v>127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128</v>
      </c>
      <c r="AT102" s="216" t="s">
        <v>123</v>
      </c>
      <c r="AU102" s="216" t="s">
        <v>79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128</v>
      </c>
      <c r="BM102" s="216" t="s">
        <v>527</v>
      </c>
    </row>
    <row r="103" s="2" customFormat="1">
      <c r="A103" s="39"/>
      <c r="B103" s="40"/>
      <c r="C103" s="41"/>
      <c r="D103" s="218" t="s">
        <v>130</v>
      </c>
      <c r="E103" s="41"/>
      <c r="F103" s="219" t="s">
        <v>152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130</v>
      </c>
      <c r="AU103" s="18" t="s">
        <v>79</v>
      </c>
    </row>
    <row r="104" s="14" customFormat="1">
      <c r="A104" s="14"/>
      <c r="B104" s="234"/>
      <c r="C104" s="235"/>
      <c r="D104" s="218" t="s">
        <v>132</v>
      </c>
      <c r="E104" s="236" t="s">
        <v>19</v>
      </c>
      <c r="F104" s="237" t="s">
        <v>139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132</v>
      </c>
      <c r="AU104" s="243" t="s">
        <v>79</v>
      </c>
      <c r="AV104" s="14" t="s">
        <v>77</v>
      </c>
      <c r="AW104" s="14" t="s">
        <v>31</v>
      </c>
      <c r="AX104" s="14" t="s">
        <v>69</v>
      </c>
      <c r="AY104" s="243" t="s">
        <v>120</v>
      </c>
    </row>
    <row r="105" s="13" customFormat="1">
      <c r="A105" s="13"/>
      <c r="B105" s="223"/>
      <c r="C105" s="224"/>
      <c r="D105" s="218" t="s">
        <v>132</v>
      </c>
      <c r="E105" s="225" t="s">
        <v>19</v>
      </c>
      <c r="F105" s="226" t="s">
        <v>528</v>
      </c>
      <c r="G105" s="224"/>
      <c r="H105" s="227">
        <v>23.760000000000002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132</v>
      </c>
      <c r="AU105" s="233" t="s">
        <v>79</v>
      </c>
      <c r="AV105" s="13" t="s">
        <v>79</v>
      </c>
      <c r="AW105" s="13" t="s">
        <v>31</v>
      </c>
      <c r="AX105" s="13" t="s">
        <v>69</v>
      </c>
      <c r="AY105" s="233" t="s">
        <v>120</v>
      </c>
    </row>
    <row r="106" s="15" customFormat="1">
      <c r="A106" s="15"/>
      <c r="B106" s="244"/>
      <c r="C106" s="245"/>
      <c r="D106" s="218" t="s">
        <v>132</v>
      </c>
      <c r="E106" s="246" t="s">
        <v>19</v>
      </c>
      <c r="F106" s="247" t="s">
        <v>141</v>
      </c>
      <c r="G106" s="245"/>
      <c r="H106" s="248">
        <v>23.760000000000002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4" t="s">
        <v>132</v>
      </c>
      <c r="AU106" s="254" t="s">
        <v>79</v>
      </c>
      <c r="AV106" s="15" t="s">
        <v>128</v>
      </c>
      <c r="AW106" s="15" t="s">
        <v>31</v>
      </c>
      <c r="AX106" s="15" t="s">
        <v>77</v>
      </c>
      <c r="AY106" s="254" t="s">
        <v>120</v>
      </c>
    </row>
    <row r="107" s="2" customFormat="1" ht="21.75" customHeight="1">
      <c r="A107" s="39"/>
      <c r="B107" s="40"/>
      <c r="C107" s="205" t="s">
        <v>156</v>
      </c>
      <c r="D107" s="205" t="s">
        <v>123</v>
      </c>
      <c r="E107" s="206" t="s">
        <v>157</v>
      </c>
      <c r="F107" s="207" t="s">
        <v>158</v>
      </c>
      <c r="G107" s="208" t="s">
        <v>136</v>
      </c>
      <c r="H107" s="209">
        <v>237.59999999999999</v>
      </c>
      <c r="I107" s="210"/>
      <c r="J107" s="211">
        <f>ROUND(I107*H107,2)</f>
        <v>0</v>
      </c>
      <c r="K107" s="207" t="s">
        <v>127</v>
      </c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128</v>
      </c>
      <c r="AT107" s="216" t="s">
        <v>123</v>
      </c>
      <c r="AU107" s="216" t="s">
        <v>79</v>
      </c>
      <c r="AY107" s="18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128</v>
      </c>
      <c r="BM107" s="216" t="s">
        <v>529</v>
      </c>
    </row>
    <row r="108" s="2" customFormat="1">
      <c r="A108" s="39"/>
      <c r="B108" s="40"/>
      <c r="C108" s="41"/>
      <c r="D108" s="218" t="s">
        <v>130</v>
      </c>
      <c r="E108" s="41"/>
      <c r="F108" s="219" t="s">
        <v>160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130</v>
      </c>
      <c r="AU108" s="18" t="s">
        <v>79</v>
      </c>
    </row>
    <row r="109" s="2" customFormat="1">
      <c r="A109" s="39"/>
      <c r="B109" s="40"/>
      <c r="C109" s="41"/>
      <c r="D109" s="218" t="s">
        <v>161</v>
      </c>
      <c r="E109" s="41"/>
      <c r="F109" s="255" t="s">
        <v>162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161</v>
      </c>
      <c r="AU109" s="18" t="s">
        <v>79</v>
      </c>
    </row>
    <row r="110" s="14" customFormat="1">
      <c r="A110" s="14"/>
      <c r="B110" s="234"/>
      <c r="C110" s="235"/>
      <c r="D110" s="218" t="s">
        <v>132</v>
      </c>
      <c r="E110" s="236" t="s">
        <v>19</v>
      </c>
      <c r="F110" s="237" t="s">
        <v>139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132</v>
      </c>
      <c r="AU110" s="243" t="s">
        <v>79</v>
      </c>
      <c r="AV110" s="14" t="s">
        <v>77</v>
      </c>
      <c r="AW110" s="14" t="s">
        <v>31</v>
      </c>
      <c r="AX110" s="14" t="s">
        <v>69</v>
      </c>
      <c r="AY110" s="243" t="s">
        <v>120</v>
      </c>
    </row>
    <row r="111" s="13" customFormat="1">
      <c r="A111" s="13"/>
      <c r="B111" s="223"/>
      <c r="C111" s="224"/>
      <c r="D111" s="218" t="s">
        <v>132</v>
      </c>
      <c r="E111" s="225" t="s">
        <v>19</v>
      </c>
      <c r="F111" s="226" t="s">
        <v>528</v>
      </c>
      <c r="G111" s="224"/>
      <c r="H111" s="227">
        <v>23.760000000000002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132</v>
      </c>
      <c r="AU111" s="233" t="s">
        <v>79</v>
      </c>
      <c r="AV111" s="13" t="s">
        <v>79</v>
      </c>
      <c r="AW111" s="13" t="s">
        <v>31</v>
      </c>
      <c r="AX111" s="13" t="s">
        <v>69</v>
      </c>
      <c r="AY111" s="233" t="s">
        <v>120</v>
      </c>
    </row>
    <row r="112" s="15" customFormat="1">
      <c r="A112" s="15"/>
      <c r="B112" s="244"/>
      <c r="C112" s="245"/>
      <c r="D112" s="218" t="s">
        <v>132</v>
      </c>
      <c r="E112" s="246" t="s">
        <v>19</v>
      </c>
      <c r="F112" s="247" t="s">
        <v>141</v>
      </c>
      <c r="G112" s="245"/>
      <c r="H112" s="248">
        <v>23.760000000000002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4" t="s">
        <v>132</v>
      </c>
      <c r="AU112" s="254" t="s">
        <v>79</v>
      </c>
      <c r="AV112" s="15" t="s">
        <v>128</v>
      </c>
      <c r="AW112" s="15" t="s">
        <v>31</v>
      </c>
      <c r="AX112" s="15" t="s">
        <v>77</v>
      </c>
      <c r="AY112" s="254" t="s">
        <v>120</v>
      </c>
    </row>
    <row r="113" s="13" customFormat="1">
      <c r="A113" s="13"/>
      <c r="B113" s="223"/>
      <c r="C113" s="224"/>
      <c r="D113" s="218" t="s">
        <v>132</v>
      </c>
      <c r="E113" s="224"/>
      <c r="F113" s="226" t="s">
        <v>530</v>
      </c>
      <c r="G113" s="224"/>
      <c r="H113" s="227">
        <v>237.59999999999999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132</v>
      </c>
      <c r="AU113" s="233" t="s">
        <v>79</v>
      </c>
      <c r="AV113" s="13" t="s">
        <v>79</v>
      </c>
      <c r="AW113" s="13" t="s">
        <v>4</v>
      </c>
      <c r="AX113" s="13" t="s">
        <v>77</v>
      </c>
      <c r="AY113" s="233" t="s">
        <v>120</v>
      </c>
    </row>
    <row r="114" s="2" customFormat="1" ht="16.5" customHeight="1">
      <c r="A114" s="39"/>
      <c r="B114" s="40"/>
      <c r="C114" s="205" t="s">
        <v>480</v>
      </c>
      <c r="D114" s="205" t="s">
        <v>123</v>
      </c>
      <c r="E114" s="206" t="s">
        <v>457</v>
      </c>
      <c r="F114" s="207" t="s">
        <v>458</v>
      </c>
      <c r="G114" s="208" t="s">
        <v>126</v>
      </c>
      <c r="H114" s="209">
        <v>78</v>
      </c>
      <c r="I114" s="210"/>
      <c r="J114" s="211">
        <f>ROUND(I114*H114,2)</f>
        <v>0</v>
      </c>
      <c r="K114" s="207" t="s">
        <v>127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128</v>
      </c>
      <c r="AT114" s="216" t="s">
        <v>123</v>
      </c>
      <c r="AU114" s="216" t="s">
        <v>79</v>
      </c>
      <c r="AY114" s="18" t="s">
        <v>120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128</v>
      </c>
      <c r="BM114" s="216" t="s">
        <v>531</v>
      </c>
    </row>
    <row r="115" s="2" customFormat="1">
      <c r="A115" s="39"/>
      <c r="B115" s="40"/>
      <c r="C115" s="41"/>
      <c r="D115" s="218" t="s">
        <v>130</v>
      </c>
      <c r="E115" s="41"/>
      <c r="F115" s="219" t="s">
        <v>460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130</v>
      </c>
      <c r="AU115" s="18" t="s">
        <v>79</v>
      </c>
    </row>
    <row r="116" s="13" customFormat="1">
      <c r="A116" s="13"/>
      <c r="B116" s="223"/>
      <c r="C116" s="224"/>
      <c r="D116" s="218" t="s">
        <v>132</v>
      </c>
      <c r="E116" s="225" t="s">
        <v>19</v>
      </c>
      <c r="F116" s="226" t="s">
        <v>532</v>
      </c>
      <c r="G116" s="224"/>
      <c r="H116" s="227">
        <v>78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132</v>
      </c>
      <c r="AU116" s="233" t="s">
        <v>79</v>
      </c>
      <c r="AV116" s="13" t="s">
        <v>79</v>
      </c>
      <c r="AW116" s="13" t="s">
        <v>31</v>
      </c>
      <c r="AX116" s="13" t="s">
        <v>77</v>
      </c>
      <c r="AY116" s="233" t="s">
        <v>120</v>
      </c>
    </row>
    <row r="117" s="2" customFormat="1" ht="16.5" customHeight="1">
      <c r="A117" s="39"/>
      <c r="B117" s="40"/>
      <c r="C117" s="256" t="s">
        <v>489</v>
      </c>
      <c r="D117" s="256" t="s">
        <v>171</v>
      </c>
      <c r="E117" s="257" t="s">
        <v>462</v>
      </c>
      <c r="F117" s="258" t="s">
        <v>463</v>
      </c>
      <c r="G117" s="259" t="s">
        <v>174</v>
      </c>
      <c r="H117" s="260">
        <v>14.039999999999999</v>
      </c>
      <c r="I117" s="261"/>
      <c r="J117" s="262">
        <f>ROUND(I117*H117,2)</f>
        <v>0</v>
      </c>
      <c r="K117" s="258" t="s">
        <v>127</v>
      </c>
      <c r="L117" s="263"/>
      <c r="M117" s="264" t="s">
        <v>19</v>
      </c>
      <c r="N117" s="265" t="s">
        <v>40</v>
      </c>
      <c r="O117" s="85"/>
      <c r="P117" s="214">
        <f>O117*H117</f>
        <v>0</v>
      </c>
      <c r="Q117" s="214">
        <v>1</v>
      </c>
      <c r="R117" s="214">
        <f>Q117*H117</f>
        <v>14.039999999999999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164</v>
      </c>
      <c r="AT117" s="216" t="s">
        <v>171</v>
      </c>
      <c r="AU117" s="216" t="s">
        <v>79</v>
      </c>
      <c r="AY117" s="18" t="s">
        <v>120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128</v>
      </c>
      <c r="BM117" s="216" t="s">
        <v>533</v>
      </c>
    </row>
    <row r="118" s="2" customFormat="1">
      <c r="A118" s="39"/>
      <c r="B118" s="40"/>
      <c r="C118" s="41"/>
      <c r="D118" s="218" t="s">
        <v>130</v>
      </c>
      <c r="E118" s="41"/>
      <c r="F118" s="219" t="s">
        <v>463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130</v>
      </c>
      <c r="AU118" s="18" t="s">
        <v>79</v>
      </c>
    </row>
    <row r="119" s="13" customFormat="1">
      <c r="A119" s="13"/>
      <c r="B119" s="223"/>
      <c r="C119" s="224"/>
      <c r="D119" s="218" t="s">
        <v>132</v>
      </c>
      <c r="E119" s="225" t="s">
        <v>19</v>
      </c>
      <c r="F119" s="226" t="s">
        <v>534</v>
      </c>
      <c r="G119" s="224"/>
      <c r="H119" s="227">
        <v>14.039999999999999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132</v>
      </c>
      <c r="AU119" s="233" t="s">
        <v>79</v>
      </c>
      <c r="AV119" s="13" t="s">
        <v>79</v>
      </c>
      <c r="AW119" s="13" t="s">
        <v>31</v>
      </c>
      <c r="AX119" s="13" t="s">
        <v>77</v>
      </c>
      <c r="AY119" s="233" t="s">
        <v>120</v>
      </c>
    </row>
    <row r="120" s="2" customFormat="1" ht="16.5" customHeight="1">
      <c r="A120" s="39"/>
      <c r="B120" s="40"/>
      <c r="C120" s="205" t="s">
        <v>494</v>
      </c>
      <c r="D120" s="205" t="s">
        <v>123</v>
      </c>
      <c r="E120" s="206" t="s">
        <v>466</v>
      </c>
      <c r="F120" s="207" t="s">
        <v>467</v>
      </c>
      <c r="G120" s="208" t="s">
        <v>126</v>
      </c>
      <c r="H120" s="209">
        <v>78</v>
      </c>
      <c r="I120" s="210"/>
      <c r="J120" s="211">
        <f>ROUND(I120*H120,2)</f>
        <v>0</v>
      </c>
      <c r="K120" s="207" t="s">
        <v>127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128</v>
      </c>
      <c r="AT120" s="216" t="s">
        <v>123</v>
      </c>
      <c r="AU120" s="216" t="s">
        <v>79</v>
      </c>
      <c r="AY120" s="18" t="s">
        <v>120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128</v>
      </c>
      <c r="BM120" s="216" t="s">
        <v>535</v>
      </c>
    </row>
    <row r="121" s="2" customFormat="1">
      <c r="A121" s="39"/>
      <c r="B121" s="40"/>
      <c r="C121" s="41"/>
      <c r="D121" s="218" t="s">
        <v>130</v>
      </c>
      <c r="E121" s="41"/>
      <c r="F121" s="219" t="s">
        <v>469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79</v>
      </c>
    </row>
    <row r="122" s="13" customFormat="1">
      <c r="A122" s="13"/>
      <c r="B122" s="223"/>
      <c r="C122" s="224"/>
      <c r="D122" s="218" t="s">
        <v>132</v>
      </c>
      <c r="E122" s="225" t="s">
        <v>19</v>
      </c>
      <c r="F122" s="226" t="s">
        <v>532</v>
      </c>
      <c r="G122" s="224"/>
      <c r="H122" s="227">
        <v>78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132</v>
      </c>
      <c r="AU122" s="233" t="s">
        <v>79</v>
      </c>
      <c r="AV122" s="13" t="s">
        <v>79</v>
      </c>
      <c r="AW122" s="13" t="s">
        <v>31</v>
      </c>
      <c r="AX122" s="13" t="s">
        <v>77</v>
      </c>
      <c r="AY122" s="233" t="s">
        <v>120</v>
      </c>
    </row>
    <row r="123" s="2" customFormat="1" ht="16.5" customHeight="1">
      <c r="A123" s="39"/>
      <c r="B123" s="40"/>
      <c r="C123" s="256" t="s">
        <v>8</v>
      </c>
      <c r="D123" s="256" t="s">
        <v>171</v>
      </c>
      <c r="E123" s="257" t="s">
        <v>470</v>
      </c>
      <c r="F123" s="258" t="s">
        <v>471</v>
      </c>
      <c r="G123" s="259" t="s">
        <v>472</v>
      </c>
      <c r="H123" s="260">
        <v>1.1699999999999999</v>
      </c>
      <c r="I123" s="261"/>
      <c r="J123" s="262">
        <f>ROUND(I123*H123,2)</f>
        <v>0</v>
      </c>
      <c r="K123" s="258" t="s">
        <v>127</v>
      </c>
      <c r="L123" s="263"/>
      <c r="M123" s="264" t="s">
        <v>19</v>
      </c>
      <c r="N123" s="265" t="s">
        <v>40</v>
      </c>
      <c r="O123" s="85"/>
      <c r="P123" s="214">
        <f>O123*H123</f>
        <v>0</v>
      </c>
      <c r="Q123" s="214">
        <v>0.001</v>
      </c>
      <c r="R123" s="214">
        <f>Q123*H123</f>
        <v>0.00117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164</v>
      </c>
      <c r="AT123" s="216" t="s">
        <v>171</v>
      </c>
      <c r="AU123" s="216" t="s">
        <v>79</v>
      </c>
      <c r="AY123" s="18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128</v>
      </c>
      <c r="BM123" s="216" t="s">
        <v>536</v>
      </c>
    </row>
    <row r="124" s="2" customFormat="1">
      <c r="A124" s="39"/>
      <c r="B124" s="40"/>
      <c r="C124" s="41"/>
      <c r="D124" s="218" t="s">
        <v>130</v>
      </c>
      <c r="E124" s="41"/>
      <c r="F124" s="219" t="s">
        <v>471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130</v>
      </c>
      <c r="AU124" s="18" t="s">
        <v>79</v>
      </c>
    </row>
    <row r="125" s="13" customFormat="1">
      <c r="A125" s="13"/>
      <c r="B125" s="223"/>
      <c r="C125" s="224"/>
      <c r="D125" s="218" t="s">
        <v>132</v>
      </c>
      <c r="E125" s="224"/>
      <c r="F125" s="226" t="s">
        <v>537</v>
      </c>
      <c r="G125" s="224"/>
      <c r="H125" s="227">
        <v>1.1699999999999999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132</v>
      </c>
      <c r="AU125" s="233" t="s">
        <v>79</v>
      </c>
      <c r="AV125" s="13" t="s">
        <v>79</v>
      </c>
      <c r="AW125" s="13" t="s">
        <v>4</v>
      </c>
      <c r="AX125" s="13" t="s">
        <v>77</v>
      </c>
      <c r="AY125" s="233" t="s">
        <v>120</v>
      </c>
    </row>
    <row r="126" s="2" customFormat="1" ht="16.5" customHeight="1">
      <c r="A126" s="39"/>
      <c r="B126" s="40"/>
      <c r="C126" s="205" t="s">
        <v>502</v>
      </c>
      <c r="D126" s="205" t="s">
        <v>123</v>
      </c>
      <c r="E126" s="206" t="s">
        <v>475</v>
      </c>
      <c r="F126" s="207" t="s">
        <v>476</v>
      </c>
      <c r="G126" s="208" t="s">
        <v>126</v>
      </c>
      <c r="H126" s="209">
        <v>78</v>
      </c>
      <c r="I126" s="210"/>
      <c r="J126" s="211">
        <f>ROUND(I126*H126,2)</f>
        <v>0</v>
      </c>
      <c r="K126" s="207" t="s">
        <v>127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128</v>
      </c>
      <c r="AT126" s="216" t="s">
        <v>123</v>
      </c>
      <c r="AU126" s="216" t="s">
        <v>79</v>
      </c>
      <c r="AY126" s="18" t="s">
        <v>120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128</v>
      </c>
      <c r="BM126" s="216" t="s">
        <v>538</v>
      </c>
    </row>
    <row r="127" s="2" customFormat="1">
      <c r="A127" s="39"/>
      <c r="B127" s="40"/>
      <c r="C127" s="41"/>
      <c r="D127" s="218" t="s">
        <v>130</v>
      </c>
      <c r="E127" s="41"/>
      <c r="F127" s="219" t="s">
        <v>478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130</v>
      </c>
      <c r="AU127" s="18" t="s">
        <v>79</v>
      </c>
    </row>
    <row r="128" s="13" customFormat="1">
      <c r="A128" s="13"/>
      <c r="B128" s="223"/>
      <c r="C128" s="224"/>
      <c r="D128" s="218" t="s">
        <v>132</v>
      </c>
      <c r="E128" s="225" t="s">
        <v>19</v>
      </c>
      <c r="F128" s="226" t="s">
        <v>532</v>
      </c>
      <c r="G128" s="224"/>
      <c r="H128" s="227">
        <v>78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132</v>
      </c>
      <c r="AU128" s="233" t="s">
        <v>79</v>
      </c>
      <c r="AV128" s="13" t="s">
        <v>79</v>
      </c>
      <c r="AW128" s="13" t="s">
        <v>31</v>
      </c>
      <c r="AX128" s="13" t="s">
        <v>77</v>
      </c>
      <c r="AY128" s="233" t="s">
        <v>120</v>
      </c>
    </row>
    <row r="129" s="2" customFormat="1">
      <c r="A129" s="39"/>
      <c r="B129" s="40"/>
      <c r="C129" s="256" t="s">
        <v>194</v>
      </c>
      <c r="D129" s="256" t="s">
        <v>171</v>
      </c>
      <c r="E129" s="257" t="s">
        <v>195</v>
      </c>
      <c r="F129" s="258" t="s">
        <v>196</v>
      </c>
      <c r="G129" s="259" t="s">
        <v>136</v>
      </c>
      <c r="H129" s="260">
        <v>19.800000000000001</v>
      </c>
      <c r="I129" s="261"/>
      <c r="J129" s="262">
        <f>ROUND(I129*H129,2)</f>
        <v>0</v>
      </c>
      <c r="K129" s="258" t="s">
        <v>127</v>
      </c>
      <c r="L129" s="263"/>
      <c r="M129" s="264" t="s">
        <v>19</v>
      </c>
      <c r="N129" s="265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164</v>
      </c>
      <c r="AT129" s="216" t="s">
        <v>171</v>
      </c>
      <c r="AU129" s="216" t="s">
        <v>79</v>
      </c>
      <c r="AY129" s="18" t="s">
        <v>120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128</v>
      </c>
      <c r="BM129" s="216" t="s">
        <v>539</v>
      </c>
    </row>
    <row r="130" s="2" customFormat="1">
      <c r="A130" s="39"/>
      <c r="B130" s="40"/>
      <c r="C130" s="41"/>
      <c r="D130" s="218" t="s">
        <v>130</v>
      </c>
      <c r="E130" s="41"/>
      <c r="F130" s="219" t="s">
        <v>196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130</v>
      </c>
      <c r="AU130" s="18" t="s">
        <v>79</v>
      </c>
    </row>
    <row r="131" s="2" customFormat="1">
      <c r="A131" s="39"/>
      <c r="B131" s="40"/>
      <c r="C131" s="41"/>
      <c r="D131" s="218" t="s">
        <v>161</v>
      </c>
      <c r="E131" s="41"/>
      <c r="F131" s="255" t="s">
        <v>198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161</v>
      </c>
      <c r="AU131" s="18" t="s">
        <v>79</v>
      </c>
    </row>
    <row r="132" s="14" customFormat="1">
      <c r="A132" s="14"/>
      <c r="B132" s="234"/>
      <c r="C132" s="235"/>
      <c r="D132" s="218" t="s">
        <v>132</v>
      </c>
      <c r="E132" s="236" t="s">
        <v>19</v>
      </c>
      <c r="F132" s="237" t="s">
        <v>199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132</v>
      </c>
      <c r="AU132" s="243" t="s">
        <v>79</v>
      </c>
      <c r="AV132" s="14" t="s">
        <v>77</v>
      </c>
      <c r="AW132" s="14" t="s">
        <v>31</v>
      </c>
      <c r="AX132" s="14" t="s">
        <v>69</v>
      </c>
      <c r="AY132" s="243" t="s">
        <v>120</v>
      </c>
    </row>
    <row r="133" s="13" customFormat="1">
      <c r="A133" s="13"/>
      <c r="B133" s="223"/>
      <c r="C133" s="224"/>
      <c r="D133" s="218" t="s">
        <v>132</v>
      </c>
      <c r="E133" s="225" t="s">
        <v>19</v>
      </c>
      <c r="F133" s="226" t="s">
        <v>540</v>
      </c>
      <c r="G133" s="224"/>
      <c r="H133" s="227">
        <v>19.800000000000001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132</v>
      </c>
      <c r="AU133" s="233" t="s">
        <v>79</v>
      </c>
      <c r="AV133" s="13" t="s">
        <v>79</v>
      </c>
      <c r="AW133" s="13" t="s">
        <v>31</v>
      </c>
      <c r="AX133" s="13" t="s">
        <v>77</v>
      </c>
      <c r="AY133" s="233" t="s">
        <v>120</v>
      </c>
    </row>
    <row r="134" s="2" customFormat="1" ht="16.5" customHeight="1">
      <c r="A134" s="39"/>
      <c r="B134" s="40"/>
      <c r="C134" s="205" t="s">
        <v>541</v>
      </c>
      <c r="D134" s="205" t="s">
        <v>123</v>
      </c>
      <c r="E134" s="206" t="s">
        <v>542</v>
      </c>
      <c r="F134" s="207" t="s">
        <v>543</v>
      </c>
      <c r="G134" s="208" t="s">
        <v>126</v>
      </c>
      <c r="H134" s="209">
        <v>132</v>
      </c>
      <c r="I134" s="210"/>
      <c r="J134" s="211">
        <f>ROUND(I134*H134,2)</f>
        <v>0</v>
      </c>
      <c r="K134" s="207" t="s">
        <v>127</v>
      </c>
      <c r="L134" s="45"/>
      <c r="M134" s="212" t="s">
        <v>19</v>
      </c>
      <c r="N134" s="213" t="s">
        <v>40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128</v>
      </c>
      <c r="AT134" s="216" t="s">
        <v>123</v>
      </c>
      <c r="AU134" s="216" t="s">
        <v>79</v>
      </c>
      <c r="AY134" s="18" t="s">
        <v>120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77</v>
      </c>
      <c r="BK134" s="217">
        <f>ROUND(I134*H134,2)</f>
        <v>0</v>
      </c>
      <c r="BL134" s="18" t="s">
        <v>128</v>
      </c>
      <c r="BM134" s="216" t="s">
        <v>544</v>
      </c>
    </row>
    <row r="135" s="2" customFormat="1">
      <c r="A135" s="39"/>
      <c r="B135" s="40"/>
      <c r="C135" s="41"/>
      <c r="D135" s="218" t="s">
        <v>130</v>
      </c>
      <c r="E135" s="41"/>
      <c r="F135" s="219" t="s">
        <v>545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130</v>
      </c>
      <c r="AU135" s="18" t="s">
        <v>79</v>
      </c>
    </row>
    <row r="136" s="12" customFormat="1" ht="22.8" customHeight="1">
      <c r="A136" s="12"/>
      <c r="B136" s="189"/>
      <c r="C136" s="190"/>
      <c r="D136" s="191" t="s">
        <v>68</v>
      </c>
      <c r="E136" s="203" t="s">
        <v>79</v>
      </c>
      <c r="F136" s="203" t="s">
        <v>201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SUM(P137:P143)</f>
        <v>0</v>
      </c>
      <c r="Q136" s="197"/>
      <c r="R136" s="198">
        <f>SUM(R137:R143)</f>
        <v>0.031019999999999999</v>
      </c>
      <c r="S136" s="197"/>
      <c r="T136" s="199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77</v>
      </c>
      <c r="AT136" s="201" t="s">
        <v>68</v>
      </c>
      <c r="AU136" s="201" t="s">
        <v>77</v>
      </c>
      <c r="AY136" s="200" t="s">
        <v>120</v>
      </c>
      <c r="BK136" s="202">
        <f>SUM(BK137:BK143)</f>
        <v>0</v>
      </c>
    </row>
    <row r="137" s="2" customFormat="1" ht="16.5" customHeight="1">
      <c r="A137" s="39"/>
      <c r="B137" s="40"/>
      <c r="C137" s="205" t="s">
        <v>202</v>
      </c>
      <c r="D137" s="205" t="s">
        <v>123</v>
      </c>
      <c r="E137" s="206" t="s">
        <v>203</v>
      </c>
      <c r="F137" s="207" t="s">
        <v>204</v>
      </c>
      <c r="G137" s="208" t="s">
        <v>126</v>
      </c>
      <c r="H137" s="209">
        <v>66</v>
      </c>
      <c r="I137" s="210"/>
      <c r="J137" s="211">
        <f>ROUND(I137*H137,2)</f>
        <v>0</v>
      </c>
      <c r="K137" s="207" t="s">
        <v>127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0.00013999999999999999</v>
      </c>
      <c r="R137" s="214">
        <f>Q137*H137</f>
        <v>0.0092399999999999999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128</v>
      </c>
      <c r="AT137" s="216" t="s">
        <v>123</v>
      </c>
      <c r="AU137" s="216" t="s">
        <v>79</v>
      </c>
      <c r="AY137" s="18" t="s">
        <v>120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128</v>
      </c>
      <c r="BM137" s="216" t="s">
        <v>546</v>
      </c>
    </row>
    <row r="138" s="2" customFormat="1">
      <c r="A138" s="39"/>
      <c r="B138" s="40"/>
      <c r="C138" s="41"/>
      <c r="D138" s="218" t="s">
        <v>130</v>
      </c>
      <c r="E138" s="41"/>
      <c r="F138" s="219" t="s">
        <v>206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130</v>
      </c>
      <c r="AU138" s="18" t="s">
        <v>79</v>
      </c>
    </row>
    <row r="139" s="14" customFormat="1">
      <c r="A139" s="14"/>
      <c r="B139" s="234"/>
      <c r="C139" s="235"/>
      <c r="D139" s="218" t="s">
        <v>132</v>
      </c>
      <c r="E139" s="236" t="s">
        <v>19</v>
      </c>
      <c r="F139" s="237" t="s">
        <v>207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132</v>
      </c>
      <c r="AU139" s="243" t="s">
        <v>79</v>
      </c>
      <c r="AV139" s="14" t="s">
        <v>77</v>
      </c>
      <c r="AW139" s="14" t="s">
        <v>31</v>
      </c>
      <c r="AX139" s="14" t="s">
        <v>69</v>
      </c>
      <c r="AY139" s="243" t="s">
        <v>120</v>
      </c>
    </row>
    <row r="140" s="13" customFormat="1">
      <c r="A140" s="13"/>
      <c r="B140" s="223"/>
      <c r="C140" s="224"/>
      <c r="D140" s="218" t="s">
        <v>132</v>
      </c>
      <c r="E140" s="225" t="s">
        <v>19</v>
      </c>
      <c r="F140" s="226" t="s">
        <v>547</v>
      </c>
      <c r="G140" s="224"/>
      <c r="H140" s="227">
        <v>66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132</v>
      </c>
      <c r="AU140" s="233" t="s">
        <v>79</v>
      </c>
      <c r="AV140" s="13" t="s">
        <v>79</v>
      </c>
      <c r="AW140" s="13" t="s">
        <v>31</v>
      </c>
      <c r="AX140" s="13" t="s">
        <v>77</v>
      </c>
      <c r="AY140" s="233" t="s">
        <v>120</v>
      </c>
    </row>
    <row r="141" s="2" customFormat="1" ht="16.5" customHeight="1">
      <c r="A141" s="39"/>
      <c r="B141" s="40"/>
      <c r="C141" s="256" t="s">
        <v>209</v>
      </c>
      <c r="D141" s="256" t="s">
        <v>171</v>
      </c>
      <c r="E141" s="257" t="s">
        <v>210</v>
      </c>
      <c r="F141" s="258" t="s">
        <v>211</v>
      </c>
      <c r="G141" s="259" t="s">
        <v>126</v>
      </c>
      <c r="H141" s="260">
        <v>72.599999999999994</v>
      </c>
      <c r="I141" s="261"/>
      <c r="J141" s="262">
        <f>ROUND(I141*H141,2)</f>
        <v>0</v>
      </c>
      <c r="K141" s="258" t="s">
        <v>127</v>
      </c>
      <c r="L141" s="263"/>
      <c r="M141" s="264" t="s">
        <v>19</v>
      </c>
      <c r="N141" s="265" t="s">
        <v>40</v>
      </c>
      <c r="O141" s="85"/>
      <c r="P141" s="214">
        <f>O141*H141</f>
        <v>0</v>
      </c>
      <c r="Q141" s="214">
        <v>0.00029999999999999997</v>
      </c>
      <c r="R141" s="214">
        <f>Q141*H141</f>
        <v>0.021779999999999997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164</v>
      </c>
      <c r="AT141" s="216" t="s">
        <v>171</v>
      </c>
      <c r="AU141" s="216" t="s">
        <v>79</v>
      </c>
      <c r="AY141" s="18" t="s">
        <v>120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128</v>
      </c>
      <c r="BM141" s="216" t="s">
        <v>548</v>
      </c>
    </row>
    <row r="142" s="2" customFormat="1">
      <c r="A142" s="39"/>
      <c r="B142" s="40"/>
      <c r="C142" s="41"/>
      <c r="D142" s="218" t="s">
        <v>130</v>
      </c>
      <c r="E142" s="41"/>
      <c r="F142" s="219" t="s">
        <v>211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130</v>
      </c>
      <c r="AU142" s="18" t="s">
        <v>79</v>
      </c>
    </row>
    <row r="143" s="13" customFormat="1">
      <c r="A143" s="13"/>
      <c r="B143" s="223"/>
      <c r="C143" s="224"/>
      <c r="D143" s="218" t="s">
        <v>132</v>
      </c>
      <c r="E143" s="224"/>
      <c r="F143" s="226" t="s">
        <v>549</v>
      </c>
      <c r="G143" s="224"/>
      <c r="H143" s="227">
        <v>72.599999999999994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132</v>
      </c>
      <c r="AU143" s="233" t="s">
        <v>79</v>
      </c>
      <c r="AV143" s="13" t="s">
        <v>79</v>
      </c>
      <c r="AW143" s="13" t="s">
        <v>4</v>
      </c>
      <c r="AX143" s="13" t="s">
        <v>77</v>
      </c>
      <c r="AY143" s="233" t="s">
        <v>120</v>
      </c>
    </row>
    <row r="144" s="12" customFormat="1" ht="22.8" customHeight="1">
      <c r="A144" s="12"/>
      <c r="B144" s="189"/>
      <c r="C144" s="190"/>
      <c r="D144" s="191" t="s">
        <v>68</v>
      </c>
      <c r="E144" s="203" t="s">
        <v>128</v>
      </c>
      <c r="F144" s="203" t="s">
        <v>214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v>0</v>
      </c>
      <c r="Q144" s="197"/>
      <c r="R144" s="198">
        <v>0</v>
      </c>
      <c r="S144" s="197"/>
      <c r="T144" s="199"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77</v>
      </c>
      <c r="AT144" s="201" t="s">
        <v>68</v>
      </c>
      <c r="AU144" s="201" t="s">
        <v>77</v>
      </c>
      <c r="AY144" s="200" t="s">
        <v>120</v>
      </c>
      <c r="BK144" s="202">
        <v>0</v>
      </c>
    </row>
    <row r="145" s="12" customFormat="1" ht="22.8" customHeight="1">
      <c r="A145" s="12"/>
      <c r="B145" s="189"/>
      <c r="C145" s="190"/>
      <c r="D145" s="191" t="s">
        <v>68</v>
      </c>
      <c r="E145" s="203" t="s">
        <v>142</v>
      </c>
      <c r="F145" s="203" t="s">
        <v>219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SUM(P146:P160)</f>
        <v>0</v>
      </c>
      <c r="Q145" s="197"/>
      <c r="R145" s="198">
        <f>SUM(R146:R160)</f>
        <v>7.2199999999999998</v>
      </c>
      <c r="S145" s="197"/>
      <c r="T145" s="199">
        <f>SUM(T146:T160)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77</v>
      </c>
      <c r="AT145" s="201" t="s">
        <v>68</v>
      </c>
      <c r="AU145" s="201" t="s">
        <v>77</v>
      </c>
      <c r="AY145" s="200" t="s">
        <v>120</v>
      </c>
      <c r="BK145" s="202">
        <f>SUM(BK146:BK160)</f>
        <v>0</v>
      </c>
    </row>
    <row r="146" s="2" customFormat="1" ht="16.5" customHeight="1">
      <c r="A146" s="39"/>
      <c r="B146" s="40"/>
      <c r="C146" s="205" t="s">
        <v>220</v>
      </c>
      <c r="D146" s="205" t="s">
        <v>123</v>
      </c>
      <c r="E146" s="206" t="s">
        <v>221</v>
      </c>
      <c r="F146" s="207" t="s">
        <v>222</v>
      </c>
      <c r="G146" s="208" t="s">
        <v>126</v>
      </c>
      <c r="H146" s="209">
        <v>132</v>
      </c>
      <c r="I146" s="210"/>
      <c r="J146" s="211">
        <f>ROUND(I146*H146,2)</f>
        <v>0</v>
      </c>
      <c r="K146" s="207" t="s">
        <v>127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128</v>
      </c>
      <c r="AT146" s="216" t="s">
        <v>123</v>
      </c>
      <c r="AU146" s="216" t="s">
        <v>79</v>
      </c>
      <c r="AY146" s="18" t="s">
        <v>120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128</v>
      </c>
      <c r="BM146" s="216" t="s">
        <v>550</v>
      </c>
    </row>
    <row r="147" s="2" customFormat="1">
      <c r="A147" s="39"/>
      <c r="B147" s="40"/>
      <c r="C147" s="41"/>
      <c r="D147" s="218" t="s">
        <v>130</v>
      </c>
      <c r="E147" s="41"/>
      <c r="F147" s="219" t="s">
        <v>224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130</v>
      </c>
      <c r="AU147" s="18" t="s">
        <v>79</v>
      </c>
    </row>
    <row r="148" s="13" customFormat="1">
      <c r="A148" s="13"/>
      <c r="B148" s="223"/>
      <c r="C148" s="224"/>
      <c r="D148" s="218" t="s">
        <v>132</v>
      </c>
      <c r="E148" s="225" t="s">
        <v>19</v>
      </c>
      <c r="F148" s="226" t="s">
        <v>524</v>
      </c>
      <c r="G148" s="224"/>
      <c r="H148" s="227">
        <v>132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132</v>
      </c>
      <c r="AU148" s="233" t="s">
        <v>79</v>
      </c>
      <c r="AV148" s="13" t="s">
        <v>79</v>
      </c>
      <c r="AW148" s="13" t="s">
        <v>31</v>
      </c>
      <c r="AX148" s="13" t="s">
        <v>77</v>
      </c>
      <c r="AY148" s="233" t="s">
        <v>120</v>
      </c>
    </row>
    <row r="149" s="2" customFormat="1" ht="16.5" customHeight="1">
      <c r="A149" s="39"/>
      <c r="B149" s="40"/>
      <c r="C149" s="205" t="s">
        <v>225</v>
      </c>
      <c r="D149" s="205" t="s">
        <v>123</v>
      </c>
      <c r="E149" s="206" t="s">
        <v>226</v>
      </c>
      <c r="F149" s="207" t="s">
        <v>227</v>
      </c>
      <c r="G149" s="208" t="s">
        <v>126</v>
      </c>
      <c r="H149" s="209">
        <v>132</v>
      </c>
      <c r="I149" s="210"/>
      <c r="J149" s="211">
        <f>ROUND(I149*H149,2)</f>
        <v>0</v>
      </c>
      <c r="K149" s="207" t="s">
        <v>127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128</v>
      </c>
      <c r="AT149" s="216" t="s">
        <v>123</v>
      </c>
      <c r="AU149" s="216" t="s">
        <v>79</v>
      </c>
      <c r="AY149" s="18" t="s">
        <v>120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128</v>
      </c>
      <c r="BM149" s="216" t="s">
        <v>551</v>
      </c>
    </row>
    <row r="150" s="2" customFormat="1">
      <c r="A150" s="39"/>
      <c r="B150" s="40"/>
      <c r="C150" s="41"/>
      <c r="D150" s="218" t="s">
        <v>130</v>
      </c>
      <c r="E150" s="41"/>
      <c r="F150" s="219" t="s">
        <v>229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130</v>
      </c>
      <c r="AU150" s="18" t="s">
        <v>79</v>
      </c>
    </row>
    <row r="151" s="13" customFormat="1">
      <c r="A151" s="13"/>
      <c r="B151" s="223"/>
      <c r="C151" s="224"/>
      <c r="D151" s="218" t="s">
        <v>132</v>
      </c>
      <c r="E151" s="225" t="s">
        <v>19</v>
      </c>
      <c r="F151" s="226" t="s">
        <v>524</v>
      </c>
      <c r="G151" s="224"/>
      <c r="H151" s="227">
        <v>132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132</v>
      </c>
      <c r="AU151" s="233" t="s">
        <v>79</v>
      </c>
      <c r="AV151" s="13" t="s">
        <v>79</v>
      </c>
      <c r="AW151" s="13" t="s">
        <v>31</v>
      </c>
      <c r="AX151" s="13" t="s">
        <v>77</v>
      </c>
      <c r="AY151" s="233" t="s">
        <v>120</v>
      </c>
    </row>
    <row r="152" s="2" customFormat="1" ht="16.5" customHeight="1">
      <c r="A152" s="39"/>
      <c r="B152" s="40"/>
      <c r="C152" s="205" t="s">
        <v>230</v>
      </c>
      <c r="D152" s="205" t="s">
        <v>123</v>
      </c>
      <c r="E152" s="206" t="s">
        <v>231</v>
      </c>
      <c r="F152" s="207" t="s">
        <v>232</v>
      </c>
      <c r="G152" s="208" t="s">
        <v>126</v>
      </c>
      <c r="H152" s="209">
        <v>38</v>
      </c>
      <c r="I152" s="210"/>
      <c r="J152" s="211">
        <f>ROUND(I152*H152,2)</f>
        <v>0</v>
      </c>
      <c r="K152" s="207" t="s">
        <v>127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0.19</v>
      </c>
      <c r="R152" s="214">
        <f>Q152*H152</f>
        <v>7.2199999999999998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128</v>
      </c>
      <c r="AT152" s="216" t="s">
        <v>123</v>
      </c>
      <c r="AU152" s="216" t="s">
        <v>79</v>
      </c>
      <c r="AY152" s="18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128</v>
      </c>
      <c r="BM152" s="216" t="s">
        <v>552</v>
      </c>
    </row>
    <row r="153" s="2" customFormat="1">
      <c r="A153" s="39"/>
      <c r="B153" s="40"/>
      <c r="C153" s="41"/>
      <c r="D153" s="218" t="s">
        <v>130</v>
      </c>
      <c r="E153" s="41"/>
      <c r="F153" s="219" t="s">
        <v>234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79</v>
      </c>
    </row>
    <row r="154" s="13" customFormat="1">
      <c r="A154" s="13"/>
      <c r="B154" s="223"/>
      <c r="C154" s="224"/>
      <c r="D154" s="218" t="s">
        <v>132</v>
      </c>
      <c r="E154" s="225" t="s">
        <v>19</v>
      </c>
      <c r="F154" s="226" t="s">
        <v>275</v>
      </c>
      <c r="G154" s="224"/>
      <c r="H154" s="227">
        <v>38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132</v>
      </c>
      <c r="AU154" s="233" t="s">
        <v>79</v>
      </c>
      <c r="AV154" s="13" t="s">
        <v>79</v>
      </c>
      <c r="AW154" s="13" t="s">
        <v>31</v>
      </c>
      <c r="AX154" s="13" t="s">
        <v>77</v>
      </c>
      <c r="AY154" s="233" t="s">
        <v>120</v>
      </c>
    </row>
    <row r="155" s="2" customFormat="1" ht="16.5" customHeight="1">
      <c r="A155" s="39"/>
      <c r="B155" s="40"/>
      <c r="C155" s="205" t="s">
        <v>236</v>
      </c>
      <c r="D155" s="205" t="s">
        <v>123</v>
      </c>
      <c r="E155" s="206" t="s">
        <v>237</v>
      </c>
      <c r="F155" s="207" t="s">
        <v>238</v>
      </c>
      <c r="G155" s="208" t="s">
        <v>126</v>
      </c>
      <c r="H155" s="209">
        <v>132</v>
      </c>
      <c r="I155" s="210"/>
      <c r="J155" s="211">
        <f>ROUND(I155*H155,2)</f>
        <v>0</v>
      </c>
      <c r="K155" s="207" t="s">
        <v>127</v>
      </c>
      <c r="L155" s="45"/>
      <c r="M155" s="212" t="s">
        <v>19</v>
      </c>
      <c r="N155" s="213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128</v>
      </c>
      <c r="AT155" s="216" t="s">
        <v>123</v>
      </c>
      <c r="AU155" s="216" t="s">
        <v>79</v>
      </c>
      <c r="AY155" s="18" t="s">
        <v>120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128</v>
      </c>
      <c r="BM155" s="216" t="s">
        <v>553</v>
      </c>
    </row>
    <row r="156" s="2" customFormat="1">
      <c r="A156" s="39"/>
      <c r="B156" s="40"/>
      <c r="C156" s="41"/>
      <c r="D156" s="218" t="s">
        <v>130</v>
      </c>
      <c r="E156" s="41"/>
      <c r="F156" s="219" t="s">
        <v>240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130</v>
      </c>
      <c r="AU156" s="18" t="s">
        <v>79</v>
      </c>
    </row>
    <row r="157" s="13" customFormat="1">
      <c r="A157" s="13"/>
      <c r="B157" s="223"/>
      <c r="C157" s="224"/>
      <c r="D157" s="218" t="s">
        <v>132</v>
      </c>
      <c r="E157" s="225" t="s">
        <v>19</v>
      </c>
      <c r="F157" s="226" t="s">
        <v>524</v>
      </c>
      <c r="G157" s="224"/>
      <c r="H157" s="227">
        <v>132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132</v>
      </c>
      <c r="AU157" s="233" t="s">
        <v>79</v>
      </c>
      <c r="AV157" s="13" t="s">
        <v>79</v>
      </c>
      <c r="AW157" s="13" t="s">
        <v>31</v>
      </c>
      <c r="AX157" s="13" t="s">
        <v>77</v>
      </c>
      <c r="AY157" s="233" t="s">
        <v>120</v>
      </c>
    </row>
    <row r="158" s="2" customFormat="1" ht="21.75" customHeight="1">
      <c r="A158" s="39"/>
      <c r="B158" s="40"/>
      <c r="C158" s="205" t="s">
        <v>241</v>
      </c>
      <c r="D158" s="205" t="s">
        <v>123</v>
      </c>
      <c r="E158" s="206" t="s">
        <v>242</v>
      </c>
      <c r="F158" s="207" t="s">
        <v>243</v>
      </c>
      <c r="G158" s="208" t="s">
        <v>126</v>
      </c>
      <c r="H158" s="209">
        <v>132</v>
      </c>
      <c r="I158" s="210"/>
      <c r="J158" s="211">
        <f>ROUND(I158*H158,2)</f>
        <v>0</v>
      </c>
      <c r="K158" s="207" t="s">
        <v>127</v>
      </c>
      <c r="L158" s="45"/>
      <c r="M158" s="212" t="s">
        <v>19</v>
      </c>
      <c r="N158" s="213" t="s">
        <v>40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128</v>
      </c>
      <c r="AT158" s="216" t="s">
        <v>123</v>
      </c>
      <c r="AU158" s="216" t="s">
        <v>79</v>
      </c>
      <c r="AY158" s="18" t="s">
        <v>120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128</v>
      </c>
      <c r="BM158" s="216" t="s">
        <v>554</v>
      </c>
    </row>
    <row r="159" s="2" customFormat="1">
      <c r="A159" s="39"/>
      <c r="B159" s="40"/>
      <c r="C159" s="41"/>
      <c r="D159" s="218" t="s">
        <v>130</v>
      </c>
      <c r="E159" s="41"/>
      <c r="F159" s="219" t="s">
        <v>245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130</v>
      </c>
      <c r="AU159" s="18" t="s">
        <v>79</v>
      </c>
    </row>
    <row r="160" s="13" customFormat="1">
      <c r="A160" s="13"/>
      <c r="B160" s="223"/>
      <c r="C160" s="224"/>
      <c r="D160" s="218" t="s">
        <v>132</v>
      </c>
      <c r="E160" s="225" t="s">
        <v>19</v>
      </c>
      <c r="F160" s="226" t="s">
        <v>524</v>
      </c>
      <c r="G160" s="224"/>
      <c r="H160" s="227">
        <v>132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132</v>
      </c>
      <c r="AU160" s="233" t="s">
        <v>79</v>
      </c>
      <c r="AV160" s="13" t="s">
        <v>79</v>
      </c>
      <c r="AW160" s="13" t="s">
        <v>31</v>
      </c>
      <c r="AX160" s="13" t="s">
        <v>77</v>
      </c>
      <c r="AY160" s="233" t="s">
        <v>120</v>
      </c>
    </row>
    <row r="161" s="12" customFormat="1" ht="22.8" customHeight="1">
      <c r="A161" s="12"/>
      <c r="B161" s="189"/>
      <c r="C161" s="190"/>
      <c r="D161" s="191" t="s">
        <v>68</v>
      </c>
      <c r="E161" s="203" t="s">
        <v>164</v>
      </c>
      <c r="F161" s="203" t="s">
        <v>246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SUM(P162:P163)</f>
        <v>0</v>
      </c>
      <c r="Q161" s="197"/>
      <c r="R161" s="198">
        <f>SUM(R162:R163)</f>
        <v>0.31108000000000002</v>
      </c>
      <c r="S161" s="197"/>
      <c r="T161" s="199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77</v>
      </c>
      <c r="AT161" s="201" t="s">
        <v>68</v>
      </c>
      <c r="AU161" s="201" t="s">
        <v>77</v>
      </c>
      <c r="AY161" s="200" t="s">
        <v>120</v>
      </c>
      <c r="BK161" s="202">
        <f>SUM(BK162:BK163)</f>
        <v>0</v>
      </c>
    </row>
    <row r="162" s="2" customFormat="1" ht="21.75" customHeight="1">
      <c r="A162" s="39"/>
      <c r="B162" s="40"/>
      <c r="C162" s="205" t="s">
        <v>319</v>
      </c>
      <c r="D162" s="205" t="s">
        <v>123</v>
      </c>
      <c r="E162" s="206" t="s">
        <v>320</v>
      </c>
      <c r="F162" s="207" t="s">
        <v>321</v>
      </c>
      <c r="G162" s="208" t="s">
        <v>250</v>
      </c>
      <c r="H162" s="209">
        <v>1</v>
      </c>
      <c r="I162" s="210"/>
      <c r="J162" s="211">
        <f>ROUND(I162*H162,2)</f>
        <v>0</v>
      </c>
      <c r="K162" s="207" t="s">
        <v>127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0.31108000000000002</v>
      </c>
      <c r="R162" s="214">
        <f>Q162*H162</f>
        <v>0.31108000000000002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128</v>
      </c>
      <c r="AT162" s="216" t="s">
        <v>123</v>
      </c>
      <c r="AU162" s="216" t="s">
        <v>79</v>
      </c>
      <c r="AY162" s="18" t="s">
        <v>120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128</v>
      </c>
      <c r="BM162" s="216" t="s">
        <v>555</v>
      </c>
    </row>
    <row r="163" s="2" customFormat="1">
      <c r="A163" s="39"/>
      <c r="B163" s="40"/>
      <c r="C163" s="41"/>
      <c r="D163" s="218" t="s">
        <v>130</v>
      </c>
      <c r="E163" s="41"/>
      <c r="F163" s="219" t="s">
        <v>323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130</v>
      </c>
      <c r="AU163" s="18" t="s">
        <v>79</v>
      </c>
    </row>
    <row r="164" s="12" customFormat="1" ht="22.8" customHeight="1">
      <c r="A164" s="12"/>
      <c r="B164" s="189"/>
      <c r="C164" s="190"/>
      <c r="D164" s="191" t="s">
        <v>68</v>
      </c>
      <c r="E164" s="203" t="s">
        <v>170</v>
      </c>
      <c r="F164" s="203" t="s">
        <v>324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v>0</v>
      </c>
      <c r="Q164" s="197"/>
      <c r="R164" s="198">
        <v>0</v>
      </c>
      <c r="S164" s="197"/>
      <c r="T164" s="199"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77</v>
      </c>
      <c r="AT164" s="201" t="s">
        <v>68</v>
      </c>
      <c r="AU164" s="201" t="s">
        <v>77</v>
      </c>
      <c r="AY164" s="200" t="s">
        <v>120</v>
      </c>
      <c r="BK164" s="202">
        <v>0</v>
      </c>
    </row>
    <row r="165" s="12" customFormat="1" ht="22.8" customHeight="1">
      <c r="A165" s="12"/>
      <c r="B165" s="189"/>
      <c r="C165" s="190"/>
      <c r="D165" s="191" t="s">
        <v>68</v>
      </c>
      <c r="E165" s="203" t="s">
        <v>369</v>
      </c>
      <c r="F165" s="203" t="s">
        <v>370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SUM(P166:P184)</f>
        <v>0</v>
      </c>
      <c r="Q165" s="197"/>
      <c r="R165" s="198">
        <f>SUM(R166:R184)</f>
        <v>0</v>
      </c>
      <c r="S165" s="197"/>
      <c r="T165" s="199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77</v>
      </c>
      <c r="AT165" s="201" t="s">
        <v>68</v>
      </c>
      <c r="AU165" s="201" t="s">
        <v>77</v>
      </c>
      <c r="AY165" s="200" t="s">
        <v>120</v>
      </c>
      <c r="BK165" s="202">
        <f>SUM(BK166:BK184)</f>
        <v>0</v>
      </c>
    </row>
    <row r="166" s="2" customFormat="1" ht="16.5" customHeight="1">
      <c r="A166" s="39"/>
      <c r="B166" s="40"/>
      <c r="C166" s="205" t="s">
        <v>371</v>
      </c>
      <c r="D166" s="205" t="s">
        <v>123</v>
      </c>
      <c r="E166" s="206" t="s">
        <v>372</v>
      </c>
      <c r="F166" s="207" t="s">
        <v>373</v>
      </c>
      <c r="G166" s="208" t="s">
        <v>174</v>
      </c>
      <c r="H166" s="209">
        <v>41.710000000000001</v>
      </c>
      <c r="I166" s="210"/>
      <c r="J166" s="211">
        <f>ROUND(I166*H166,2)</f>
        <v>0</v>
      </c>
      <c r="K166" s="207" t="s">
        <v>127</v>
      </c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128</v>
      </c>
      <c r="AT166" s="216" t="s">
        <v>123</v>
      </c>
      <c r="AU166" s="216" t="s">
        <v>79</v>
      </c>
      <c r="AY166" s="18" t="s">
        <v>120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128</v>
      </c>
      <c r="BM166" s="216" t="s">
        <v>556</v>
      </c>
    </row>
    <row r="167" s="2" customFormat="1">
      <c r="A167" s="39"/>
      <c r="B167" s="40"/>
      <c r="C167" s="41"/>
      <c r="D167" s="218" t="s">
        <v>130</v>
      </c>
      <c r="E167" s="41"/>
      <c r="F167" s="219" t="s">
        <v>375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130</v>
      </c>
      <c r="AU167" s="18" t="s">
        <v>79</v>
      </c>
    </row>
    <row r="168" s="14" customFormat="1">
      <c r="A168" s="14"/>
      <c r="B168" s="234"/>
      <c r="C168" s="235"/>
      <c r="D168" s="218" t="s">
        <v>132</v>
      </c>
      <c r="E168" s="236" t="s">
        <v>19</v>
      </c>
      <c r="F168" s="237" t="s">
        <v>376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132</v>
      </c>
      <c r="AU168" s="243" t="s">
        <v>79</v>
      </c>
      <c r="AV168" s="14" t="s">
        <v>77</v>
      </c>
      <c r="AW168" s="14" t="s">
        <v>31</v>
      </c>
      <c r="AX168" s="14" t="s">
        <v>69</v>
      </c>
      <c r="AY168" s="243" t="s">
        <v>120</v>
      </c>
    </row>
    <row r="169" s="13" customFormat="1">
      <c r="A169" s="13"/>
      <c r="B169" s="223"/>
      <c r="C169" s="224"/>
      <c r="D169" s="218" t="s">
        <v>132</v>
      </c>
      <c r="E169" s="225" t="s">
        <v>19</v>
      </c>
      <c r="F169" s="226" t="s">
        <v>557</v>
      </c>
      <c r="G169" s="224"/>
      <c r="H169" s="227">
        <v>41.710000000000001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132</v>
      </c>
      <c r="AU169" s="233" t="s">
        <v>79</v>
      </c>
      <c r="AV169" s="13" t="s">
        <v>79</v>
      </c>
      <c r="AW169" s="13" t="s">
        <v>31</v>
      </c>
      <c r="AX169" s="13" t="s">
        <v>69</v>
      </c>
      <c r="AY169" s="233" t="s">
        <v>120</v>
      </c>
    </row>
    <row r="170" s="15" customFormat="1">
      <c r="A170" s="15"/>
      <c r="B170" s="244"/>
      <c r="C170" s="245"/>
      <c r="D170" s="218" t="s">
        <v>132</v>
      </c>
      <c r="E170" s="246" t="s">
        <v>19</v>
      </c>
      <c r="F170" s="247" t="s">
        <v>141</v>
      </c>
      <c r="G170" s="245"/>
      <c r="H170" s="248">
        <v>41.710000000000001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4" t="s">
        <v>132</v>
      </c>
      <c r="AU170" s="254" t="s">
        <v>79</v>
      </c>
      <c r="AV170" s="15" t="s">
        <v>128</v>
      </c>
      <c r="AW170" s="15" t="s">
        <v>31</v>
      </c>
      <c r="AX170" s="15" t="s">
        <v>77</v>
      </c>
      <c r="AY170" s="254" t="s">
        <v>120</v>
      </c>
    </row>
    <row r="171" s="2" customFormat="1" ht="16.5" customHeight="1">
      <c r="A171" s="39"/>
      <c r="B171" s="40"/>
      <c r="C171" s="205" t="s">
        <v>380</v>
      </c>
      <c r="D171" s="205" t="s">
        <v>123</v>
      </c>
      <c r="E171" s="206" t="s">
        <v>381</v>
      </c>
      <c r="F171" s="207" t="s">
        <v>382</v>
      </c>
      <c r="G171" s="208" t="s">
        <v>174</v>
      </c>
      <c r="H171" s="209">
        <v>792.49000000000001</v>
      </c>
      <c r="I171" s="210"/>
      <c r="J171" s="211">
        <f>ROUND(I171*H171,2)</f>
        <v>0</v>
      </c>
      <c r="K171" s="207" t="s">
        <v>127</v>
      </c>
      <c r="L171" s="45"/>
      <c r="M171" s="212" t="s">
        <v>19</v>
      </c>
      <c r="N171" s="213" t="s">
        <v>40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128</v>
      </c>
      <c r="AT171" s="216" t="s">
        <v>123</v>
      </c>
      <c r="AU171" s="216" t="s">
        <v>79</v>
      </c>
      <c r="AY171" s="18" t="s">
        <v>120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77</v>
      </c>
      <c r="BK171" s="217">
        <f>ROUND(I171*H171,2)</f>
        <v>0</v>
      </c>
      <c r="BL171" s="18" t="s">
        <v>128</v>
      </c>
      <c r="BM171" s="216" t="s">
        <v>558</v>
      </c>
    </row>
    <row r="172" s="2" customFormat="1">
      <c r="A172" s="39"/>
      <c r="B172" s="40"/>
      <c r="C172" s="41"/>
      <c r="D172" s="218" t="s">
        <v>130</v>
      </c>
      <c r="E172" s="41"/>
      <c r="F172" s="219" t="s">
        <v>384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130</v>
      </c>
      <c r="AU172" s="18" t="s">
        <v>79</v>
      </c>
    </row>
    <row r="173" s="2" customFormat="1">
      <c r="A173" s="39"/>
      <c r="B173" s="40"/>
      <c r="C173" s="41"/>
      <c r="D173" s="218" t="s">
        <v>161</v>
      </c>
      <c r="E173" s="41"/>
      <c r="F173" s="255" t="s">
        <v>162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161</v>
      </c>
      <c r="AU173" s="18" t="s">
        <v>79</v>
      </c>
    </row>
    <row r="174" s="14" customFormat="1">
      <c r="A174" s="14"/>
      <c r="B174" s="234"/>
      <c r="C174" s="235"/>
      <c r="D174" s="218" t="s">
        <v>132</v>
      </c>
      <c r="E174" s="236" t="s">
        <v>19</v>
      </c>
      <c r="F174" s="237" t="s">
        <v>376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132</v>
      </c>
      <c r="AU174" s="243" t="s">
        <v>79</v>
      </c>
      <c r="AV174" s="14" t="s">
        <v>77</v>
      </c>
      <c r="AW174" s="14" t="s">
        <v>31</v>
      </c>
      <c r="AX174" s="14" t="s">
        <v>69</v>
      </c>
      <c r="AY174" s="243" t="s">
        <v>120</v>
      </c>
    </row>
    <row r="175" s="13" customFormat="1">
      <c r="A175" s="13"/>
      <c r="B175" s="223"/>
      <c r="C175" s="224"/>
      <c r="D175" s="218" t="s">
        <v>132</v>
      </c>
      <c r="E175" s="225" t="s">
        <v>19</v>
      </c>
      <c r="F175" s="226" t="s">
        <v>557</v>
      </c>
      <c r="G175" s="224"/>
      <c r="H175" s="227">
        <v>41.710000000000001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132</v>
      </c>
      <c r="AU175" s="233" t="s">
        <v>79</v>
      </c>
      <c r="AV175" s="13" t="s">
        <v>79</v>
      </c>
      <c r="AW175" s="13" t="s">
        <v>31</v>
      </c>
      <c r="AX175" s="13" t="s">
        <v>69</v>
      </c>
      <c r="AY175" s="233" t="s">
        <v>120</v>
      </c>
    </row>
    <row r="176" s="15" customFormat="1">
      <c r="A176" s="15"/>
      <c r="B176" s="244"/>
      <c r="C176" s="245"/>
      <c r="D176" s="218" t="s">
        <v>132</v>
      </c>
      <c r="E176" s="246" t="s">
        <v>19</v>
      </c>
      <c r="F176" s="247" t="s">
        <v>141</v>
      </c>
      <c r="G176" s="245"/>
      <c r="H176" s="248">
        <v>41.710000000000001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4" t="s">
        <v>132</v>
      </c>
      <c r="AU176" s="254" t="s">
        <v>79</v>
      </c>
      <c r="AV176" s="15" t="s">
        <v>128</v>
      </c>
      <c r="AW176" s="15" t="s">
        <v>31</v>
      </c>
      <c r="AX176" s="15" t="s">
        <v>77</v>
      </c>
      <c r="AY176" s="254" t="s">
        <v>120</v>
      </c>
    </row>
    <row r="177" s="13" customFormat="1">
      <c r="A177" s="13"/>
      <c r="B177" s="223"/>
      <c r="C177" s="224"/>
      <c r="D177" s="218" t="s">
        <v>132</v>
      </c>
      <c r="E177" s="224"/>
      <c r="F177" s="226" t="s">
        <v>559</v>
      </c>
      <c r="G177" s="224"/>
      <c r="H177" s="227">
        <v>792.49000000000001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132</v>
      </c>
      <c r="AU177" s="233" t="s">
        <v>79</v>
      </c>
      <c r="AV177" s="13" t="s">
        <v>79</v>
      </c>
      <c r="AW177" s="13" t="s">
        <v>4</v>
      </c>
      <c r="AX177" s="13" t="s">
        <v>77</v>
      </c>
      <c r="AY177" s="233" t="s">
        <v>120</v>
      </c>
    </row>
    <row r="178" s="2" customFormat="1" ht="16.5" customHeight="1">
      <c r="A178" s="39"/>
      <c r="B178" s="40"/>
      <c r="C178" s="205" t="s">
        <v>392</v>
      </c>
      <c r="D178" s="205" t="s">
        <v>123</v>
      </c>
      <c r="E178" s="206" t="s">
        <v>393</v>
      </c>
      <c r="F178" s="207" t="s">
        <v>394</v>
      </c>
      <c r="G178" s="208" t="s">
        <v>174</v>
      </c>
      <c r="H178" s="209">
        <v>41.710000000000001</v>
      </c>
      <c r="I178" s="210"/>
      <c r="J178" s="211">
        <f>ROUND(I178*H178,2)</f>
        <v>0</v>
      </c>
      <c r="K178" s="207" t="s">
        <v>127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128</v>
      </c>
      <c r="AT178" s="216" t="s">
        <v>123</v>
      </c>
      <c r="AU178" s="216" t="s">
        <v>79</v>
      </c>
      <c r="AY178" s="18" t="s">
        <v>120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128</v>
      </c>
      <c r="BM178" s="216" t="s">
        <v>560</v>
      </c>
    </row>
    <row r="179" s="2" customFormat="1">
      <c r="A179" s="39"/>
      <c r="B179" s="40"/>
      <c r="C179" s="41"/>
      <c r="D179" s="218" t="s">
        <v>130</v>
      </c>
      <c r="E179" s="41"/>
      <c r="F179" s="219" t="s">
        <v>396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130</v>
      </c>
      <c r="AU179" s="18" t="s">
        <v>79</v>
      </c>
    </row>
    <row r="180" s="13" customFormat="1">
      <c r="A180" s="13"/>
      <c r="B180" s="223"/>
      <c r="C180" s="224"/>
      <c r="D180" s="218" t="s">
        <v>132</v>
      </c>
      <c r="E180" s="225" t="s">
        <v>19</v>
      </c>
      <c r="F180" s="226" t="s">
        <v>557</v>
      </c>
      <c r="G180" s="224"/>
      <c r="H180" s="227">
        <v>41.710000000000001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132</v>
      </c>
      <c r="AU180" s="233" t="s">
        <v>79</v>
      </c>
      <c r="AV180" s="13" t="s">
        <v>79</v>
      </c>
      <c r="AW180" s="13" t="s">
        <v>31</v>
      </c>
      <c r="AX180" s="13" t="s">
        <v>77</v>
      </c>
      <c r="AY180" s="233" t="s">
        <v>120</v>
      </c>
    </row>
    <row r="181" s="2" customFormat="1" ht="16.5" customHeight="1">
      <c r="A181" s="39"/>
      <c r="B181" s="40"/>
      <c r="C181" s="205" t="s">
        <v>397</v>
      </c>
      <c r="D181" s="205" t="s">
        <v>123</v>
      </c>
      <c r="E181" s="206" t="s">
        <v>398</v>
      </c>
      <c r="F181" s="207" t="s">
        <v>399</v>
      </c>
      <c r="G181" s="208" t="s">
        <v>174</v>
      </c>
      <c r="H181" s="209">
        <v>42.768000000000001</v>
      </c>
      <c r="I181" s="210"/>
      <c r="J181" s="211">
        <f>ROUND(I181*H181,2)</f>
        <v>0</v>
      </c>
      <c r="K181" s="207" t="s">
        <v>127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128</v>
      </c>
      <c r="AT181" s="216" t="s">
        <v>123</v>
      </c>
      <c r="AU181" s="216" t="s">
        <v>79</v>
      </c>
      <c r="AY181" s="18" t="s">
        <v>120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128</v>
      </c>
      <c r="BM181" s="216" t="s">
        <v>561</v>
      </c>
    </row>
    <row r="182" s="2" customFormat="1">
      <c r="A182" s="39"/>
      <c r="B182" s="40"/>
      <c r="C182" s="41"/>
      <c r="D182" s="218" t="s">
        <v>130</v>
      </c>
      <c r="E182" s="41"/>
      <c r="F182" s="219" t="s">
        <v>401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130</v>
      </c>
      <c r="AU182" s="18" t="s">
        <v>79</v>
      </c>
    </row>
    <row r="183" s="13" customFormat="1">
      <c r="A183" s="13"/>
      <c r="B183" s="223"/>
      <c r="C183" s="224"/>
      <c r="D183" s="218" t="s">
        <v>132</v>
      </c>
      <c r="E183" s="225" t="s">
        <v>19</v>
      </c>
      <c r="F183" s="226" t="s">
        <v>528</v>
      </c>
      <c r="G183" s="224"/>
      <c r="H183" s="227">
        <v>23.760000000000002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132</v>
      </c>
      <c r="AU183" s="233" t="s">
        <v>79</v>
      </c>
      <c r="AV183" s="13" t="s">
        <v>79</v>
      </c>
      <c r="AW183" s="13" t="s">
        <v>31</v>
      </c>
      <c r="AX183" s="13" t="s">
        <v>77</v>
      </c>
      <c r="AY183" s="233" t="s">
        <v>120</v>
      </c>
    </row>
    <row r="184" s="13" customFormat="1">
      <c r="A184" s="13"/>
      <c r="B184" s="223"/>
      <c r="C184" s="224"/>
      <c r="D184" s="218" t="s">
        <v>132</v>
      </c>
      <c r="E184" s="224"/>
      <c r="F184" s="226" t="s">
        <v>562</v>
      </c>
      <c r="G184" s="224"/>
      <c r="H184" s="227">
        <v>42.768000000000001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132</v>
      </c>
      <c r="AU184" s="233" t="s">
        <v>79</v>
      </c>
      <c r="AV184" s="13" t="s">
        <v>79</v>
      </c>
      <c r="AW184" s="13" t="s">
        <v>4</v>
      </c>
      <c r="AX184" s="13" t="s">
        <v>77</v>
      </c>
      <c r="AY184" s="233" t="s">
        <v>120</v>
      </c>
    </row>
    <row r="185" s="12" customFormat="1" ht="22.8" customHeight="1">
      <c r="A185" s="12"/>
      <c r="B185" s="189"/>
      <c r="C185" s="190"/>
      <c r="D185" s="191" t="s">
        <v>68</v>
      </c>
      <c r="E185" s="203" t="s">
        <v>404</v>
      </c>
      <c r="F185" s="203" t="s">
        <v>405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SUM(P186:P187)</f>
        <v>0</v>
      </c>
      <c r="Q185" s="197"/>
      <c r="R185" s="198">
        <f>SUM(R186:R187)</f>
        <v>0</v>
      </c>
      <c r="S185" s="197"/>
      <c r="T185" s="199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77</v>
      </c>
      <c r="AT185" s="201" t="s">
        <v>68</v>
      </c>
      <c r="AU185" s="201" t="s">
        <v>77</v>
      </c>
      <c r="AY185" s="200" t="s">
        <v>120</v>
      </c>
      <c r="BK185" s="202">
        <f>SUM(BK186:BK187)</f>
        <v>0</v>
      </c>
    </row>
    <row r="186" s="2" customFormat="1" ht="21.75" customHeight="1">
      <c r="A186" s="39"/>
      <c r="B186" s="40"/>
      <c r="C186" s="205" t="s">
        <v>406</v>
      </c>
      <c r="D186" s="205" t="s">
        <v>123</v>
      </c>
      <c r="E186" s="206" t="s">
        <v>407</v>
      </c>
      <c r="F186" s="207" t="s">
        <v>408</v>
      </c>
      <c r="G186" s="208" t="s">
        <v>174</v>
      </c>
      <c r="H186" s="209">
        <v>21.603000000000002</v>
      </c>
      <c r="I186" s="210"/>
      <c r="J186" s="211">
        <f>ROUND(I186*H186,2)</f>
        <v>0</v>
      </c>
      <c r="K186" s="207" t="s">
        <v>127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128</v>
      </c>
      <c r="AT186" s="216" t="s">
        <v>123</v>
      </c>
      <c r="AU186" s="216" t="s">
        <v>79</v>
      </c>
      <c r="AY186" s="18" t="s">
        <v>120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128</v>
      </c>
      <c r="BM186" s="216" t="s">
        <v>563</v>
      </c>
    </row>
    <row r="187" s="2" customFormat="1">
      <c r="A187" s="39"/>
      <c r="B187" s="40"/>
      <c r="C187" s="41"/>
      <c r="D187" s="218" t="s">
        <v>130</v>
      </c>
      <c r="E187" s="41"/>
      <c r="F187" s="219" t="s">
        <v>410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130</v>
      </c>
      <c r="AU187" s="18" t="s">
        <v>79</v>
      </c>
    </row>
    <row r="188" s="12" customFormat="1" ht="25.92" customHeight="1">
      <c r="A188" s="12"/>
      <c r="B188" s="189"/>
      <c r="C188" s="190"/>
      <c r="D188" s="191" t="s">
        <v>68</v>
      </c>
      <c r="E188" s="192" t="s">
        <v>411</v>
      </c>
      <c r="F188" s="192" t="s">
        <v>412</v>
      </c>
      <c r="G188" s="190"/>
      <c r="H188" s="190"/>
      <c r="I188" s="193"/>
      <c r="J188" s="194">
        <f>BK188</f>
        <v>0</v>
      </c>
      <c r="K188" s="190"/>
      <c r="L188" s="195"/>
      <c r="M188" s="196"/>
      <c r="N188" s="197"/>
      <c r="O188" s="197"/>
      <c r="P188" s="198">
        <f>P189+P196</f>
        <v>0</v>
      </c>
      <c r="Q188" s="197"/>
      <c r="R188" s="198">
        <f>R189+R196</f>
        <v>0</v>
      </c>
      <c r="S188" s="197"/>
      <c r="T188" s="199">
        <f>T189+T196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142</v>
      </c>
      <c r="AT188" s="201" t="s">
        <v>68</v>
      </c>
      <c r="AU188" s="201" t="s">
        <v>69</v>
      </c>
      <c r="AY188" s="200" t="s">
        <v>120</v>
      </c>
      <c r="BK188" s="202">
        <f>BK189+BK196</f>
        <v>0</v>
      </c>
    </row>
    <row r="189" s="12" customFormat="1" ht="22.8" customHeight="1">
      <c r="A189" s="12"/>
      <c r="B189" s="189"/>
      <c r="C189" s="190"/>
      <c r="D189" s="191" t="s">
        <v>68</v>
      </c>
      <c r="E189" s="203" t="s">
        <v>413</v>
      </c>
      <c r="F189" s="203" t="s">
        <v>414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SUM(P190:P195)</f>
        <v>0</v>
      </c>
      <c r="Q189" s="197"/>
      <c r="R189" s="198">
        <f>SUM(R190:R195)</f>
        <v>0</v>
      </c>
      <c r="S189" s="197"/>
      <c r="T189" s="199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142</v>
      </c>
      <c r="AT189" s="201" t="s">
        <v>68</v>
      </c>
      <c r="AU189" s="201" t="s">
        <v>77</v>
      </c>
      <c r="AY189" s="200" t="s">
        <v>120</v>
      </c>
      <c r="BK189" s="202">
        <f>SUM(BK190:BK195)</f>
        <v>0</v>
      </c>
    </row>
    <row r="190" s="2" customFormat="1" ht="16.5" customHeight="1">
      <c r="A190" s="39"/>
      <c r="B190" s="40"/>
      <c r="C190" s="205" t="s">
        <v>415</v>
      </c>
      <c r="D190" s="205" t="s">
        <v>123</v>
      </c>
      <c r="E190" s="206" t="s">
        <v>416</v>
      </c>
      <c r="F190" s="207" t="s">
        <v>417</v>
      </c>
      <c r="G190" s="208" t="s">
        <v>250</v>
      </c>
      <c r="H190" s="209">
        <v>1</v>
      </c>
      <c r="I190" s="210"/>
      <c r="J190" s="211">
        <f>ROUND(I190*H190,2)</f>
        <v>0</v>
      </c>
      <c r="K190" s="207" t="s">
        <v>127</v>
      </c>
      <c r="L190" s="45"/>
      <c r="M190" s="212" t="s">
        <v>19</v>
      </c>
      <c r="N190" s="213" t="s">
        <v>40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418</v>
      </c>
      <c r="AT190" s="216" t="s">
        <v>123</v>
      </c>
      <c r="AU190" s="216" t="s">
        <v>79</v>
      </c>
      <c r="AY190" s="18" t="s">
        <v>120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418</v>
      </c>
      <c r="BM190" s="216" t="s">
        <v>564</v>
      </c>
    </row>
    <row r="191" s="2" customFormat="1">
      <c r="A191" s="39"/>
      <c r="B191" s="40"/>
      <c r="C191" s="41"/>
      <c r="D191" s="218" t="s">
        <v>130</v>
      </c>
      <c r="E191" s="41"/>
      <c r="F191" s="219" t="s">
        <v>420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130</v>
      </c>
      <c r="AU191" s="18" t="s">
        <v>79</v>
      </c>
    </row>
    <row r="192" s="2" customFormat="1" ht="16.5" customHeight="1">
      <c r="A192" s="39"/>
      <c r="B192" s="40"/>
      <c r="C192" s="205" t="s">
        <v>421</v>
      </c>
      <c r="D192" s="205" t="s">
        <v>123</v>
      </c>
      <c r="E192" s="206" t="s">
        <v>422</v>
      </c>
      <c r="F192" s="207" t="s">
        <v>423</v>
      </c>
      <c r="G192" s="208" t="s">
        <v>250</v>
      </c>
      <c r="H192" s="209">
        <v>1</v>
      </c>
      <c r="I192" s="210"/>
      <c r="J192" s="211">
        <f>ROUND(I192*H192,2)</f>
        <v>0</v>
      </c>
      <c r="K192" s="207" t="s">
        <v>127</v>
      </c>
      <c r="L192" s="45"/>
      <c r="M192" s="212" t="s">
        <v>19</v>
      </c>
      <c r="N192" s="213" t="s">
        <v>40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418</v>
      </c>
      <c r="AT192" s="216" t="s">
        <v>123</v>
      </c>
      <c r="AU192" s="216" t="s">
        <v>79</v>
      </c>
      <c r="AY192" s="18" t="s">
        <v>120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418</v>
      </c>
      <c r="BM192" s="216" t="s">
        <v>565</v>
      </c>
    </row>
    <row r="193" s="2" customFormat="1">
      <c r="A193" s="39"/>
      <c r="B193" s="40"/>
      <c r="C193" s="41"/>
      <c r="D193" s="218" t="s">
        <v>130</v>
      </c>
      <c r="E193" s="41"/>
      <c r="F193" s="219" t="s">
        <v>423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130</v>
      </c>
      <c r="AU193" s="18" t="s">
        <v>79</v>
      </c>
    </row>
    <row r="194" s="2" customFormat="1" ht="16.5" customHeight="1">
      <c r="A194" s="39"/>
      <c r="B194" s="40"/>
      <c r="C194" s="205" t="s">
        <v>425</v>
      </c>
      <c r="D194" s="205" t="s">
        <v>123</v>
      </c>
      <c r="E194" s="206" t="s">
        <v>426</v>
      </c>
      <c r="F194" s="207" t="s">
        <v>427</v>
      </c>
      <c r="G194" s="208" t="s">
        <v>250</v>
      </c>
      <c r="H194" s="209">
        <v>1</v>
      </c>
      <c r="I194" s="210"/>
      <c r="J194" s="211">
        <f>ROUND(I194*H194,2)</f>
        <v>0</v>
      </c>
      <c r="K194" s="207" t="s">
        <v>127</v>
      </c>
      <c r="L194" s="45"/>
      <c r="M194" s="212" t="s">
        <v>19</v>
      </c>
      <c r="N194" s="213" t="s">
        <v>40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418</v>
      </c>
      <c r="AT194" s="216" t="s">
        <v>123</v>
      </c>
      <c r="AU194" s="216" t="s">
        <v>79</v>
      </c>
      <c r="AY194" s="18" t="s">
        <v>120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77</v>
      </c>
      <c r="BK194" s="217">
        <f>ROUND(I194*H194,2)</f>
        <v>0</v>
      </c>
      <c r="BL194" s="18" t="s">
        <v>418</v>
      </c>
      <c r="BM194" s="216" t="s">
        <v>566</v>
      </c>
    </row>
    <row r="195" s="2" customFormat="1">
      <c r="A195" s="39"/>
      <c r="B195" s="40"/>
      <c r="C195" s="41"/>
      <c r="D195" s="218" t="s">
        <v>130</v>
      </c>
      <c r="E195" s="41"/>
      <c r="F195" s="219" t="s">
        <v>427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130</v>
      </c>
      <c r="AU195" s="18" t="s">
        <v>79</v>
      </c>
    </row>
    <row r="196" s="12" customFormat="1" ht="22.8" customHeight="1">
      <c r="A196" s="12"/>
      <c r="B196" s="189"/>
      <c r="C196" s="190"/>
      <c r="D196" s="191" t="s">
        <v>68</v>
      </c>
      <c r="E196" s="203" t="s">
        <v>429</v>
      </c>
      <c r="F196" s="203" t="s">
        <v>430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SUM(P197:P198)</f>
        <v>0</v>
      </c>
      <c r="Q196" s="197"/>
      <c r="R196" s="198">
        <f>SUM(R197:R198)</f>
        <v>0</v>
      </c>
      <c r="S196" s="197"/>
      <c r="T196" s="19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142</v>
      </c>
      <c r="AT196" s="201" t="s">
        <v>68</v>
      </c>
      <c r="AU196" s="201" t="s">
        <v>77</v>
      </c>
      <c r="AY196" s="200" t="s">
        <v>120</v>
      </c>
      <c r="BK196" s="202">
        <f>SUM(BK197:BK198)</f>
        <v>0</v>
      </c>
    </row>
    <row r="197" s="2" customFormat="1" ht="16.5" customHeight="1">
      <c r="A197" s="39"/>
      <c r="B197" s="40"/>
      <c r="C197" s="205" t="s">
        <v>431</v>
      </c>
      <c r="D197" s="205" t="s">
        <v>123</v>
      </c>
      <c r="E197" s="206" t="s">
        <v>432</v>
      </c>
      <c r="F197" s="207" t="s">
        <v>433</v>
      </c>
      <c r="G197" s="208" t="s">
        <v>250</v>
      </c>
      <c r="H197" s="209">
        <v>1</v>
      </c>
      <c r="I197" s="210"/>
      <c r="J197" s="211">
        <f>ROUND(I197*H197,2)</f>
        <v>0</v>
      </c>
      <c r="K197" s="207" t="s">
        <v>127</v>
      </c>
      <c r="L197" s="45"/>
      <c r="M197" s="212" t="s">
        <v>19</v>
      </c>
      <c r="N197" s="213" t="s">
        <v>40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418</v>
      </c>
      <c r="AT197" s="216" t="s">
        <v>123</v>
      </c>
      <c r="AU197" s="216" t="s">
        <v>79</v>
      </c>
      <c r="AY197" s="18" t="s">
        <v>120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418</v>
      </c>
      <c r="BM197" s="216" t="s">
        <v>567</v>
      </c>
    </row>
    <row r="198" s="2" customFormat="1">
      <c r="A198" s="39"/>
      <c r="B198" s="40"/>
      <c r="C198" s="41"/>
      <c r="D198" s="218" t="s">
        <v>130</v>
      </c>
      <c r="E198" s="41"/>
      <c r="F198" s="219" t="s">
        <v>435</v>
      </c>
      <c r="G198" s="41"/>
      <c r="H198" s="41"/>
      <c r="I198" s="220"/>
      <c r="J198" s="41"/>
      <c r="K198" s="41"/>
      <c r="L198" s="45"/>
      <c r="M198" s="266"/>
      <c r="N198" s="267"/>
      <c r="O198" s="268"/>
      <c r="P198" s="268"/>
      <c r="Q198" s="268"/>
      <c r="R198" s="268"/>
      <c r="S198" s="268"/>
      <c r="T198" s="26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130</v>
      </c>
      <c r="AU198" s="18" t="s">
        <v>79</v>
      </c>
    </row>
    <row r="199" s="2" customFormat="1" ht="6.96" customHeight="1">
      <c r="A199" s="39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UamD8Ap9/BF86mai/qVpLqOS7FUzU7xmyeAaJx/pUedEyDOaaBQw5gazGMwTtxHwL/IvPWOT0w/KHVm6eH98Zg==" hashValue="SKFAbLdG75rGKfYD0QtP3+eKq/rP8EzAkNz81+wiipZUmyGE1o54SbOej+GzrcNEjFKU3DoYqA68oik2Zazigw==" algorithmName="SHA-512" password="CC35"/>
  <autoFilter ref="C90:K19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568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569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570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571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572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573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574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575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576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577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578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76</v>
      </c>
      <c r="F18" s="281" t="s">
        <v>579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580</v>
      </c>
      <c r="F19" s="281" t="s">
        <v>581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582</v>
      </c>
      <c r="F20" s="281" t="s">
        <v>583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584</v>
      </c>
      <c r="F21" s="281" t="s">
        <v>585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586</v>
      </c>
      <c r="F22" s="281" t="s">
        <v>587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588</v>
      </c>
      <c r="F23" s="281" t="s">
        <v>589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590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591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592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593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594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595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596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597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598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106</v>
      </c>
      <c r="F36" s="281"/>
      <c r="G36" s="281" t="s">
        <v>599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600</v>
      </c>
      <c r="F37" s="281"/>
      <c r="G37" s="281" t="s">
        <v>601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50</v>
      </c>
      <c r="F38" s="281"/>
      <c r="G38" s="281" t="s">
        <v>602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51</v>
      </c>
      <c r="F39" s="281"/>
      <c r="G39" s="281" t="s">
        <v>603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107</v>
      </c>
      <c r="F40" s="281"/>
      <c r="G40" s="281" t="s">
        <v>604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108</v>
      </c>
      <c r="F41" s="281"/>
      <c r="G41" s="281" t="s">
        <v>605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606</v>
      </c>
      <c r="F42" s="281"/>
      <c r="G42" s="281" t="s">
        <v>607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608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609</v>
      </c>
      <c r="F44" s="281"/>
      <c r="G44" s="281" t="s">
        <v>610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110</v>
      </c>
      <c r="F45" s="281"/>
      <c r="G45" s="281" t="s">
        <v>611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612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613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614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615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616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617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618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619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620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621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622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623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624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625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626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627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628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629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630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631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632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633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634</v>
      </c>
      <c r="D76" s="299"/>
      <c r="E76" s="299"/>
      <c r="F76" s="299" t="s">
        <v>635</v>
      </c>
      <c r="G76" s="300"/>
      <c r="H76" s="299" t="s">
        <v>51</v>
      </c>
      <c r="I76" s="299" t="s">
        <v>54</v>
      </c>
      <c r="J76" s="299" t="s">
        <v>636</v>
      </c>
      <c r="K76" s="298"/>
    </row>
    <row r="77" s="1" customFormat="1" ht="17.25" customHeight="1">
      <c r="B77" s="296"/>
      <c r="C77" s="301" t="s">
        <v>637</v>
      </c>
      <c r="D77" s="301"/>
      <c r="E77" s="301"/>
      <c r="F77" s="302" t="s">
        <v>638</v>
      </c>
      <c r="G77" s="303"/>
      <c r="H77" s="301"/>
      <c r="I77" s="301"/>
      <c r="J77" s="301" t="s">
        <v>639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50</v>
      </c>
      <c r="D79" s="306"/>
      <c r="E79" s="306"/>
      <c r="F79" s="307" t="s">
        <v>640</v>
      </c>
      <c r="G79" s="308"/>
      <c r="H79" s="284" t="s">
        <v>641</v>
      </c>
      <c r="I79" s="284" t="s">
        <v>642</v>
      </c>
      <c r="J79" s="284">
        <v>20</v>
      </c>
      <c r="K79" s="298"/>
    </row>
    <row r="80" s="1" customFormat="1" ht="15" customHeight="1">
      <c r="B80" s="296"/>
      <c r="C80" s="284" t="s">
        <v>643</v>
      </c>
      <c r="D80" s="284"/>
      <c r="E80" s="284"/>
      <c r="F80" s="307" t="s">
        <v>640</v>
      </c>
      <c r="G80" s="308"/>
      <c r="H80" s="284" t="s">
        <v>644</v>
      </c>
      <c r="I80" s="284" t="s">
        <v>642</v>
      </c>
      <c r="J80" s="284">
        <v>120</v>
      </c>
      <c r="K80" s="298"/>
    </row>
    <row r="81" s="1" customFormat="1" ht="15" customHeight="1">
      <c r="B81" s="309"/>
      <c r="C81" s="284" t="s">
        <v>645</v>
      </c>
      <c r="D81" s="284"/>
      <c r="E81" s="284"/>
      <c r="F81" s="307" t="s">
        <v>646</v>
      </c>
      <c r="G81" s="308"/>
      <c r="H81" s="284" t="s">
        <v>647</v>
      </c>
      <c r="I81" s="284" t="s">
        <v>642</v>
      </c>
      <c r="J81" s="284">
        <v>50</v>
      </c>
      <c r="K81" s="298"/>
    </row>
    <row r="82" s="1" customFormat="1" ht="15" customHeight="1">
      <c r="B82" s="309"/>
      <c r="C82" s="284" t="s">
        <v>648</v>
      </c>
      <c r="D82" s="284"/>
      <c r="E82" s="284"/>
      <c r="F82" s="307" t="s">
        <v>640</v>
      </c>
      <c r="G82" s="308"/>
      <c r="H82" s="284" t="s">
        <v>649</v>
      </c>
      <c r="I82" s="284" t="s">
        <v>650</v>
      </c>
      <c r="J82" s="284"/>
      <c r="K82" s="298"/>
    </row>
    <row r="83" s="1" customFormat="1" ht="15" customHeight="1">
      <c r="B83" s="309"/>
      <c r="C83" s="310" t="s">
        <v>651</v>
      </c>
      <c r="D83" s="310"/>
      <c r="E83" s="310"/>
      <c r="F83" s="311" t="s">
        <v>646</v>
      </c>
      <c r="G83" s="310"/>
      <c r="H83" s="310" t="s">
        <v>652</v>
      </c>
      <c r="I83" s="310" t="s">
        <v>642</v>
      </c>
      <c r="J83" s="310">
        <v>15</v>
      </c>
      <c r="K83" s="298"/>
    </row>
    <row r="84" s="1" customFormat="1" ht="15" customHeight="1">
      <c r="B84" s="309"/>
      <c r="C84" s="310" t="s">
        <v>653</v>
      </c>
      <c r="D84" s="310"/>
      <c r="E84" s="310"/>
      <c r="F84" s="311" t="s">
        <v>646</v>
      </c>
      <c r="G84" s="310"/>
      <c r="H84" s="310" t="s">
        <v>654</v>
      </c>
      <c r="I84" s="310" t="s">
        <v>642</v>
      </c>
      <c r="J84" s="310">
        <v>15</v>
      </c>
      <c r="K84" s="298"/>
    </row>
    <row r="85" s="1" customFormat="1" ht="15" customHeight="1">
      <c r="B85" s="309"/>
      <c r="C85" s="310" t="s">
        <v>655</v>
      </c>
      <c r="D85" s="310"/>
      <c r="E85" s="310"/>
      <c r="F85" s="311" t="s">
        <v>646</v>
      </c>
      <c r="G85" s="310"/>
      <c r="H85" s="310" t="s">
        <v>656</v>
      </c>
      <c r="I85" s="310" t="s">
        <v>642</v>
      </c>
      <c r="J85" s="310">
        <v>20</v>
      </c>
      <c r="K85" s="298"/>
    </row>
    <row r="86" s="1" customFormat="1" ht="15" customHeight="1">
      <c r="B86" s="309"/>
      <c r="C86" s="310" t="s">
        <v>657</v>
      </c>
      <c r="D86" s="310"/>
      <c r="E86" s="310"/>
      <c r="F86" s="311" t="s">
        <v>646</v>
      </c>
      <c r="G86" s="310"/>
      <c r="H86" s="310" t="s">
        <v>658</v>
      </c>
      <c r="I86" s="310" t="s">
        <v>642</v>
      </c>
      <c r="J86" s="310">
        <v>20</v>
      </c>
      <c r="K86" s="298"/>
    </row>
    <row r="87" s="1" customFormat="1" ht="15" customHeight="1">
      <c r="B87" s="309"/>
      <c r="C87" s="284" t="s">
        <v>659</v>
      </c>
      <c r="D87" s="284"/>
      <c r="E87" s="284"/>
      <c r="F87" s="307" t="s">
        <v>646</v>
      </c>
      <c r="G87" s="308"/>
      <c r="H87" s="284" t="s">
        <v>660</v>
      </c>
      <c r="I87" s="284" t="s">
        <v>642</v>
      </c>
      <c r="J87" s="284">
        <v>50</v>
      </c>
      <c r="K87" s="298"/>
    </row>
    <row r="88" s="1" customFormat="1" ht="15" customHeight="1">
      <c r="B88" s="309"/>
      <c r="C88" s="284" t="s">
        <v>661</v>
      </c>
      <c r="D88" s="284"/>
      <c r="E88" s="284"/>
      <c r="F88" s="307" t="s">
        <v>646</v>
      </c>
      <c r="G88" s="308"/>
      <c r="H88" s="284" t="s">
        <v>662</v>
      </c>
      <c r="I88" s="284" t="s">
        <v>642</v>
      </c>
      <c r="J88" s="284">
        <v>20</v>
      </c>
      <c r="K88" s="298"/>
    </row>
    <row r="89" s="1" customFormat="1" ht="15" customHeight="1">
      <c r="B89" s="309"/>
      <c r="C89" s="284" t="s">
        <v>663</v>
      </c>
      <c r="D89" s="284"/>
      <c r="E89" s="284"/>
      <c r="F89" s="307" t="s">
        <v>646</v>
      </c>
      <c r="G89" s="308"/>
      <c r="H89" s="284" t="s">
        <v>664</v>
      </c>
      <c r="I89" s="284" t="s">
        <v>642</v>
      </c>
      <c r="J89" s="284">
        <v>20</v>
      </c>
      <c r="K89" s="298"/>
    </row>
    <row r="90" s="1" customFormat="1" ht="15" customHeight="1">
      <c r="B90" s="309"/>
      <c r="C90" s="284" t="s">
        <v>665</v>
      </c>
      <c r="D90" s="284"/>
      <c r="E90" s="284"/>
      <c r="F90" s="307" t="s">
        <v>646</v>
      </c>
      <c r="G90" s="308"/>
      <c r="H90" s="284" t="s">
        <v>666</v>
      </c>
      <c r="I90" s="284" t="s">
        <v>642</v>
      </c>
      <c r="J90" s="284">
        <v>50</v>
      </c>
      <c r="K90" s="298"/>
    </row>
    <row r="91" s="1" customFormat="1" ht="15" customHeight="1">
      <c r="B91" s="309"/>
      <c r="C91" s="284" t="s">
        <v>667</v>
      </c>
      <c r="D91" s="284"/>
      <c r="E91" s="284"/>
      <c r="F91" s="307" t="s">
        <v>646</v>
      </c>
      <c r="G91" s="308"/>
      <c r="H91" s="284" t="s">
        <v>667</v>
      </c>
      <c r="I91" s="284" t="s">
        <v>642</v>
      </c>
      <c r="J91" s="284">
        <v>50</v>
      </c>
      <c r="K91" s="298"/>
    </row>
    <row r="92" s="1" customFormat="1" ht="15" customHeight="1">
      <c r="B92" s="309"/>
      <c r="C92" s="284" t="s">
        <v>668</v>
      </c>
      <c r="D92" s="284"/>
      <c r="E92" s="284"/>
      <c r="F92" s="307" t="s">
        <v>646</v>
      </c>
      <c r="G92" s="308"/>
      <c r="H92" s="284" t="s">
        <v>669</v>
      </c>
      <c r="I92" s="284" t="s">
        <v>642</v>
      </c>
      <c r="J92" s="284">
        <v>255</v>
      </c>
      <c r="K92" s="298"/>
    </row>
    <row r="93" s="1" customFormat="1" ht="15" customHeight="1">
      <c r="B93" s="309"/>
      <c r="C93" s="284" t="s">
        <v>670</v>
      </c>
      <c r="D93" s="284"/>
      <c r="E93" s="284"/>
      <c r="F93" s="307" t="s">
        <v>640</v>
      </c>
      <c r="G93" s="308"/>
      <c r="H93" s="284" t="s">
        <v>671</v>
      </c>
      <c r="I93" s="284" t="s">
        <v>672</v>
      </c>
      <c r="J93" s="284"/>
      <c r="K93" s="298"/>
    </row>
    <row r="94" s="1" customFormat="1" ht="15" customHeight="1">
      <c r="B94" s="309"/>
      <c r="C94" s="284" t="s">
        <v>673</v>
      </c>
      <c r="D94" s="284"/>
      <c r="E94" s="284"/>
      <c r="F94" s="307" t="s">
        <v>640</v>
      </c>
      <c r="G94" s="308"/>
      <c r="H94" s="284" t="s">
        <v>674</v>
      </c>
      <c r="I94" s="284" t="s">
        <v>675</v>
      </c>
      <c r="J94" s="284"/>
      <c r="K94" s="298"/>
    </row>
    <row r="95" s="1" customFormat="1" ht="15" customHeight="1">
      <c r="B95" s="309"/>
      <c r="C95" s="284" t="s">
        <v>676</v>
      </c>
      <c r="D95" s="284"/>
      <c r="E95" s="284"/>
      <c r="F95" s="307" t="s">
        <v>640</v>
      </c>
      <c r="G95" s="308"/>
      <c r="H95" s="284" t="s">
        <v>676</v>
      </c>
      <c r="I95" s="284" t="s">
        <v>675</v>
      </c>
      <c r="J95" s="284"/>
      <c r="K95" s="298"/>
    </row>
    <row r="96" s="1" customFormat="1" ht="15" customHeight="1">
      <c r="B96" s="309"/>
      <c r="C96" s="284" t="s">
        <v>35</v>
      </c>
      <c r="D96" s="284"/>
      <c r="E96" s="284"/>
      <c r="F96" s="307" t="s">
        <v>640</v>
      </c>
      <c r="G96" s="308"/>
      <c r="H96" s="284" t="s">
        <v>677</v>
      </c>
      <c r="I96" s="284" t="s">
        <v>675</v>
      </c>
      <c r="J96" s="284"/>
      <c r="K96" s="298"/>
    </row>
    <row r="97" s="1" customFormat="1" ht="15" customHeight="1">
      <c r="B97" s="309"/>
      <c r="C97" s="284" t="s">
        <v>45</v>
      </c>
      <c r="D97" s="284"/>
      <c r="E97" s="284"/>
      <c r="F97" s="307" t="s">
        <v>640</v>
      </c>
      <c r="G97" s="308"/>
      <c r="H97" s="284" t="s">
        <v>678</v>
      </c>
      <c r="I97" s="284" t="s">
        <v>675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679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634</v>
      </c>
      <c r="D103" s="299"/>
      <c r="E103" s="299"/>
      <c r="F103" s="299" t="s">
        <v>635</v>
      </c>
      <c r="G103" s="300"/>
      <c r="H103" s="299" t="s">
        <v>51</v>
      </c>
      <c r="I103" s="299" t="s">
        <v>54</v>
      </c>
      <c r="J103" s="299" t="s">
        <v>636</v>
      </c>
      <c r="K103" s="298"/>
    </row>
    <row r="104" s="1" customFormat="1" ht="17.25" customHeight="1">
      <c r="B104" s="296"/>
      <c r="C104" s="301" t="s">
        <v>637</v>
      </c>
      <c r="D104" s="301"/>
      <c r="E104" s="301"/>
      <c r="F104" s="302" t="s">
        <v>638</v>
      </c>
      <c r="G104" s="303"/>
      <c r="H104" s="301"/>
      <c r="I104" s="301"/>
      <c r="J104" s="301" t="s">
        <v>639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50</v>
      </c>
      <c r="D106" s="306"/>
      <c r="E106" s="306"/>
      <c r="F106" s="307" t="s">
        <v>640</v>
      </c>
      <c r="G106" s="284"/>
      <c r="H106" s="284" t="s">
        <v>680</v>
      </c>
      <c r="I106" s="284" t="s">
        <v>642</v>
      </c>
      <c r="J106" s="284">
        <v>20</v>
      </c>
      <c r="K106" s="298"/>
    </row>
    <row r="107" s="1" customFormat="1" ht="15" customHeight="1">
      <c r="B107" s="296"/>
      <c r="C107" s="284" t="s">
        <v>643</v>
      </c>
      <c r="D107" s="284"/>
      <c r="E107" s="284"/>
      <c r="F107" s="307" t="s">
        <v>640</v>
      </c>
      <c r="G107" s="284"/>
      <c r="H107" s="284" t="s">
        <v>680</v>
      </c>
      <c r="I107" s="284" t="s">
        <v>642</v>
      </c>
      <c r="J107" s="284">
        <v>120</v>
      </c>
      <c r="K107" s="298"/>
    </row>
    <row r="108" s="1" customFormat="1" ht="15" customHeight="1">
      <c r="B108" s="309"/>
      <c r="C108" s="284" t="s">
        <v>645</v>
      </c>
      <c r="D108" s="284"/>
      <c r="E108" s="284"/>
      <c r="F108" s="307" t="s">
        <v>646</v>
      </c>
      <c r="G108" s="284"/>
      <c r="H108" s="284" t="s">
        <v>680</v>
      </c>
      <c r="I108" s="284" t="s">
        <v>642</v>
      </c>
      <c r="J108" s="284">
        <v>50</v>
      </c>
      <c r="K108" s="298"/>
    </row>
    <row r="109" s="1" customFormat="1" ht="15" customHeight="1">
      <c r="B109" s="309"/>
      <c r="C109" s="284" t="s">
        <v>648</v>
      </c>
      <c r="D109" s="284"/>
      <c r="E109" s="284"/>
      <c r="F109" s="307" t="s">
        <v>640</v>
      </c>
      <c r="G109" s="284"/>
      <c r="H109" s="284" t="s">
        <v>680</v>
      </c>
      <c r="I109" s="284" t="s">
        <v>650</v>
      </c>
      <c r="J109" s="284"/>
      <c r="K109" s="298"/>
    </row>
    <row r="110" s="1" customFormat="1" ht="15" customHeight="1">
      <c r="B110" s="309"/>
      <c r="C110" s="284" t="s">
        <v>659</v>
      </c>
      <c r="D110" s="284"/>
      <c r="E110" s="284"/>
      <c r="F110" s="307" t="s">
        <v>646</v>
      </c>
      <c r="G110" s="284"/>
      <c r="H110" s="284" t="s">
        <v>680</v>
      </c>
      <c r="I110" s="284" t="s">
        <v>642</v>
      </c>
      <c r="J110" s="284">
        <v>50</v>
      </c>
      <c r="K110" s="298"/>
    </row>
    <row r="111" s="1" customFormat="1" ht="15" customHeight="1">
      <c r="B111" s="309"/>
      <c r="C111" s="284" t="s">
        <v>667</v>
      </c>
      <c r="D111" s="284"/>
      <c r="E111" s="284"/>
      <c r="F111" s="307" t="s">
        <v>646</v>
      </c>
      <c r="G111" s="284"/>
      <c r="H111" s="284" t="s">
        <v>680</v>
      </c>
      <c r="I111" s="284" t="s">
        <v>642</v>
      </c>
      <c r="J111" s="284">
        <v>50</v>
      </c>
      <c r="K111" s="298"/>
    </row>
    <row r="112" s="1" customFormat="1" ht="15" customHeight="1">
      <c r="B112" s="309"/>
      <c r="C112" s="284" t="s">
        <v>665</v>
      </c>
      <c r="D112" s="284"/>
      <c r="E112" s="284"/>
      <c r="F112" s="307" t="s">
        <v>646</v>
      </c>
      <c r="G112" s="284"/>
      <c r="H112" s="284" t="s">
        <v>680</v>
      </c>
      <c r="I112" s="284" t="s">
        <v>642</v>
      </c>
      <c r="J112" s="284">
        <v>50</v>
      </c>
      <c r="K112" s="298"/>
    </row>
    <row r="113" s="1" customFormat="1" ht="15" customHeight="1">
      <c r="B113" s="309"/>
      <c r="C113" s="284" t="s">
        <v>50</v>
      </c>
      <c r="D113" s="284"/>
      <c r="E113" s="284"/>
      <c r="F113" s="307" t="s">
        <v>640</v>
      </c>
      <c r="G113" s="284"/>
      <c r="H113" s="284" t="s">
        <v>681</v>
      </c>
      <c r="I113" s="284" t="s">
        <v>642</v>
      </c>
      <c r="J113" s="284">
        <v>20</v>
      </c>
      <c r="K113" s="298"/>
    </row>
    <row r="114" s="1" customFormat="1" ht="15" customHeight="1">
      <c r="B114" s="309"/>
      <c r="C114" s="284" t="s">
        <v>682</v>
      </c>
      <c r="D114" s="284"/>
      <c r="E114" s="284"/>
      <c r="F114" s="307" t="s">
        <v>640</v>
      </c>
      <c r="G114" s="284"/>
      <c r="H114" s="284" t="s">
        <v>683</v>
      </c>
      <c r="I114" s="284" t="s">
        <v>642</v>
      </c>
      <c r="J114" s="284">
        <v>120</v>
      </c>
      <c r="K114" s="298"/>
    </row>
    <row r="115" s="1" customFormat="1" ht="15" customHeight="1">
      <c r="B115" s="309"/>
      <c r="C115" s="284" t="s">
        <v>35</v>
      </c>
      <c r="D115" s="284"/>
      <c r="E115" s="284"/>
      <c r="F115" s="307" t="s">
        <v>640</v>
      </c>
      <c r="G115" s="284"/>
      <c r="H115" s="284" t="s">
        <v>684</v>
      </c>
      <c r="I115" s="284" t="s">
        <v>675</v>
      </c>
      <c r="J115" s="284"/>
      <c r="K115" s="298"/>
    </row>
    <row r="116" s="1" customFormat="1" ht="15" customHeight="1">
      <c r="B116" s="309"/>
      <c r="C116" s="284" t="s">
        <v>45</v>
      </c>
      <c r="D116" s="284"/>
      <c r="E116" s="284"/>
      <c r="F116" s="307" t="s">
        <v>640</v>
      </c>
      <c r="G116" s="284"/>
      <c r="H116" s="284" t="s">
        <v>685</v>
      </c>
      <c r="I116" s="284" t="s">
        <v>675</v>
      </c>
      <c r="J116" s="284"/>
      <c r="K116" s="298"/>
    </row>
    <row r="117" s="1" customFormat="1" ht="15" customHeight="1">
      <c r="B117" s="309"/>
      <c r="C117" s="284" t="s">
        <v>54</v>
      </c>
      <c r="D117" s="284"/>
      <c r="E117" s="284"/>
      <c r="F117" s="307" t="s">
        <v>640</v>
      </c>
      <c r="G117" s="284"/>
      <c r="H117" s="284" t="s">
        <v>686</v>
      </c>
      <c r="I117" s="284" t="s">
        <v>687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688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634</v>
      </c>
      <c r="D123" s="299"/>
      <c r="E123" s="299"/>
      <c r="F123" s="299" t="s">
        <v>635</v>
      </c>
      <c r="G123" s="300"/>
      <c r="H123" s="299" t="s">
        <v>51</v>
      </c>
      <c r="I123" s="299" t="s">
        <v>54</v>
      </c>
      <c r="J123" s="299" t="s">
        <v>636</v>
      </c>
      <c r="K123" s="328"/>
    </row>
    <row r="124" s="1" customFormat="1" ht="17.25" customHeight="1">
      <c r="B124" s="327"/>
      <c r="C124" s="301" t="s">
        <v>637</v>
      </c>
      <c r="D124" s="301"/>
      <c r="E124" s="301"/>
      <c r="F124" s="302" t="s">
        <v>638</v>
      </c>
      <c r="G124" s="303"/>
      <c r="H124" s="301"/>
      <c r="I124" s="301"/>
      <c r="J124" s="301" t="s">
        <v>639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643</v>
      </c>
      <c r="D126" s="306"/>
      <c r="E126" s="306"/>
      <c r="F126" s="307" t="s">
        <v>640</v>
      </c>
      <c r="G126" s="284"/>
      <c r="H126" s="284" t="s">
        <v>680</v>
      </c>
      <c r="I126" s="284" t="s">
        <v>642</v>
      </c>
      <c r="J126" s="284">
        <v>120</v>
      </c>
      <c r="K126" s="332"/>
    </row>
    <row r="127" s="1" customFormat="1" ht="15" customHeight="1">
      <c r="B127" s="329"/>
      <c r="C127" s="284" t="s">
        <v>689</v>
      </c>
      <c r="D127" s="284"/>
      <c r="E127" s="284"/>
      <c r="F127" s="307" t="s">
        <v>640</v>
      </c>
      <c r="G127" s="284"/>
      <c r="H127" s="284" t="s">
        <v>690</v>
      </c>
      <c r="I127" s="284" t="s">
        <v>642</v>
      </c>
      <c r="J127" s="284" t="s">
        <v>691</v>
      </c>
      <c r="K127" s="332"/>
    </row>
    <row r="128" s="1" customFormat="1" ht="15" customHeight="1">
      <c r="B128" s="329"/>
      <c r="C128" s="284" t="s">
        <v>588</v>
      </c>
      <c r="D128" s="284"/>
      <c r="E128" s="284"/>
      <c r="F128" s="307" t="s">
        <v>640</v>
      </c>
      <c r="G128" s="284"/>
      <c r="H128" s="284" t="s">
        <v>692</v>
      </c>
      <c r="I128" s="284" t="s">
        <v>642</v>
      </c>
      <c r="J128" s="284" t="s">
        <v>691</v>
      </c>
      <c r="K128" s="332"/>
    </row>
    <row r="129" s="1" customFormat="1" ht="15" customHeight="1">
      <c r="B129" s="329"/>
      <c r="C129" s="284" t="s">
        <v>651</v>
      </c>
      <c r="D129" s="284"/>
      <c r="E129" s="284"/>
      <c r="F129" s="307" t="s">
        <v>646</v>
      </c>
      <c r="G129" s="284"/>
      <c r="H129" s="284" t="s">
        <v>652</v>
      </c>
      <c r="I129" s="284" t="s">
        <v>642</v>
      </c>
      <c r="J129" s="284">
        <v>15</v>
      </c>
      <c r="K129" s="332"/>
    </row>
    <row r="130" s="1" customFormat="1" ht="15" customHeight="1">
      <c r="B130" s="329"/>
      <c r="C130" s="310" t="s">
        <v>653</v>
      </c>
      <c r="D130" s="310"/>
      <c r="E130" s="310"/>
      <c r="F130" s="311" t="s">
        <v>646</v>
      </c>
      <c r="G130" s="310"/>
      <c r="H130" s="310" t="s">
        <v>654</v>
      </c>
      <c r="I130" s="310" t="s">
        <v>642</v>
      </c>
      <c r="J130" s="310">
        <v>15</v>
      </c>
      <c r="K130" s="332"/>
    </row>
    <row r="131" s="1" customFormat="1" ht="15" customHeight="1">
      <c r="B131" s="329"/>
      <c r="C131" s="310" t="s">
        <v>655</v>
      </c>
      <c r="D131" s="310"/>
      <c r="E131" s="310"/>
      <c r="F131" s="311" t="s">
        <v>646</v>
      </c>
      <c r="G131" s="310"/>
      <c r="H131" s="310" t="s">
        <v>656</v>
      </c>
      <c r="I131" s="310" t="s">
        <v>642</v>
      </c>
      <c r="J131" s="310">
        <v>20</v>
      </c>
      <c r="K131" s="332"/>
    </row>
    <row r="132" s="1" customFormat="1" ht="15" customHeight="1">
      <c r="B132" s="329"/>
      <c r="C132" s="310" t="s">
        <v>657</v>
      </c>
      <c r="D132" s="310"/>
      <c r="E132" s="310"/>
      <c r="F132" s="311" t="s">
        <v>646</v>
      </c>
      <c r="G132" s="310"/>
      <c r="H132" s="310" t="s">
        <v>658</v>
      </c>
      <c r="I132" s="310" t="s">
        <v>642</v>
      </c>
      <c r="J132" s="310">
        <v>20</v>
      </c>
      <c r="K132" s="332"/>
    </row>
    <row r="133" s="1" customFormat="1" ht="15" customHeight="1">
      <c r="B133" s="329"/>
      <c r="C133" s="284" t="s">
        <v>645</v>
      </c>
      <c r="D133" s="284"/>
      <c r="E133" s="284"/>
      <c r="F133" s="307" t="s">
        <v>646</v>
      </c>
      <c r="G133" s="284"/>
      <c r="H133" s="284" t="s">
        <v>680</v>
      </c>
      <c r="I133" s="284" t="s">
        <v>642</v>
      </c>
      <c r="J133" s="284">
        <v>50</v>
      </c>
      <c r="K133" s="332"/>
    </row>
    <row r="134" s="1" customFormat="1" ht="15" customHeight="1">
      <c r="B134" s="329"/>
      <c r="C134" s="284" t="s">
        <v>659</v>
      </c>
      <c r="D134" s="284"/>
      <c r="E134" s="284"/>
      <c r="F134" s="307" t="s">
        <v>646</v>
      </c>
      <c r="G134" s="284"/>
      <c r="H134" s="284" t="s">
        <v>680</v>
      </c>
      <c r="I134" s="284" t="s">
        <v>642</v>
      </c>
      <c r="J134" s="284">
        <v>50</v>
      </c>
      <c r="K134" s="332"/>
    </row>
    <row r="135" s="1" customFormat="1" ht="15" customHeight="1">
      <c r="B135" s="329"/>
      <c r="C135" s="284" t="s">
        <v>665</v>
      </c>
      <c r="D135" s="284"/>
      <c r="E135" s="284"/>
      <c r="F135" s="307" t="s">
        <v>646</v>
      </c>
      <c r="G135" s="284"/>
      <c r="H135" s="284" t="s">
        <v>680</v>
      </c>
      <c r="I135" s="284" t="s">
        <v>642</v>
      </c>
      <c r="J135" s="284">
        <v>50</v>
      </c>
      <c r="K135" s="332"/>
    </row>
    <row r="136" s="1" customFormat="1" ht="15" customHeight="1">
      <c r="B136" s="329"/>
      <c r="C136" s="284" t="s">
        <v>667</v>
      </c>
      <c r="D136" s="284"/>
      <c r="E136" s="284"/>
      <c r="F136" s="307" t="s">
        <v>646</v>
      </c>
      <c r="G136" s="284"/>
      <c r="H136" s="284" t="s">
        <v>680</v>
      </c>
      <c r="I136" s="284" t="s">
        <v>642</v>
      </c>
      <c r="J136" s="284">
        <v>50</v>
      </c>
      <c r="K136" s="332"/>
    </row>
    <row r="137" s="1" customFormat="1" ht="15" customHeight="1">
      <c r="B137" s="329"/>
      <c r="C137" s="284" t="s">
        <v>668</v>
      </c>
      <c r="D137" s="284"/>
      <c r="E137" s="284"/>
      <c r="F137" s="307" t="s">
        <v>646</v>
      </c>
      <c r="G137" s="284"/>
      <c r="H137" s="284" t="s">
        <v>693</v>
      </c>
      <c r="I137" s="284" t="s">
        <v>642</v>
      </c>
      <c r="J137" s="284">
        <v>255</v>
      </c>
      <c r="K137" s="332"/>
    </row>
    <row r="138" s="1" customFormat="1" ht="15" customHeight="1">
      <c r="B138" s="329"/>
      <c r="C138" s="284" t="s">
        <v>670</v>
      </c>
      <c r="D138" s="284"/>
      <c r="E138" s="284"/>
      <c r="F138" s="307" t="s">
        <v>640</v>
      </c>
      <c r="G138" s="284"/>
      <c r="H138" s="284" t="s">
        <v>694</v>
      </c>
      <c r="I138" s="284" t="s">
        <v>672</v>
      </c>
      <c r="J138" s="284"/>
      <c r="K138" s="332"/>
    </row>
    <row r="139" s="1" customFormat="1" ht="15" customHeight="1">
      <c r="B139" s="329"/>
      <c r="C139" s="284" t="s">
        <v>673</v>
      </c>
      <c r="D139" s="284"/>
      <c r="E139" s="284"/>
      <c r="F139" s="307" t="s">
        <v>640</v>
      </c>
      <c r="G139" s="284"/>
      <c r="H139" s="284" t="s">
        <v>695</v>
      </c>
      <c r="I139" s="284" t="s">
        <v>675</v>
      </c>
      <c r="J139" s="284"/>
      <c r="K139" s="332"/>
    </row>
    <row r="140" s="1" customFormat="1" ht="15" customHeight="1">
      <c r="B140" s="329"/>
      <c r="C140" s="284" t="s">
        <v>676</v>
      </c>
      <c r="D140" s="284"/>
      <c r="E140" s="284"/>
      <c r="F140" s="307" t="s">
        <v>640</v>
      </c>
      <c r="G140" s="284"/>
      <c r="H140" s="284" t="s">
        <v>676</v>
      </c>
      <c r="I140" s="284" t="s">
        <v>675</v>
      </c>
      <c r="J140" s="284"/>
      <c r="K140" s="332"/>
    </row>
    <row r="141" s="1" customFormat="1" ht="15" customHeight="1">
      <c r="B141" s="329"/>
      <c r="C141" s="284" t="s">
        <v>35</v>
      </c>
      <c r="D141" s="284"/>
      <c r="E141" s="284"/>
      <c r="F141" s="307" t="s">
        <v>640</v>
      </c>
      <c r="G141" s="284"/>
      <c r="H141" s="284" t="s">
        <v>696</v>
      </c>
      <c r="I141" s="284" t="s">
        <v>675</v>
      </c>
      <c r="J141" s="284"/>
      <c r="K141" s="332"/>
    </row>
    <row r="142" s="1" customFormat="1" ht="15" customHeight="1">
      <c r="B142" s="329"/>
      <c r="C142" s="284" t="s">
        <v>697</v>
      </c>
      <c r="D142" s="284"/>
      <c r="E142" s="284"/>
      <c r="F142" s="307" t="s">
        <v>640</v>
      </c>
      <c r="G142" s="284"/>
      <c r="H142" s="284" t="s">
        <v>698</v>
      </c>
      <c r="I142" s="284" t="s">
        <v>675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699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634</v>
      </c>
      <c r="D148" s="299"/>
      <c r="E148" s="299"/>
      <c r="F148" s="299" t="s">
        <v>635</v>
      </c>
      <c r="G148" s="300"/>
      <c r="H148" s="299" t="s">
        <v>51</v>
      </c>
      <c r="I148" s="299" t="s">
        <v>54</v>
      </c>
      <c r="J148" s="299" t="s">
        <v>636</v>
      </c>
      <c r="K148" s="298"/>
    </row>
    <row r="149" s="1" customFormat="1" ht="17.25" customHeight="1">
      <c r="B149" s="296"/>
      <c r="C149" s="301" t="s">
        <v>637</v>
      </c>
      <c r="D149" s="301"/>
      <c r="E149" s="301"/>
      <c r="F149" s="302" t="s">
        <v>638</v>
      </c>
      <c r="G149" s="303"/>
      <c r="H149" s="301"/>
      <c r="I149" s="301"/>
      <c r="J149" s="301" t="s">
        <v>639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643</v>
      </c>
      <c r="D151" s="284"/>
      <c r="E151" s="284"/>
      <c r="F151" s="337" t="s">
        <v>640</v>
      </c>
      <c r="G151" s="284"/>
      <c r="H151" s="336" t="s">
        <v>680</v>
      </c>
      <c r="I151" s="336" t="s">
        <v>642</v>
      </c>
      <c r="J151" s="336">
        <v>120</v>
      </c>
      <c r="K151" s="332"/>
    </row>
    <row r="152" s="1" customFormat="1" ht="15" customHeight="1">
      <c r="B152" s="309"/>
      <c r="C152" s="336" t="s">
        <v>689</v>
      </c>
      <c r="D152" s="284"/>
      <c r="E152" s="284"/>
      <c r="F152" s="337" t="s">
        <v>640</v>
      </c>
      <c r="G152" s="284"/>
      <c r="H152" s="336" t="s">
        <v>700</v>
      </c>
      <c r="I152" s="336" t="s">
        <v>642</v>
      </c>
      <c r="J152" s="336" t="s">
        <v>691</v>
      </c>
      <c r="K152" s="332"/>
    </row>
    <row r="153" s="1" customFormat="1" ht="15" customHeight="1">
      <c r="B153" s="309"/>
      <c r="C153" s="336" t="s">
        <v>588</v>
      </c>
      <c r="D153" s="284"/>
      <c r="E153" s="284"/>
      <c r="F153" s="337" t="s">
        <v>640</v>
      </c>
      <c r="G153" s="284"/>
      <c r="H153" s="336" t="s">
        <v>701</v>
      </c>
      <c r="I153" s="336" t="s">
        <v>642</v>
      </c>
      <c r="J153" s="336" t="s">
        <v>691</v>
      </c>
      <c r="K153" s="332"/>
    </row>
    <row r="154" s="1" customFormat="1" ht="15" customHeight="1">
      <c r="B154" s="309"/>
      <c r="C154" s="336" t="s">
        <v>645</v>
      </c>
      <c r="D154" s="284"/>
      <c r="E154" s="284"/>
      <c r="F154" s="337" t="s">
        <v>646</v>
      </c>
      <c r="G154" s="284"/>
      <c r="H154" s="336" t="s">
        <v>680</v>
      </c>
      <c r="I154" s="336" t="s">
        <v>642</v>
      </c>
      <c r="J154" s="336">
        <v>50</v>
      </c>
      <c r="K154" s="332"/>
    </row>
    <row r="155" s="1" customFormat="1" ht="15" customHeight="1">
      <c r="B155" s="309"/>
      <c r="C155" s="336" t="s">
        <v>648</v>
      </c>
      <c r="D155" s="284"/>
      <c r="E155" s="284"/>
      <c r="F155" s="337" t="s">
        <v>640</v>
      </c>
      <c r="G155" s="284"/>
      <c r="H155" s="336" t="s">
        <v>680</v>
      </c>
      <c r="I155" s="336" t="s">
        <v>650</v>
      </c>
      <c r="J155" s="336"/>
      <c r="K155" s="332"/>
    </row>
    <row r="156" s="1" customFormat="1" ht="15" customHeight="1">
      <c r="B156" s="309"/>
      <c r="C156" s="336" t="s">
        <v>659</v>
      </c>
      <c r="D156" s="284"/>
      <c r="E156" s="284"/>
      <c r="F156" s="337" t="s">
        <v>646</v>
      </c>
      <c r="G156" s="284"/>
      <c r="H156" s="336" t="s">
        <v>680</v>
      </c>
      <c r="I156" s="336" t="s">
        <v>642</v>
      </c>
      <c r="J156" s="336">
        <v>50</v>
      </c>
      <c r="K156" s="332"/>
    </row>
    <row r="157" s="1" customFormat="1" ht="15" customHeight="1">
      <c r="B157" s="309"/>
      <c r="C157" s="336" t="s">
        <v>667</v>
      </c>
      <c r="D157" s="284"/>
      <c r="E157" s="284"/>
      <c r="F157" s="337" t="s">
        <v>646</v>
      </c>
      <c r="G157" s="284"/>
      <c r="H157" s="336" t="s">
        <v>680</v>
      </c>
      <c r="I157" s="336" t="s">
        <v>642</v>
      </c>
      <c r="J157" s="336">
        <v>50</v>
      </c>
      <c r="K157" s="332"/>
    </row>
    <row r="158" s="1" customFormat="1" ht="15" customHeight="1">
      <c r="B158" s="309"/>
      <c r="C158" s="336" t="s">
        <v>665</v>
      </c>
      <c r="D158" s="284"/>
      <c r="E158" s="284"/>
      <c r="F158" s="337" t="s">
        <v>646</v>
      </c>
      <c r="G158" s="284"/>
      <c r="H158" s="336" t="s">
        <v>680</v>
      </c>
      <c r="I158" s="336" t="s">
        <v>642</v>
      </c>
      <c r="J158" s="336">
        <v>50</v>
      </c>
      <c r="K158" s="332"/>
    </row>
    <row r="159" s="1" customFormat="1" ht="15" customHeight="1">
      <c r="B159" s="309"/>
      <c r="C159" s="336" t="s">
        <v>90</v>
      </c>
      <c r="D159" s="284"/>
      <c r="E159" s="284"/>
      <c r="F159" s="337" t="s">
        <v>640</v>
      </c>
      <c r="G159" s="284"/>
      <c r="H159" s="336" t="s">
        <v>702</v>
      </c>
      <c r="I159" s="336" t="s">
        <v>642</v>
      </c>
      <c r="J159" s="336" t="s">
        <v>703</v>
      </c>
      <c r="K159" s="332"/>
    </row>
    <row r="160" s="1" customFormat="1" ht="15" customHeight="1">
      <c r="B160" s="309"/>
      <c r="C160" s="336" t="s">
        <v>704</v>
      </c>
      <c r="D160" s="284"/>
      <c r="E160" s="284"/>
      <c r="F160" s="337" t="s">
        <v>640</v>
      </c>
      <c r="G160" s="284"/>
      <c r="H160" s="336" t="s">
        <v>705</v>
      </c>
      <c r="I160" s="336" t="s">
        <v>675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706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634</v>
      </c>
      <c r="D166" s="299"/>
      <c r="E166" s="299"/>
      <c r="F166" s="299" t="s">
        <v>635</v>
      </c>
      <c r="G166" s="341"/>
      <c r="H166" s="342" t="s">
        <v>51</v>
      </c>
      <c r="I166" s="342" t="s">
        <v>54</v>
      </c>
      <c r="J166" s="299" t="s">
        <v>636</v>
      </c>
      <c r="K166" s="276"/>
    </row>
    <row r="167" s="1" customFormat="1" ht="17.25" customHeight="1">
      <c r="B167" s="277"/>
      <c r="C167" s="301" t="s">
        <v>637</v>
      </c>
      <c r="D167" s="301"/>
      <c r="E167" s="301"/>
      <c r="F167" s="302" t="s">
        <v>638</v>
      </c>
      <c r="G167" s="343"/>
      <c r="H167" s="344"/>
      <c r="I167" s="344"/>
      <c r="J167" s="301" t="s">
        <v>639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643</v>
      </c>
      <c r="D169" s="284"/>
      <c r="E169" s="284"/>
      <c r="F169" s="307" t="s">
        <v>640</v>
      </c>
      <c r="G169" s="284"/>
      <c r="H169" s="284" t="s">
        <v>680</v>
      </c>
      <c r="I169" s="284" t="s">
        <v>642</v>
      </c>
      <c r="J169" s="284">
        <v>120</v>
      </c>
      <c r="K169" s="332"/>
    </row>
    <row r="170" s="1" customFormat="1" ht="15" customHeight="1">
      <c r="B170" s="309"/>
      <c r="C170" s="284" t="s">
        <v>689</v>
      </c>
      <c r="D170" s="284"/>
      <c r="E170" s="284"/>
      <c r="F170" s="307" t="s">
        <v>640</v>
      </c>
      <c r="G170" s="284"/>
      <c r="H170" s="284" t="s">
        <v>690</v>
      </c>
      <c r="I170" s="284" t="s">
        <v>642</v>
      </c>
      <c r="J170" s="284" t="s">
        <v>691</v>
      </c>
      <c r="K170" s="332"/>
    </row>
    <row r="171" s="1" customFormat="1" ht="15" customHeight="1">
      <c r="B171" s="309"/>
      <c r="C171" s="284" t="s">
        <v>588</v>
      </c>
      <c r="D171" s="284"/>
      <c r="E171" s="284"/>
      <c r="F171" s="307" t="s">
        <v>640</v>
      </c>
      <c r="G171" s="284"/>
      <c r="H171" s="284" t="s">
        <v>707</v>
      </c>
      <c r="I171" s="284" t="s">
        <v>642</v>
      </c>
      <c r="J171" s="284" t="s">
        <v>691</v>
      </c>
      <c r="K171" s="332"/>
    </row>
    <row r="172" s="1" customFormat="1" ht="15" customHeight="1">
      <c r="B172" s="309"/>
      <c r="C172" s="284" t="s">
        <v>645</v>
      </c>
      <c r="D172" s="284"/>
      <c r="E172" s="284"/>
      <c r="F172" s="307" t="s">
        <v>646</v>
      </c>
      <c r="G172" s="284"/>
      <c r="H172" s="284" t="s">
        <v>707</v>
      </c>
      <c r="I172" s="284" t="s">
        <v>642</v>
      </c>
      <c r="J172" s="284">
        <v>50</v>
      </c>
      <c r="K172" s="332"/>
    </row>
    <row r="173" s="1" customFormat="1" ht="15" customHeight="1">
      <c r="B173" s="309"/>
      <c r="C173" s="284" t="s">
        <v>648</v>
      </c>
      <c r="D173" s="284"/>
      <c r="E173" s="284"/>
      <c r="F173" s="307" t="s">
        <v>640</v>
      </c>
      <c r="G173" s="284"/>
      <c r="H173" s="284" t="s">
        <v>707</v>
      </c>
      <c r="I173" s="284" t="s">
        <v>650</v>
      </c>
      <c r="J173" s="284"/>
      <c r="K173" s="332"/>
    </row>
    <row r="174" s="1" customFormat="1" ht="15" customHeight="1">
      <c r="B174" s="309"/>
      <c r="C174" s="284" t="s">
        <v>659</v>
      </c>
      <c r="D174" s="284"/>
      <c r="E174" s="284"/>
      <c r="F174" s="307" t="s">
        <v>646</v>
      </c>
      <c r="G174" s="284"/>
      <c r="H174" s="284" t="s">
        <v>707</v>
      </c>
      <c r="I174" s="284" t="s">
        <v>642</v>
      </c>
      <c r="J174" s="284">
        <v>50</v>
      </c>
      <c r="K174" s="332"/>
    </row>
    <row r="175" s="1" customFormat="1" ht="15" customHeight="1">
      <c r="B175" s="309"/>
      <c r="C175" s="284" t="s">
        <v>667</v>
      </c>
      <c r="D175" s="284"/>
      <c r="E175" s="284"/>
      <c r="F175" s="307" t="s">
        <v>646</v>
      </c>
      <c r="G175" s="284"/>
      <c r="H175" s="284" t="s">
        <v>707</v>
      </c>
      <c r="I175" s="284" t="s">
        <v>642</v>
      </c>
      <c r="J175" s="284">
        <v>50</v>
      </c>
      <c r="K175" s="332"/>
    </row>
    <row r="176" s="1" customFormat="1" ht="15" customHeight="1">
      <c r="B176" s="309"/>
      <c r="C176" s="284" t="s">
        <v>665</v>
      </c>
      <c r="D176" s="284"/>
      <c r="E176" s="284"/>
      <c r="F176" s="307" t="s">
        <v>646</v>
      </c>
      <c r="G176" s="284"/>
      <c r="H176" s="284" t="s">
        <v>707</v>
      </c>
      <c r="I176" s="284" t="s">
        <v>642</v>
      </c>
      <c r="J176" s="284">
        <v>50</v>
      </c>
      <c r="K176" s="332"/>
    </row>
    <row r="177" s="1" customFormat="1" ht="15" customHeight="1">
      <c r="B177" s="309"/>
      <c r="C177" s="284" t="s">
        <v>106</v>
      </c>
      <c r="D177" s="284"/>
      <c r="E177" s="284"/>
      <c r="F177" s="307" t="s">
        <v>640</v>
      </c>
      <c r="G177" s="284"/>
      <c r="H177" s="284" t="s">
        <v>708</v>
      </c>
      <c r="I177" s="284" t="s">
        <v>709</v>
      </c>
      <c r="J177" s="284"/>
      <c r="K177" s="332"/>
    </row>
    <row r="178" s="1" customFormat="1" ht="15" customHeight="1">
      <c r="B178" s="309"/>
      <c r="C178" s="284" t="s">
        <v>54</v>
      </c>
      <c r="D178" s="284"/>
      <c r="E178" s="284"/>
      <c r="F178" s="307" t="s">
        <v>640</v>
      </c>
      <c r="G178" s="284"/>
      <c r="H178" s="284" t="s">
        <v>710</v>
      </c>
      <c r="I178" s="284" t="s">
        <v>711</v>
      </c>
      <c r="J178" s="284">
        <v>1</v>
      </c>
      <c r="K178" s="332"/>
    </row>
    <row r="179" s="1" customFormat="1" ht="15" customHeight="1">
      <c r="B179" s="309"/>
      <c r="C179" s="284" t="s">
        <v>50</v>
      </c>
      <c r="D179" s="284"/>
      <c r="E179" s="284"/>
      <c r="F179" s="307" t="s">
        <v>640</v>
      </c>
      <c r="G179" s="284"/>
      <c r="H179" s="284" t="s">
        <v>712</v>
      </c>
      <c r="I179" s="284" t="s">
        <v>642</v>
      </c>
      <c r="J179" s="284">
        <v>20</v>
      </c>
      <c r="K179" s="332"/>
    </row>
    <row r="180" s="1" customFormat="1" ht="15" customHeight="1">
      <c r="B180" s="309"/>
      <c r="C180" s="284" t="s">
        <v>51</v>
      </c>
      <c r="D180" s="284"/>
      <c r="E180" s="284"/>
      <c r="F180" s="307" t="s">
        <v>640</v>
      </c>
      <c r="G180" s="284"/>
      <c r="H180" s="284" t="s">
        <v>713</v>
      </c>
      <c r="I180" s="284" t="s">
        <v>642</v>
      </c>
      <c r="J180" s="284">
        <v>255</v>
      </c>
      <c r="K180" s="332"/>
    </row>
    <row r="181" s="1" customFormat="1" ht="15" customHeight="1">
      <c r="B181" s="309"/>
      <c r="C181" s="284" t="s">
        <v>107</v>
      </c>
      <c r="D181" s="284"/>
      <c r="E181" s="284"/>
      <c r="F181" s="307" t="s">
        <v>640</v>
      </c>
      <c r="G181" s="284"/>
      <c r="H181" s="284" t="s">
        <v>604</v>
      </c>
      <c r="I181" s="284" t="s">
        <v>642</v>
      </c>
      <c r="J181" s="284">
        <v>10</v>
      </c>
      <c r="K181" s="332"/>
    </row>
    <row r="182" s="1" customFormat="1" ht="15" customHeight="1">
      <c r="B182" s="309"/>
      <c r="C182" s="284" t="s">
        <v>108</v>
      </c>
      <c r="D182" s="284"/>
      <c r="E182" s="284"/>
      <c r="F182" s="307" t="s">
        <v>640</v>
      </c>
      <c r="G182" s="284"/>
      <c r="H182" s="284" t="s">
        <v>714</v>
      </c>
      <c r="I182" s="284" t="s">
        <v>675</v>
      </c>
      <c r="J182" s="284"/>
      <c r="K182" s="332"/>
    </row>
    <row r="183" s="1" customFormat="1" ht="15" customHeight="1">
      <c r="B183" s="309"/>
      <c r="C183" s="284" t="s">
        <v>715</v>
      </c>
      <c r="D183" s="284"/>
      <c r="E183" s="284"/>
      <c r="F183" s="307" t="s">
        <v>640</v>
      </c>
      <c r="G183" s="284"/>
      <c r="H183" s="284" t="s">
        <v>716</v>
      </c>
      <c r="I183" s="284" t="s">
        <v>675</v>
      </c>
      <c r="J183" s="284"/>
      <c r="K183" s="332"/>
    </row>
    <row r="184" s="1" customFormat="1" ht="15" customHeight="1">
      <c r="B184" s="309"/>
      <c r="C184" s="284" t="s">
        <v>704</v>
      </c>
      <c r="D184" s="284"/>
      <c r="E184" s="284"/>
      <c r="F184" s="307" t="s">
        <v>640</v>
      </c>
      <c r="G184" s="284"/>
      <c r="H184" s="284" t="s">
        <v>717</v>
      </c>
      <c r="I184" s="284" t="s">
        <v>675</v>
      </c>
      <c r="J184" s="284"/>
      <c r="K184" s="332"/>
    </row>
    <row r="185" s="1" customFormat="1" ht="15" customHeight="1">
      <c r="B185" s="309"/>
      <c r="C185" s="284" t="s">
        <v>110</v>
      </c>
      <c r="D185" s="284"/>
      <c r="E185" s="284"/>
      <c r="F185" s="307" t="s">
        <v>646</v>
      </c>
      <c r="G185" s="284"/>
      <c r="H185" s="284" t="s">
        <v>718</v>
      </c>
      <c r="I185" s="284" t="s">
        <v>642</v>
      </c>
      <c r="J185" s="284">
        <v>50</v>
      </c>
      <c r="K185" s="332"/>
    </row>
    <row r="186" s="1" customFormat="1" ht="15" customHeight="1">
      <c r="B186" s="309"/>
      <c r="C186" s="284" t="s">
        <v>719</v>
      </c>
      <c r="D186" s="284"/>
      <c r="E186" s="284"/>
      <c r="F186" s="307" t="s">
        <v>646</v>
      </c>
      <c r="G186" s="284"/>
      <c r="H186" s="284" t="s">
        <v>720</v>
      </c>
      <c r="I186" s="284" t="s">
        <v>721</v>
      </c>
      <c r="J186" s="284"/>
      <c r="K186" s="332"/>
    </row>
    <row r="187" s="1" customFormat="1" ht="15" customHeight="1">
      <c r="B187" s="309"/>
      <c r="C187" s="284" t="s">
        <v>722</v>
      </c>
      <c r="D187" s="284"/>
      <c r="E187" s="284"/>
      <c r="F187" s="307" t="s">
        <v>646</v>
      </c>
      <c r="G187" s="284"/>
      <c r="H187" s="284" t="s">
        <v>723</v>
      </c>
      <c r="I187" s="284" t="s">
        <v>721</v>
      </c>
      <c r="J187" s="284"/>
      <c r="K187" s="332"/>
    </row>
    <row r="188" s="1" customFormat="1" ht="15" customHeight="1">
      <c r="B188" s="309"/>
      <c r="C188" s="284" t="s">
        <v>724</v>
      </c>
      <c r="D188" s="284"/>
      <c r="E188" s="284"/>
      <c r="F188" s="307" t="s">
        <v>646</v>
      </c>
      <c r="G188" s="284"/>
      <c r="H188" s="284" t="s">
        <v>725</v>
      </c>
      <c r="I188" s="284" t="s">
        <v>721</v>
      </c>
      <c r="J188" s="284"/>
      <c r="K188" s="332"/>
    </row>
    <row r="189" s="1" customFormat="1" ht="15" customHeight="1">
      <c r="B189" s="309"/>
      <c r="C189" s="345" t="s">
        <v>726</v>
      </c>
      <c r="D189" s="284"/>
      <c r="E189" s="284"/>
      <c r="F189" s="307" t="s">
        <v>646</v>
      </c>
      <c r="G189" s="284"/>
      <c r="H189" s="284" t="s">
        <v>727</v>
      </c>
      <c r="I189" s="284" t="s">
        <v>728</v>
      </c>
      <c r="J189" s="346" t="s">
        <v>729</v>
      </c>
      <c r="K189" s="332"/>
    </row>
    <row r="190" s="1" customFormat="1" ht="15" customHeight="1">
      <c r="B190" s="309"/>
      <c r="C190" s="345" t="s">
        <v>39</v>
      </c>
      <c r="D190" s="284"/>
      <c r="E190" s="284"/>
      <c r="F190" s="307" t="s">
        <v>640</v>
      </c>
      <c r="G190" s="284"/>
      <c r="H190" s="281" t="s">
        <v>730</v>
      </c>
      <c r="I190" s="284" t="s">
        <v>731</v>
      </c>
      <c r="J190" s="284"/>
      <c r="K190" s="332"/>
    </row>
    <row r="191" s="1" customFormat="1" ht="15" customHeight="1">
      <c r="B191" s="309"/>
      <c r="C191" s="345" t="s">
        <v>732</v>
      </c>
      <c r="D191" s="284"/>
      <c r="E191" s="284"/>
      <c r="F191" s="307" t="s">
        <v>640</v>
      </c>
      <c r="G191" s="284"/>
      <c r="H191" s="284" t="s">
        <v>733</v>
      </c>
      <c r="I191" s="284" t="s">
        <v>675</v>
      </c>
      <c r="J191" s="284"/>
      <c r="K191" s="332"/>
    </row>
    <row r="192" s="1" customFormat="1" ht="15" customHeight="1">
      <c r="B192" s="309"/>
      <c r="C192" s="345" t="s">
        <v>734</v>
      </c>
      <c r="D192" s="284"/>
      <c r="E192" s="284"/>
      <c r="F192" s="307" t="s">
        <v>640</v>
      </c>
      <c r="G192" s="284"/>
      <c r="H192" s="284" t="s">
        <v>735</v>
      </c>
      <c r="I192" s="284" t="s">
        <v>675</v>
      </c>
      <c r="J192" s="284"/>
      <c r="K192" s="332"/>
    </row>
    <row r="193" s="1" customFormat="1" ht="15" customHeight="1">
      <c r="B193" s="309"/>
      <c r="C193" s="345" t="s">
        <v>736</v>
      </c>
      <c r="D193" s="284"/>
      <c r="E193" s="284"/>
      <c r="F193" s="307" t="s">
        <v>646</v>
      </c>
      <c r="G193" s="284"/>
      <c r="H193" s="284" t="s">
        <v>737</v>
      </c>
      <c r="I193" s="284" t="s">
        <v>675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738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739</v>
      </c>
      <c r="D200" s="348"/>
      <c r="E200" s="348"/>
      <c r="F200" s="348" t="s">
        <v>740</v>
      </c>
      <c r="G200" s="349"/>
      <c r="H200" s="348" t="s">
        <v>741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731</v>
      </c>
      <c r="D202" s="284"/>
      <c r="E202" s="284"/>
      <c r="F202" s="307" t="s">
        <v>40</v>
      </c>
      <c r="G202" s="284"/>
      <c r="H202" s="284" t="s">
        <v>742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41</v>
      </c>
      <c r="G203" s="284"/>
      <c r="H203" s="284" t="s">
        <v>743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44</v>
      </c>
      <c r="G204" s="284"/>
      <c r="H204" s="284" t="s">
        <v>744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42</v>
      </c>
      <c r="G205" s="284"/>
      <c r="H205" s="284" t="s">
        <v>745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43</v>
      </c>
      <c r="G206" s="284"/>
      <c r="H206" s="284" t="s">
        <v>746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687</v>
      </c>
      <c r="D208" s="284"/>
      <c r="E208" s="284"/>
      <c r="F208" s="307" t="s">
        <v>76</v>
      </c>
      <c r="G208" s="284"/>
      <c r="H208" s="284" t="s">
        <v>747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582</v>
      </c>
      <c r="G209" s="284"/>
      <c r="H209" s="284" t="s">
        <v>583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580</v>
      </c>
      <c r="G210" s="284"/>
      <c r="H210" s="284" t="s">
        <v>748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584</v>
      </c>
      <c r="G211" s="345"/>
      <c r="H211" s="336" t="s">
        <v>585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586</v>
      </c>
      <c r="G212" s="345"/>
      <c r="H212" s="336" t="s">
        <v>749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711</v>
      </c>
      <c r="D214" s="284"/>
      <c r="E214" s="284"/>
      <c r="F214" s="307">
        <v>1</v>
      </c>
      <c r="G214" s="345"/>
      <c r="H214" s="336" t="s">
        <v>750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751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752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753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2021-06-03T09:18:10Z</dcterms:created>
  <dcterms:modified xsi:type="dcterms:W3CDTF">2021-06-03T09:18:14Z</dcterms:modified>
</cp:coreProperties>
</file>