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!Data!\2020\9182-26 TV20-012_ Rek. kulturního domu v Hájku čp.20_ROZPOČTY_30.3.2021\Hájek_Rozpočty OSTATNÍ  30.3.2021\"/>
    </mc:Choice>
  </mc:AlternateContent>
  <bookViews>
    <workbookView xWindow="0" yWindow="0" windowWidth="0" windowHeight="0"/>
  </bookViews>
  <sheets>
    <sheet name="Rekapitulace stavby" sheetId="1" r:id="rId1"/>
    <sheet name="A - Stavební a konstrukčn..." sheetId="2" r:id="rId2"/>
    <sheet name="B - ZTI" sheetId="3" r:id="rId3"/>
    <sheet name="G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'A - Stavební a konstrukčn...'!$C$140:$K$562</definedName>
    <definedName name="_xlnm.Print_Area" localSheetId="1">'A - Stavební a konstrukčn...'!$C$82:$J$122,'A - Stavební a konstrukčn...'!$C$128:$K$562</definedName>
    <definedName name="_xlnm.Print_Titles" localSheetId="1">'A - Stavební a konstrukčn...'!$140:$140</definedName>
    <definedName name="_xlnm._FilterDatabase" localSheetId="2" hidden="1">'B - ZTI'!$C$119:$K$167</definedName>
    <definedName name="_xlnm.Print_Area" localSheetId="2">'B - ZTI'!$C$82:$J$101,'B - ZTI'!$C$107:$K$167</definedName>
    <definedName name="_xlnm.Print_Titles" localSheetId="2">'B - ZTI'!$119:$119</definedName>
    <definedName name="_xlnm._FilterDatabase" localSheetId="3" hidden="1">'G - VRN'!$C$119:$K$145</definedName>
    <definedName name="_xlnm.Print_Area" localSheetId="3">'G - VRN'!$C$82:$J$101,'G - VRN'!$C$107:$K$145</definedName>
    <definedName name="_xlnm.Print_Titles" localSheetId="3">'G - VRN'!$119:$119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T137"/>
  <c r="R138"/>
  <c r="R137"/>
  <c r="P138"/>
  <c r="P137"/>
  <c r="BI134"/>
  <c r="BH134"/>
  <c r="BG134"/>
  <c r="BE134"/>
  <c r="T134"/>
  <c r="R134"/>
  <c r="P134"/>
  <c r="BI130"/>
  <c r="BH130"/>
  <c r="BG130"/>
  <c r="BE130"/>
  <c r="T130"/>
  <c r="R130"/>
  <c r="P130"/>
  <c r="BI126"/>
  <c r="BH126"/>
  <c r="BG126"/>
  <c r="BE126"/>
  <c r="T126"/>
  <c r="R126"/>
  <c r="P126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3" r="J37"/>
  <c r="J36"/>
  <c i="1" r="AY96"/>
  <c i="3" r="J35"/>
  <c i="1" r="AX96"/>
  <c i="3" r="BI167"/>
  <c r="BH167"/>
  <c r="BG167"/>
  <c r="BE167"/>
  <c r="T167"/>
  <c r="R167"/>
  <c r="P167"/>
  <c r="BI166"/>
  <c r="BH166"/>
  <c r="BG166"/>
  <c r="BE166"/>
  <c r="T166"/>
  <c r="R166"/>
  <c r="P166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3"/>
  <c r="BH153"/>
  <c r="BG153"/>
  <c r="BE153"/>
  <c r="T153"/>
  <c r="R153"/>
  <c r="P153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1"/>
  <c r="BH141"/>
  <c r="BG141"/>
  <c r="BE141"/>
  <c r="T141"/>
  <c r="R141"/>
  <c r="P141"/>
  <c r="BI140"/>
  <c r="BH140"/>
  <c r="BG140"/>
  <c r="BE140"/>
  <c r="T140"/>
  <c r="R140"/>
  <c r="P140"/>
  <c r="BI134"/>
  <c r="BH134"/>
  <c r="BG134"/>
  <c r="BE134"/>
  <c r="T134"/>
  <c r="R134"/>
  <c r="P134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2" r="J37"/>
  <c r="J36"/>
  <c i="1" r="AY95"/>
  <c i="2" r="J35"/>
  <c i="1" r="AX95"/>
  <c i="2" r="BI562"/>
  <c r="BH562"/>
  <c r="BG562"/>
  <c r="BE562"/>
  <c r="T562"/>
  <c r="R562"/>
  <c r="P562"/>
  <c r="BI561"/>
  <c r="BH561"/>
  <c r="BG561"/>
  <c r="BE561"/>
  <c r="T561"/>
  <c r="R561"/>
  <c r="P561"/>
  <c r="BI560"/>
  <c r="BH560"/>
  <c r="BG560"/>
  <c r="BE560"/>
  <c r="T560"/>
  <c r="R560"/>
  <c r="P560"/>
  <c r="BI557"/>
  <c r="BH557"/>
  <c r="BG557"/>
  <c r="BE557"/>
  <c r="T557"/>
  <c r="R557"/>
  <c r="P557"/>
  <c r="BI550"/>
  <c r="BH550"/>
  <c r="BG550"/>
  <c r="BE550"/>
  <c r="T550"/>
  <c r="R550"/>
  <c r="P550"/>
  <c r="BI546"/>
  <c r="BH546"/>
  <c r="BG546"/>
  <c r="BE546"/>
  <c r="T546"/>
  <c r="R546"/>
  <c r="P546"/>
  <c r="BI540"/>
  <c r="BH540"/>
  <c r="BG540"/>
  <c r="BE540"/>
  <c r="T540"/>
  <c r="R540"/>
  <c r="P540"/>
  <c r="BI530"/>
  <c r="BH530"/>
  <c r="BG530"/>
  <c r="BE530"/>
  <c r="T530"/>
  <c r="R530"/>
  <c r="P530"/>
  <c r="BI523"/>
  <c r="BH523"/>
  <c r="BG523"/>
  <c r="BE523"/>
  <c r="T523"/>
  <c r="R523"/>
  <c r="P523"/>
  <c r="BI519"/>
  <c r="BH519"/>
  <c r="BG519"/>
  <c r="BE519"/>
  <c r="T519"/>
  <c r="R519"/>
  <c r="P519"/>
  <c r="BI508"/>
  <c r="BH508"/>
  <c r="BG508"/>
  <c r="BE508"/>
  <c r="T508"/>
  <c r="T507"/>
  <c r="R508"/>
  <c r="R507"/>
  <c r="P508"/>
  <c r="P507"/>
  <c r="BI501"/>
  <c r="BH501"/>
  <c r="BG501"/>
  <c r="BE501"/>
  <c r="T501"/>
  <c r="R501"/>
  <c r="P501"/>
  <c r="BI498"/>
  <c r="BH498"/>
  <c r="BG498"/>
  <c r="BE498"/>
  <c r="T498"/>
  <c r="R498"/>
  <c r="P498"/>
  <c r="BI495"/>
  <c r="BH495"/>
  <c r="BG495"/>
  <c r="BE495"/>
  <c r="T495"/>
  <c r="R495"/>
  <c r="P495"/>
  <c r="BI492"/>
  <c r="BH492"/>
  <c r="BG492"/>
  <c r="BE492"/>
  <c r="T492"/>
  <c r="R492"/>
  <c r="P492"/>
  <c r="BI490"/>
  <c r="BH490"/>
  <c r="BG490"/>
  <c r="BE490"/>
  <c r="T490"/>
  <c r="R490"/>
  <c r="P490"/>
  <c r="BI487"/>
  <c r="BH487"/>
  <c r="BG487"/>
  <c r="BE487"/>
  <c r="T487"/>
  <c r="R487"/>
  <c r="P487"/>
  <c r="BI484"/>
  <c r="BH484"/>
  <c r="BG484"/>
  <c r="BE484"/>
  <c r="T484"/>
  <c r="R484"/>
  <c r="P484"/>
  <c r="BI480"/>
  <c r="BH480"/>
  <c r="BG480"/>
  <c r="BE480"/>
  <c r="T480"/>
  <c r="R480"/>
  <c r="P480"/>
  <c r="BI473"/>
  <c r="BH473"/>
  <c r="BG473"/>
  <c r="BE473"/>
  <c r="T473"/>
  <c r="R473"/>
  <c r="P473"/>
  <c r="BI472"/>
  <c r="BH472"/>
  <c r="BG472"/>
  <c r="BE472"/>
  <c r="T472"/>
  <c r="R472"/>
  <c r="P472"/>
  <c r="BI468"/>
  <c r="BH468"/>
  <c r="BG468"/>
  <c r="BE468"/>
  <c r="T468"/>
  <c r="R468"/>
  <c r="P468"/>
  <c r="BI462"/>
  <c r="BH462"/>
  <c r="BG462"/>
  <c r="BE462"/>
  <c r="T462"/>
  <c r="R462"/>
  <c r="P462"/>
  <c r="BI460"/>
  <c r="BH460"/>
  <c r="BG460"/>
  <c r="BE460"/>
  <c r="T460"/>
  <c r="R460"/>
  <c r="P460"/>
  <c r="BI457"/>
  <c r="BH457"/>
  <c r="BG457"/>
  <c r="BE457"/>
  <c r="T457"/>
  <c r="R457"/>
  <c r="P457"/>
  <c r="BI453"/>
  <c r="BH453"/>
  <c r="BG453"/>
  <c r="BE453"/>
  <c r="T453"/>
  <c r="R453"/>
  <c r="P453"/>
  <c r="BI452"/>
  <c r="BH452"/>
  <c r="BG452"/>
  <c r="BE452"/>
  <c r="T452"/>
  <c r="R452"/>
  <c r="P452"/>
  <c r="BI449"/>
  <c r="BH449"/>
  <c r="BG449"/>
  <c r="BE449"/>
  <c r="T449"/>
  <c r="R449"/>
  <c r="P449"/>
  <c r="BI446"/>
  <c r="BH446"/>
  <c r="BG446"/>
  <c r="BE446"/>
  <c r="T446"/>
  <c r="R446"/>
  <c r="P446"/>
  <c r="BI442"/>
  <c r="BH442"/>
  <c r="BG442"/>
  <c r="BE442"/>
  <c r="T442"/>
  <c r="R442"/>
  <c r="P442"/>
  <c r="BI439"/>
  <c r="BH439"/>
  <c r="BG439"/>
  <c r="BE439"/>
  <c r="T439"/>
  <c r="R439"/>
  <c r="P439"/>
  <c r="BI436"/>
  <c r="BH436"/>
  <c r="BG436"/>
  <c r="BE436"/>
  <c r="T436"/>
  <c r="R436"/>
  <c r="P436"/>
  <c r="BI434"/>
  <c r="BH434"/>
  <c r="BG434"/>
  <c r="BE434"/>
  <c r="T434"/>
  <c r="R434"/>
  <c r="P434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2"/>
  <c r="BH422"/>
  <c r="BG422"/>
  <c r="BE422"/>
  <c r="T422"/>
  <c r="R422"/>
  <c r="P422"/>
  <c r="BI419"/>
  <c r="BH419"/>
  <c r="BG419"/>
  <c r="BE419"/>
  <c r="T419"/>
  <c r="R419"/>
  <c r="P419"/>
  <c r="BI417"/>
  <c r="BH417"/>
  <c r="BG417"/>
  <c r="BE417"/>
  <c r="T417"/>
  <c r="R417"/>
  <c r="P417"/>
  <c r="BI413"/>
  <c r="BH413"/>
  <c r="BG413"/>
  <c r="BE413"/>
  <c r="T413"/>
  <c r="R413"/>
  <c r="P413"/>
  <c r="BI410"/>
  <c r="BH410"/>
  <c r="BG410"/>
  <c r="BE410"/>
  <c r="T410"/>
  <c r="R410"/>
  <c r="P410"/>
  <c r="BI409"/>
  <c r="BH409"/>
  <c r="BG409"/>
  <c r="BE409"/>
  <c r="T409"/>
  <c r="R409"/>
  <c r="P409"/>
  <c r="BI404"/>
  <c r="BH404"/>
  <c r="BG404"/>
  <c r="BE404"/>
  <c r="T404"/>
  <c r="R404"/>
  <c r="P404"/>
  <c r="BI401"/>
  <c r="BH401"/>
  <c r="BG401"/>
  <c r="BE401"/>
  <c r="T401"/>
  <c r="R401"/>
  <c r="P401"/>
  <c r="BI400"/>
  <c r="BH400"/>
  <c r="BG400"/>
  <c r="BE400"/>
  <c r="T400"/>
  <c r="R400"/>
  <c r="P400"/>
  <c r="BI397"/>
  <c r="BH397"/>
  <c r="BG397"/>
  <c r="BE397"/>
  <c r="T397"/>
  <c r="R397"/>
  <c r="P397"/>
  <c r="BI395"/>
  <c r="BH395"/>
  <c r="BG395"/>
  <c r="BE395"/>
  <c r="T395"/>
  <c r="R395"/>
  <c r="P395"/>
  <c r="BI392"/>
  <c r="BH392"/>
  <c r="BG392"/>
  <c r="BE392"/>
  <c r="T392"/>
  <c r="R392"/>
  <c r="P392"/>
  <c r="BI389"/>
  <c r="BH389"/>
  <c r="BG389"/>
  <c r="BE389"/>
  <c r="T389"/>
  <c r="R389"/>
  <c r="P389"/>
  <c r="BI386"/>
  <c r="BH386"/>
  <c r="BG386"/>
  <c r="BE386"/>
  <c r="T386"/>
  <c r="R386"/>
  <c r="P386"/>
  <c r="BI383"/>
  <c r="BH383"/>
  <c r="BG383"/>
  <c r="BE383"/>
  <c r="T383"/>
  <c r="R383"/>
  <c r="P383"/>
  <c r="BI378"/>
  <c r="BH378"/>
  <c r="BG378"/>
  <c r="BE378"/>
  <c r="T378"/>
  <c r="R378"/>
  <c r="P378"/>
  <c r="BI375"/>
  <c r="BH375"/>
  <c r="BG375"/>
  <c r="BE375"/>
  <c r="T375"/>
  <c r="R375"/>
  <c r="P375"/>
  <c r="BI372"/>
  <c r="BH372"/>
  <c r="BG372"/>
  <c r="BE372"/>
  <c r="T372"/>
  <c r="T371"/>
  <c r="R372"/>
  <c r="R371"/>
  <c r="P372"/>
  <c r="P371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64"/>
  <c r="BH364"/>
  <c r="BG364"/>
  <c r="BE364"/>
  <c r="T364"/>
  <c r="R364"/>
  <c r="P364"/>
  <c r="BI358"/>
  <c r="BH358"/>
  <c r="BG358"/>
  <c r="BE358"/>
  <c r="T358"/>
  <c r="R358"/>
  <c r="P358"/>
  <c r="BI353"/>
  <c r="BH353"/>
  <c r="BG353"/>
  <c r="BE353"/>
  <c r="T353"/>
  <c r="R353"/>
  <c r="P353"/>
  <c r="BI349"/>
  <c r="BH349"/>
  <c r="BG349"/>
  <c r="BE349"/>
  <c r="T349"/>
  <c r="R349"/>
  <c r="P349"/>
  <c r="BI342"/>
  <c r="BH342"/>
  <c r="BG342"/>
  <c r="BE342"/>
  <c r="T342"/>
  <c r="R342"/>
  <c r="P342"/>
  <c r="BI338"/>
  <c r="BH338"/>
  <c r="BG338"/>
  <c r="BE338"/>
  <c r="T338"/>
  <c r="R338"/>
  <c r="P338"/>
  <c r="BI332"/>
  <c r="BH332"/>
  <c r="BG332"/>
  <c r="BE332"/>
  <c r="T332"/>
  <c r="R332"/>
  <c r="P332"/>
  <c r="BI324"/>
  <c r="BH324"/>
  <c r="BG324"/>
  <c r="BE324"/>
  <c r="T324"/>
  <c r="R324"/>
  <c r="P324"/>
  <c r="BI321"/>
  <c r="BH321"/>
  <c r="BG321"/>
  <c r="BE321"/>
  <c r="T321"/>
  <c r="R321"/>
  <c r="P321"/>
  <c r="BI313"/>
  <c r="BH313"/>
  <c r="BG313"/>
  <c r="BE313"/>
  <c r="T313"/>
  <c r="R313"/>
  <c r="P313"/>
  <c r="BI307"/>
  <c r="BH307"/>
  <c r="BG307"/>
  <c r="BE307"/>
  <c r="T307"/>
  <c r="R307"/>
  <c r="P307"/>
  <c r="BI304"/>
  <c r="BH304"/>
  <c r="BG304"/>
  <c r="BE304"/>
  <c r="T304"/>
  <c r="R304"/>
  <c r="P304"/>
  <c r="BI298"/>
  <c r="BH298"/>
  <c r="BG298"/>
  <c r="BE298"/>
  <c r="T298"/>
  <c r="R298"/>
  <c r="P298"/>
  <c r="BI295"/>
  <c r="BH295"/>
  <c r="BG295"/>
  <c r="BE295"/>
  <c r="T295"/>
  <c r="R295"/>
  <c r="P295"/>
  <c r="BI291"/>
  <c r="BH291"/>
  <c r="BG291"/>
  <c r="BE291"/>
  <c r="T291"/>
  <c r="R291"/>
  <c r="P291"/>
  <c r="BI287"/>
  <c r="BH287"/>
  <c r="BG287"/>
  <c r="BE287"/>
  <c r="T287"/>
  <c r="T286"/>
  <c r="R287"/>
  <c r="R286"/>
  <c r="P287"/>
  <c r="P286"/>
  <c r="BI283"/>
  <c r="BH283"/>
  <c r="BG283"/>
  <c r="BE283"/>
  <c r="T283"/>
  <c r="T282"/>
  <c r="R283"/>
  <c r="R282"/>
  <c r="P283"/>
  <c r="P282"/>
  <c r="BI278"/>
  <c r="BH278"/>
  <c r="BG278"/>
  <c r="BE278"/>
  <c r="T278"/>
  <c r="R278"/>
  <c r="P278"/>
  <c r="BI275"/>
  <c r="BH275"/>
  <c r="BG275"/>
  <c r="BE275"/>
  <c r="T275"/>
  <c r="R275"/>
  <c r="P275"/>
  <c r="BI271"/>
  <c r="BH271"/>
  <c r="BG271"/>
  <c r="BE271"/>
  <c r="T271"/>
  <c r="R271"/>
  <c r="P271"/>
  <c r="BI267"/>
  <c r="BH267"/>
  <c r="BG267"/>
  <c r="BE267"/>
  <c r="T267"/>
  <c r="R267"/>
  <c r="P267"/>
  <c r="BI264"/>
  <c r="BH264"/>
  <c r="BG264"/>
  <c r="BE264"/>
  <c r="T264"/>
  <c r="R264"/>
  <c r="P264"/>
  <c r="BI254"/>
  <c r="BH254"/>
  <c r="BG254"/>
  <c r="BE254"/>
  <c r="T254"/>
  <c r="T253"/>
  <c r="R254"/>
  <c r="R253"/>
  <c r="P254"/>
  <c r="P253"/>
  <c r="BI249"/>
  <c r="BH249"/>
  <c r="BG249"/>
  <c r="BE249"/>
  <c r="T249"/>
  <c r="R249"/>
  <c r="P249"/>
  <c r="BI245"/>
  <c r="BH245"/>
  <c r="BG245"/>
  <c r="BE245"/>
  <c r="T245"/>
  <c r="R245"/>
  <c r="P245"/>
  <c r="BI233"/>
  <c r="BH233"/>
  <c r="BG233"/>
  <c r="BE233"/>
  <c r="T233"/>
  <c r="R233"/>
  <c r="P233"/>
  <c r="BI227"/>
  <c r="BH227"/>
  <c r="BG227"/>
  <c r="BE227"/>
  <c r="T227"/>
  <c r="R227"/>
  <c r="P227"/>
  <c r="BI224"/>
  <c r="BH224"/>
  <c r="BG224"/>
  <c r="BE224"/>
  <c r="T224"/>
  <c r="R224"/>
  <c r="P224"/>
  <c r="BI216"/>
  <c r="BH216"/>
  <c r="BG216"/>
  <c r="BE216"/>
  <c r="T216"/>
  <c r="R216"/>
  <c r="P216"/>
  <c r="BI208"/>
  <c r="BH208"/>
  <c r="BG208"/>
  <c r="BE208"/>
  <c r="T208"/>
  <c r="R208"/>
  <c r="P208"/>
  <c r="BI204"/>
  <c r="BH204"/>
  <c r="BG204"/>
  <c r="BE204"/>
  <c r="T204"/>
  <c r="R204"/>
  <c r="P204"/>
  <c r="BI201"/>
  <c r="BH201"/>
  <c r="BG201"/>
  <c r="BE201"/>
  <c r="T201"/>
  <c r="R201"/>
  <c r="P201"/>
  <c r="BI194"/>
  <c r="BH194"/>
  <c r="BG194"/>
  <c r="BE194"/>
  <c r="T194"/>
  <c r="R194"/>
  <c r="P194"/>
  <c r="BI190"/>
  <c r="BH190"/>
  <c r="BG190"/>
  <c r="BE190"/>
  <c r="T190"/>
  <c r="R190"/>
  <c r="P190"/>
  <c r="BI181"/>
  <c r="BH181"/>
  <c r="BG181"/>
  <c r="BE181"/>
  <c r="T181"/>
  <c r="R181"/>
  <c r="P181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8"/>
  <c r="BH168"/>
  <c r="BG168"/>
  <c r="BE168"/>
  <c r="T168"/>
  <c r="R168"/>
  <c r="P168"/>
  <c r="BI162"/>
  <c r="BH162"/>
  <c r="BG162"/>
  <c r="BE162"/>
  <c r="T162"/>
  <c r="R162"/>
  <c r="P162"/>
  <c r="BI158"/>
  <c r="BH158"/>
  <c r="BG158"/>
  <c r="BE158"/>
  <c r="T158"/>
  <c r="R158"/>
  <c r="P158"/>
  <c r="BI155"/>
  <c r="BH155"/>
  <c r="BG155"/>
  <c r="BE155"/>
  <c r="T155"/>
  <c r="R155"/>
  <c r="P155"/>
  <c r="BI149"/>
  <c r="BH149"/>
  <c r="BG149"/>
  <c r="BE149"/>
  <c r="T149"/>
  <c r="R149"/>
  <c r="P149"/>
  <c r="BI144"/>
  <c r="BH144"/>
  <c r="BG144"/>
  <c r="BE144"/>
  <c r="T144"/>
  <c r="R144"/>
  <c r="P144"/>
  <c r="J138"/>
  <c r="J137"/>
  <c r="F137"/>
  <c r="F135"/>
  <c r="E133"/>
  <c r="J92"/>
  <c r="J91"/>
  <c r="F91"/>
  <c r="F89"/>
  <c r="E87"/>
  <c r="J18"/>
  <c r="E18"/>
  <c r="F138"/>
  <c r="J17"/>
  <c r="J12"/>
  <c r="J135"/>
  <c r="E7"/>
  <c r="E131"/>
  <c i="1" r="L90"/>
  <c r="AM90"/>
  <c r="AM89"/>
  <c r="L89"/>
  <c r="AM87"/>
  <c r="L87"/>
  <c r="L85"/>
  <c r="L84"/>
  <c i="4" r="J140"/>
  <c r="J138"/>
  <c i="3" r="BK161"/>
  <c r="BK150"/>
  <c r="BK140"/>
  <c r="BK127"/>
  <c r="BK126"/>
  <c i="2" r="J557"/>
  <c r="BK546"/>
  <c r="BK540"/>
  <c r="BK530"/>
  <c r="BK501"/>
  <c r="BK498"/>
  <c r="J495"/>
  <c r="J490"/>
  <c r="J480"/>
  <c r="J473"/>
  <c r="J468"/>
  <c r="J462"/>
  <c r="BK457"/>
  <c r="BK453"/>
  <c r="J452"/>
  <c r="J446"/>
  <c r="BK442"/>
  <c r="BK434"/>
  <c r="J430"/>
  <c r="BK429"/>
  <c r="J417"/>
  <c r="J413"/>
  <c r="BK400"/>
  <c r="J397"/>
  <c r="BK395"/>
  <c r="BK392"/>
  <c r="BK389"/>
  <c r="BK378"/>
  <c r="J365"/>
  <c r="J353"/>
  <c r="BK349"/>
  <c r="J338"/>
  <c r="J332"/>
  <c r="BK324"/>
  <c r="BK321"/>
  <c r="J313"/>
  <c r="J307"/>
  <c r="BK304"/>
  <c r="J295"/>
  <c r="BK291"/>
  <c r="J287"/>
  <c r="J283"/>
  <c r="BK254"/>
  <c r="J249"/>
  <c r="BK233"/>
  <c r="J224"/>
  <c r="BK204"/>
  <c r="J190"/>
  <c r="J168"/>
  <c r="J158"/>
  <c r="J155"/>
  <c i="4" r="BK143"/>
  <c r="BK134"/>
  <c r="J130"/>
  <c r="J123"/>
  <c i="3" r="J167"/>
  <c r="BK163"/>
  <c r="BK160"/>
  <c r="BK153"/>
  <c r="J150"/>
  <c r="BK148"/>
  <c r="BK141"/>
  <c r="J131"/>
  <c r="BK130"/>
  <c r="BK129"/>
  <c r="J127"/>
  <c r="J126"/>
  <c r="J123"/>
  <c i="2" r="J530"/>
  <c r="BK519"/>
  <c r="J508"/>
  <c r="J501"/>
  <c r="BK492"/>
  <c r="BK490"/>
  <c r="BK487"/>
  <c r="J484"/>
  <c r="BK472"/>
  <c r="BK462"/>
  <c r="BK460"/>
  <c r="BK452"/>
  <c r="BK449"/>
  <c r="BK439"/>
  <c r="J436"/>
  <c r="J429"/>
  <c r="J422"/>
  <c r="J419"/>
  <c r="BK410"/>
  <c r="BK409"/>
  <c r="J404"/>
  <c r="BK401"/>
  <c r="J400"/>
  <c r="J395"/>
  <c r="J392"/>
  <c r="J389"/>
  <c r="BK386"/>
  <c r="J383"/>
  <c r="BK372"/>
  <c r="J367"/>
  <c r="J364"/>
  <c r="BK358"/>
  <c r="BK353"/>
  <c r="BK338"/>
  <c r="J324"/>
  <c r="BK313"/>
  <c r="J304"/>
  <c r="BK298"/>
  <c r="BK287"/>
  <c r="J254"/>
  <c r="BK245"/>
  <c r="BK227"/>
  <c r="BK216"/>
  <c r="J201"/>
  <c r="BK194"/>
  <c r="BK190"/>
  <c r="J174"/>
  <c r="BK171"/>
  <c r="BK162"/>
  <c r="BK144"/>
  <c i="4" r="J143"/>
  <c r="BK138"/>
  <c r="J134"/>
  <c r="BK130"/>
  <c r="BK126"/>
  <c i="3" r="BK167"/>
  <c r="BK166"/>
  <c r="J153"/>
  <c r="J149"/>
  <c r="J148"/>
  <c r="J145"/>
  <c r="BK134"/>
  <c r="J129"/>
  <c r="BK123"/>
  <c i="2" r="BK562"/>
  <c r="J562"/>
  <c r="BK561"/>
  <c r="J561"/>
  <c r="BK560"/>
  <c r="BK557"/>
  <c r="J550"/>
  <c r="J546"/>
  <c r="J523"/>
  <c r="J519"/>
  <c r="BK508"/>
  <c r="J492"/>
  <c r="J487"/>
  <c r="BK484"/>
  <c r="BK473"/>
  <c r="J472"/>
  <c r="J457"/>
  <c r="J442"/>
  <c r="J439"/>
  <c r="J431"/>
  <c r="BK422"/>
  <c r="BK419"/>
  <c r="J410"/>
  <c r="J409"/>
  <c r="BK397"/>
  <c r="J375"/>
  <c r="J369"/>
  <c r="BK367"/>
  <c r="BK365"/>
  <c r="J358"/>
  <c r="BK342"/>
  <c r="J298"/>
  <c r="J291"/>
  <c r="BK283"/>
  <c r="J278"/>
  <c r="J275"/>
  <c r="BK271"/>
  <c r="BK267"/>
  <c r="J264"/>
  <c r="BK249"/>
  <c r="J233"/>
  <c r="J227"/>
  <c r="BK224"/>
  <c r="J216"/>
  <c r="J208"/>
  <c r="BK201"/>
  <c r="J181"/>
  <c r="J177"/>
  <c r="BK174"/>
  <c r="J171"/>
  <c r="J162"/>
  <c r="BK155"/>
  <c r="J149"/>
  <c r="J144"/>
  <c i="1" r="AS94"/>
  <c i="4" r="BK140"/>
  <c r="J126"/>
  <c r="BK123"/>
  <c i="3" r="J166"/>
  <c r="J163"/>
  <c r="J161"/>
  <c r="J160"/>
  <c r="BK149"/>
  <c r="BK145"/>
  <c r="J141"/>
  <c r="J140"/>
  <c r="J134"/>
  <c r="BK131"/>
  <c r="J130"/>
  <c i="2" r="J560"/>
  <c r="BK550"/>
  <c r="J540"/>
  <c r="BK523"/>
  <c r="J498"/>
  <c r="BK495"/>
  <c r="BK480"/>
  <c r="BK468"/>
  <c r="J460"/>
  <c r="J453"/>
  <c r="J449"/>
  <c r="BK446"/>
  <c r="BK436"/>
  <c r="J434"/>
  <c r="BK431"/>
  <c r="BK430"/>
  <c r="BK417"/>
  <c r="BK413"/>
  <c r="BK404"/>
  <c r="J401"/>
  <c r="J386"/>
  <c r="BK383"/>
  <c r="J378"/>
  <c r="BK375"/>
  <c r="J372"/>
  <c r="BK369"/>
  <c r="BK364"/>
  <c r="J349"/>
  <c r="J342"/>
  <c r="BK332"/>
  <c r="J321"/>
  <c r="BK307"/>
  <c r="BK295"/>
  <c r="BK278"/>
  <c r="BK275"/>
  <c r="J271"/>
  <c r="J267"/>
  <c r="BK264"/>
  <c r="J245"/>
  <c r="BK208"/>
  <c r="J204"/>
  <c r="J194"/>
  <c r="BK181"/>
  <c r="BK177"/>
  <c r="BK168"/>
  <c r="BK158"/>
  <c r="BK149"/>
  <c l="1" r="T143"/>
  <c r="P167"/>
  <c r="T189"/>
  <c r="BK263"/>
  <c r="J263"/>
  <c r="J102"/>
  <c r="BK290"/>
  <c r="J290"/>
  <c r="J105"/>
  <c r="R331"/>
  <c r="R330"/>
  <c r="T357"/>
  <c r="BK382"/>
  <c r="J382"/>
  <c r="J112"/>
  <c r="P382"/>
  <c r="R396"/>
  <c r="R418"/>
  <c r="P435"/>
  <c r="T461"/>
  <c r="T491"/>
  <c r="BK518"/>
  <c r="J518"/>
  <c r="J119"/>
  <c r="T559"/>
  <c r="T558"/>
  <c i="3" r="BK128"/>
  <c r="J128"/>
  <c r="J99"/>
  <c r="R162"/>
  <c i="4" r="T122"/>
  <c r="R139"/>
  <c i="2" r="P143"/>
  <c r="R167"/>
  <c r="P189"/>
  <c r="T263"/>
  <c r="T290"/>
  <c r="P331"/>
  <c r="P330"/>
  <c r="P357"/>
  <c r="T374"/>
  <c r="T382"/>
  <c r="T396"/>
  <c r="T418"/>
  <c r="T435"/>
  <c r="P461"/>
  <c r="R491"/>
  <c r="T518"/>
  <c r="R559"/>
  <c r="R558"/>
  <c i="3" r="BK122"/>
  <c r="J122"/>
  <c r="J98"/>
  <c r="T122"/>
  <c r="R128"/>
  <c r="BK162"/>
  <c r="J162"/>
  <c r="J100"/>
  <c i="4" r="BK122"/>
  <c r="BK139"/>
  <c r="J139"/>
  <c r="J100"/>
  <c i="2" r="R143"/>
  <c r="T167"/>
  <c r="R189"/>
  <c r="R263"/>
  <c r="R290"/>
  <c r="T331"/>
  <c r="T330"/>
  <c r="R357"/>
  <c r="BK374"/>
  <c r="R374"/>
  <c r="BK396"/>
  <c r="J396"/>
  <c r="J113"/>
  <c r="BK418"/>
  <c r="J418"/>
  <c r="J114"/>
  <c r="BK435"/>
  <c r="J435"/>
  <c r="J115"/>
  <c r="BK461"/>
  <c r="J461"/>
  <c r="J116"/>
  <c r="BK491"/>
  <c r="J491"/>
  <c r="J117"/>
  <c r="R518"/>
  <c r="BK559"/>
  <c r="BK558"/>
  <c r="J558"/>
  <c r="J120"/>
  <c i="3" r="R122"/>
  <c r="R121"/>
  <c r="R120"/>
  <c r="P128"/>
  <c r="T162"/>
  <c i="4" r="P122"/>
  <c r="P121"/>
  <c r="P120"/>
  <c i="1" r="AU97"/>
  <c i="4" r="P139"/>
  <c i="2" r="BK143"/>
  <c r="J143"/>
  <c r="J98"/>
  <c r="BK167"/>
  <c r="J167"/>
  <c r="J99"/>
  <c r="BK189"/>
  <c r="J189"/>
  <c r="J100"/>
  <c r="P263"/>
  <c r="P290"/>
  <c r="BK331"/>
  <c r="J331"/>
  <c r="J107"/>
  <c r="BK357"/>
  <c r="J357"/>
  <c r="J108"/>
  <c r="P374"/>
  <c r="R382"/>
  <c r="P396"/>
  <c r="P418"/>
  <c r="R435"/>
  <c r="R461"/>
  <c r="P491"/>
  <c r="P518"/>
  <c r="P559"/>
  <c r="P558"/>
  <c i="3" r="P122"/>
  <c r="T128"/>
  <c r="P162"/>
  <c i="4" r="R122"/>
  <c r="R121"/>
  <c r="R120"/>
  <c r="T139"/>
  <c i="2" r="E85"/>
  <c r="J89"/>
  <c r="F92"/>
  <c r="BF158"/>
  <c r="BF190"/>
  <c r="BF216"/>
  <c r="BF264"/>
  <c r="BF267"/>
  <c r="BF287"/>
  <c r="BF295"/>
  <c r="BF304"/>
  <c r="BF313"/>
  <c r="BF367"/>
  <c r="BF369"/>
  <c r="BF372"/>
  <c r="BF400"/>
  <c r="BF431"/>
  <c r="BF446"/>
  <c r="BF457"/>
  <c r="BF460"/>
  <c r="BF472"/>
  <c r="BF492"/>
  <c r="BF501"/>
  <c r="BF550"/>
  <c r="BK282"/>
  <c r="J282"/>
  <c r="J103"/>
  <c r="BK286"/>
  <c r="J286"/>
  <c r="J104"/>
  <c i="3" r="J114"/>
  <c r="BF129"/>
  <c r="BF131"/>
  <c r="BF153"/>
  <c r="BF163"/>
  <c r="BF167"/>
  <c i="4" r="E85"/>
  <c r="F117"/>
  <c r="BF123"/>
  <c r="BF134"/>
  <c i="2" r="BF144"/>
  <c r="BF149"/>
  <c r="BF168"/>
  <c r="BF174"/>
  <c r="BF177"/>
  <c r="BF201"/>
  <c r="BF204"/>
  <c r="BF208"/>
  <c r="BF224"/>
  <c r="BF271"/>
  <c r="BF283"/>
  <c r="BF324"/>
  <c r="BF338"/>
  <c r="BF353"/>
  <c r="BF358"/>
  <c r="BF378"/>
  <c r="BF386"/>
  <c r="BF395"/>
  <c r="BF409"/>
  <c r="BF417"/>
  <c r="BF419"/>
  <c r="BF429"/>
  <c r="BF430"/>
  <c r="BF436"/>
  <c r="BF452"/>
  <c r="BF480"/>
  <c r="BF487"/>
  <c r="BF495"/>
  <c r="BF498"/>
  <c r="BF519"/>
  <c r="BF530"/>
  <c r="BF540"/>
  <c r="BF560"/>
  <c r="BF561"/>
  <c r="BF562"/>
  <c i="3" r="E85"/>
  <c r="F117"/>
  <c r="BF126"/>
  <c r="BF141"/>
  <c r="BF150"/>
  <c i="4" r="BF126"/>
  <c i="2" r="BF155"/>
  <c r="BF171"/>
  <c r="BF181"/>
  <c r="BF194"/>
  <c r="BF249"/>
  <c r="BF275"/>
  <c r="BF278"/>
  <c r="BF321"/>
  <c r="BF342"/>
  <c r="BF365"/>
  <c r="BF375"/>
  <c r="BF383"/>
  <c r="BF397"/>
  <c r="BF401"/>
  <c r="BF422"/>
  <c r="BF434"/>
  <c r="BF453"/>
  <c r="BF462"/>
  <c r="BF523"/>
  <c r="BF557"/>
  <c r="BK507"/>
  <c r="J507"/>
  <c r="J118"/>
  <c i="3" r="BF123"/>
  <c r="BF134"/>
  <c r="BF140"/>
  <c r="BF149"/>
  <c r="BF161"/>
  <c i="4" r="J114"/>
  <c r="BF138"/>
  <c i="2" r="BF162"/>
  <c r="BF227"/>
  <c r="BF233"/>
  <c r="BF245"/>
  <c r="BF254"/>
  <c r="BF291"/>
  <c r="BF298"/>
  <c r="BF307"/>
  <c r="BF332"/>
  <c r="BF349"/>
  <c r="BF364"/>
  <c r="BF389"/>
  <c r="BF392"/>
  <c r="BF404"/>
  <c r="BF410"/>
  <c r="BF413"/>
  <c r="BF439"/>
  <c r="BF442"/>
  <c r="BF449"/>
  <c r="BF468"/>
  <c r="BF473"/>
  <c r="BF484"/>
  <c r="BF490"/>
  <c r="BF508"/>
  <c r="BF546"/>
  <c r="BK253"/>
  <c r="J253"/>
  <c r="J101"/>
  <c r="BK371"/>
  <c r="J371"/>
  <c r="J109"/>
  <c i="3" r="BF127"/>
  <c r="BF130"/>
  <c r="BF145"/>
  <c r="BF148"/>
  <c r="BF160"/>
  <c r="BF166"/>
  <c i="4" r="BF130"/>
  <c r="BF140"/>
  <c r="BF143"/>
  <c r="BK137"/>
  <c r="J137"/>
  <c r="J99"/>
  <c i="2" r="F37"/>
  <c i="1" r="BD95"/>
  <c i="3" r="J33"/>
  <c i="1" r="AV96"/>
  <c i="4" r="J33"/>
  <c i="1" r="AV97"/>
  <c i="3" r="F33"/>
  <c i="1" r="AZ96"/>
  <c i="4" r="F35"/>
  <c i="1" r="BB97"/>
  <c i="2" r="J33"/>
  <c i="1" r="AV95"/>
  <c i="4" r="F36"/>
  <c i="1" r="BC97"/>
  <c i="3" r="F35"/>
  <c i="1" r="BB96"/>
  <c i="2" r="F36"/>
  <c i="1" r="BC95"/>
  <c i="2" r="F35"/>
  <c i="1" r="BB95"/>
  <c i="4" r="F33"/>
  <c i="1" r="AZ97"/>
  <c i="2" r="F33"/>
  <c i="1" r="AZ95"/>
  <c i="3" r="F37"/>
  <c i="1" r="BD96"/>
  <c i="4" r="F37"/>
  <c i="1" r="BD97"/>
  <c i="3" r="F36"/>
  <c i="1" r="BC96"/>
  <c i="2" l="1" r="R373"/>
  <c r="BK373"/>
  <c r="J373"/>
  <c r="J110"/>
  <c r="R142"/>
  <c r="R141"/>
  <c i="4" r="BK121"/>
  <c r="J121"/>
  <c r="J97"/>
  <c i="2" r="T373"/>
  <c i="3" r="T121"/>
  <c r="T120"/>
  <c i="2" r="P373"/>
  <c i="4" r="T121"/>
  <c r="T120"/>
  <c i="2" r="T142"/>
  <c r="T141"/>
  <c i="3" r="P121"/>
  <c r="P120"/>
  <c i="1" r="AU96"/>
  <c i="2" r="P142"/>
  <c r="P141"/>
  <c i="1" r="AU95"/>
  <c i="2" r="BK330"/>
  <c r="J330"/>
  <c r="J106"/>
  <c i="3" r="BK121"/>
  <c r="J121"/>
  <c r="J97"/>
  <c i="2" r="BK142"/>
  <c r="BK141"/>
  <c r="J141"/>
  <c r="J374"/>
  <c r="J111"/>
  <c i="4" r="J122"/>
  <c r="J98"/>
  <c i="2" r="J559"/>
  <c r="J121"/>
  <c i="1" r="BB94"/>
  <c r="AX94"/>
  <c r="BC94"/>
  <c r="W32"/>
  <c i="3" r="F34"/>
  <c i="1" r="BA96"/>
  <c i="4" r="F34"/>
  <c i="1" r="BA97"/>
  <c i="2" r="F34"/>
  <c i="1" r="BA95"/>
  <c i="2" r="J30"/>
  <c i="1" r="AG95"/>
  <c r="AZ94"/>
  <c r="W29"/>
  <c i="2" r="J34"/>
  <c i="1" r="AW95"/>
  <c r="AT95"/>
  <c r="BD94"/>
  <c r="W33"/>
  <c i="3" r="J34"/>
  <c i="1" r="AW96"/>
  <c r="AT96"/>
  <c i="4" r="J34"/>
  <c i="1" r="AW97"/>
  <c r="AT97"/>
  <c i="2" l="1" r="J39"/>
  <c r="J96"/>
  <c i="4" r="BK120"/>
  <c r="J120"/>
  <c r="J96"/>
  <c i="2" r="J142"/>
  <c r="J97"/>
  <c i="3" r="BK120"/>
  <c r="J120"/>
  <c r="J96"/>
  <c i="1" r="AN95"/>
  <c r="BA94"/>
  <c r="W30"/>
  <c r="AU94"/>
  <c r="AY94"/>
  <c r="W31"/>
  <c r="AV94"/>
  <c r="AK29"/>
  <c i="3" l="1" r="J30"/>
  <c i="1" r="AG96"/>
  <c r="AN96"/>
  <c i="4" r="J30"/>
  <c i="1" r="AG97"/>
  <c r="AN97"/>
  <c r="AW94"/>
  <c r="AK30"/>
  <c i="3" l="1" r="J39"/>
  <c i="4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<sst xmlns="http://schemas.openxmlformats.org/spreadsheetml/2006/main">
  <si>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</si>
  <si>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</si>
  <si>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</si>
  <si>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</si>
  <si>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</si>
  <si>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{a3849a74-f05b-45ba-8f9d-9f0ed7907574}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</si>
  <si>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</si>
  <si>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</si>
  <si>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</si>
  <si>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</si>
  <si>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</si>
  <si>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</si>
  <si>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</si>
  <si>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</si>
  <si>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TV20-012-OS_byt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</si>
  <si>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</si>
  <si>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</si>
  <si>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kulturního domu v Hájku čp.20 -  neuznatelné náklady</t>
  </si>
  <si>
    <t>KSO:</t>
  </si>
  <si>
    <t>801 43</t>
  </si>
  <si>
    <t>CC-CZ:</t>
  </si>
  <si>
    <t>zak.č.9182-26</t>
  </si>
  <si>
    <t>Místo:</t>
  </si>
  <si>
    <t>Hájek</t>
  </si>
  <si>
    <t>Datum:</t>
  </si>
  <si>
    <t>30. 3. 2021</t>
  </si>
  <si>
    <t>Zadavatel:</t>
  </si>
  <si>
    <t>IČ:</t>
  </si>
  <si>
    <t>Obec Hájek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</si>
  <si>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</si>
  <si>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</si>
  <si>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</si>
  <si>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</si>
  <si>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</si>
  <si>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</si>
  <si>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</si>
  <si>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</si>
  <si>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</si>
  <si>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</si>
  <si>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</si>
  <si>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</si>
  <si>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</si>
  <si>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</si>
  <si>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</si>
  <si>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</si>
  <si>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</si>
  <si>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</si>
  <si>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</si>
  <si>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</si>
  <si>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</si>
  <si>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</si>
  <si>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</si>
  <si>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</si>
  <si>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</si>
  <si>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</si>
  <si>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</si>
  <si>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</si>
  <si>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</si>
  <si>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</si>
  <si>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</si>
  <si>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</si>
  <si>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</si>
  <si>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</si>
  <si>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</si>
  <si>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</si>
  <si>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</si>
  <si>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</si>
  <si>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</si>
  <si>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</si>
  <si>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</si>
  <si>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</si>
  <si>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</si>
  <si>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</si>
  <si>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</si>
  <si>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</si>
  <si>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</si>
  <si>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</si>
  <si>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</si>
  <si>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</si>
  <si>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</si>
  <si>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</si>
  <si>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</si>
  <si>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</si>
  <si>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</si>
  <si>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</si>
  <si>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a konstrukční část</t>
  </si>
  <si>
    <t>STA</t>
  </si>
  <si>
    <t>1</t>
  </si>
  <si>
    <t>{1ed8c207-7c3c-4d96-bddc-3d5c7a2f9493}</t>
  </si>
  <si>
    <t>B</t>
  </si>
  <si>
    <t>ZTI</t>
  </si>
  <si>
    <t>{2f002080-acd8-4d24-8b08-f8fa1f66ae50}</t>
  </si>
  <si>
    <t>G</t>
  </si>
  <si>
    <t>VRN</t>
  </si>
  <si>
    <t>{49c6d7a2-4348-4442-a314-0b461066dd1d}</t>
  </si>
  <si>
    <t>KRYCÍ LIST SOUPISU PRACÍ</t>
  </si>
  <si>
    <t>Objekt:</t>
  </si>
  <si>
    <t>A - Stavební a konstrukční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</si>
  <si>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</si>
  <si>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</si>
  <si>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</si>
  <si>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</si>
  <si>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</si>
  <si>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</si>
  <si>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31 - Zdi pozemních staveb</t>
  </si>
  <si>
    <t xml:space="preserve">    4 - Vodorovné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</si>
  <si>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</si>
  <si>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</si>
  <si>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</si>
  <si>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</si>
  <si>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</si>
  <si>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</si>
  <si>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98 - Demolice a sanace</t>
  </si>
  <si>
    <t xml:space="preserve">      98-SA - Sanace a injektáž</t>
  </si>
  <si>
    <t xml:space="preserve">    997 - Přesun sutě</t>
  </si>
  <si>
    <t xml:space="preserve">    998 - Přesun hmot</t>
  </si>
  <si>
    <t>PSV - Práce a dodávky PSV</t>
  </si>
  <si>
    <t xml:space="preserve">    DMT - Demontáže</t>
  </si>
  <si>
    <t xml:space="preserve">    711 - Izolace proti vodě, vlhkosti a plynům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</si>
  <si>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</si>
  <si>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</si>
  <si>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</si>
  <si>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</si>
  <si>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</si>
  <si>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</si>
  <si>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VO - 04 - Výplně otvorů - Interiérové dveře</t>
  </si>
  <si>
    <t>Ostatní - Ostatní</t>
  </si>
  <si>
    <t xml:space="preserve">    VYB -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</si>
  <si>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</si>
  <si>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</si>
  <si>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</si>
  <si>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</si>
  <si>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</si>
  <si>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</si>
  <si>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</si>
  <si>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</si>
  <si>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</si>
  <si>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</si>
  <si>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</si>
  <si>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</si>
  <si>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</si>
  <si>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</si>
  <si>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</si>
  <si>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</si>
  <si>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31</t>
  </si>
  <si>
    <t>Zdi pozemních staveb</t>
  </si>
  <si>
    <t>32</t>
  </si>
  <si>
    <t>K</t>
  </si>
  <si>
    <t>342273110</t>
  </si>
  <si>
    <t>Příčka z bloků z lehkého keramického betonu tl 70 mm</t>
  </si>
  <si>
    <t>m2</t>
  </si>
  <si>
    <t>CS ÚRS 2020 01</t>
  </si>
  <si>
    <t>16</t>
  </si>
  <si>
    <t>2</t>
  </si>
  <si>
    <t>-1487048990</t>
  </si>
  <si>
    <t>VV</t>
  </si>
  <si>
    <t xml:space="preserve">pevnostní třída 4MPa  (P4)</t>
  </si>
  <si>
    <t>3,15*(1,8+1,25)-1,97*0,8*2</t>
  </si>
  <si>
    <t>0,544</t>
  </si>
  <si>
    <t>Součet</t>
  </si>
  <si>
    <t>4</t>
  </si>
  <si>
    <t>33</t>
  </si>
  <si>
    <t>342273111</t>
  </si>
  <si>
    <t>Příčka tl 115 mm z bloků z lehkého keramického betonu tl 115 mm</t>
  </si>
  <si>
    <t>-976300311</t>
  </si>
  <si>
    <t>3,15*(4,6*2+1,0)</t>
  </si>
  <si>
    <t>-1,97*0,8*2</t>
  </si>
  <si>
    <t>0,022</t>
  </si>
  <si>
    <t>35</t>
  </si>
  <si>
    <t>342291121</t>
  </si>
  <si>
    <t>Ukotvení příček k cihelným konstrukcím plochými kotvami</t>
  </si>
  <si>
    <t>m</t>
  </si>
  <si>
    <t>871061885</t>
  </si>
  <si>
    <t>nové zdivo a příčky</t>
  </si>
  <si>
    <t>3,15*6+0,1</t>
  </si>
  <si>
    <t>36</t>
  </si>
  <si>
    <t>317944321</t>
  </si>
  <si>
    <t>Válcované nosníky do č.12 dodatečně osazované do připravených otvorů</t>
  </si>
  <si>
    <t>t</t>
  </si>
  <si>
    <t>-175082068</t>
  </si>
  <si>
    <t xml:space="preserve">dle výkresů bourání </t>
  </si>
  <si>
    <t>1.NP</t>
  </si>
  <si>
    <t>0,03</t>
  </si>
  <si>
    <t>38</t>
  </si>
  <si>
    <t>317234410</t>
  </si>
  <si>
    <t>Vyzdívka mezi nosníky z cihel pálených na MC</t>
  </si>
  <si>
    <t>m3</t>
  </si>
  <si>
    <t>-1855344002</t>
  </si>
  <si>
    <t xml:space="preserve">dle výkresů  bourání </t>
  </si>
  <si>
    <t>ocelové nosníky (překlady nad otvory) - vyklínování vůči nadpraží</t>
  </si>
  <si>
    <t>0,035</t>
  </si>
  <si>
    <t>Vodorovné konstrukce</t>
  </si>
  <si>
    <t>58</t>
  </si>
  <si>
    <t>413941123</t>
  </si>
  <si>
    <t>Osazování ocelových válcovaných nosníků stropů I, IE, U, UE nebo L do č. 22</t>
  </si>
  <si>
    <t>1651439418</t>
  </si>
  <si>
    <t>strop nad 1.NP - výkres č.07</t>
  </si>
  <si>
    <t>120*0,001</t>
  </si>
  <si>
    <t>59</t>
  </si>
  <si>
    <t>M</t>
  </si>
  <si>
    <t>13010712R</t>
  </si>
  <si>
    <t xml:space="preserve">ocel profilová I 100 až 180  S235 J0</t>
  </si>
  <si>
    <t>-1200762096</t>
  </si>
  <si>
    <t>dodávka, doprava k pol.413941123, prořez 5%</t>
  </si>
  <si>
    <t>0,12*1,05</t>
  </si>
  <si>
    <t>60</t>
  </si>
  <si>
    <t>41135423R</t>
  </si>
  <si>
    <t xml:space="preserve">Montáž bednění stropů ztraceného z hraněných trapézových plechů pozinkovaných  T 35/207 tl 1,0 mm, plechy přivařeny přes podložky (zahrnuty v ceně) k nosníkům</t>
  </si>
  <si>
    <t>553423044</t>
  </si>
  <si>
    <t>dle výkresu 07 Strop nad 1.NP</t>
  </si>
  <si>
    <t>36,0</t>
  </si>
  <si>
    <t>61</t>
  </si>
  <si>
    <t>15485113</t>
  </si>
  <si>
    <t>plech trapézový 35/207/1035 Pz tl 1,0mm</t>
  </si>
  <si>
    <t>1276417271</t>
  </si>
  <si>
    <t>dodávka, doprava k pol.41135423R</t>
  </si>
  <si>
    <t>proře, přesahy + 25%</t>
  </si>
  <si>
    <t>36,0*1,025+0,1</t>
  </si>
  <si>
    <t>62</t>
  </si>
  <si>
    <t>411322525</t>
  </si>
  <si>
    <t>Stropy trámové nebo kazetové ze ŽB tř. C 20/25</t>
  </si>
  <si>
    <t>347056706</t>
  </si>
  <si>
    <t xml:space="preserve">přebetonování tr. plechu - strop  nad 1.NP (podlaha 2.NP - skladba F4)</t>
  </si>
  <si>
    <t>dle pol.41135423R</t>
  </si>
  <si>
    <t>výplň vln tr.plechu</t>
  </si>
  <si>
    <t>0,035*36,0*0,7</t>
  </si>
  <si>
    <t>betonáž nad tr. plechem 0</t>
  </si>
  <si>
    <t>0,035*36,0</t>
  </si>
  <si>
    <t>Úprava povrchů vnitřních</t>
  </si>
  <si>
    <t>67</t>
  </si>
  <si>
    <t>615142012</t>
  </si>
  <si>
    <t>Potažení vnitřních nosníků rabicovým pletivem</t>
  </si>
  <si>
    <t>1010459005</t>
  </si>
  <si>
    <t>dle výkresů bourání</t>
  </si>
  <si>
    <t>6,0</t>
  </si>
  <si>
    <t>68</t>
  </si>
  <si>
    <t>612142012</t>
  </si>
  <si>
    <t>Potažení vnitřních stěn rabicovým pletivem</t>
  </si>
  <si>
    <t>1120446737</t>
  </si>
  <si>
    <t>ostění nových otvorů a ubouraných stěn</t>
  </si>
  <si>
    <t>0,475*(1,75*6+0,9*2+1,8)+0,302</t>
  </si>
  <si>
    <t>přechod dozdívek a stávajícího zdíva</t>
  </si>
  <si>
    <t>8,0</t>
  </si>
  <si>
    <t>70</t>
  </si>
  <si>
    <t>612331121</t>
  </si>
  <si>
    <t>Cementová omítka hladká jednovrstvá vnitřních stěn nanášená ručně</t>
  </si>
  <si>
    <t>1293928110</t>
  </si>
  <si>
    <t>dle pol.615142012</t>
  </si>
  <si>
    <t>71</t>
  </si>
  <si>
    <t>612331141</t>
  </si>
  <si>
    <t>Cementová omítka štuková dvouvrstvá vnitřních stěn nanášená ručně</t>
  </si>
  <si>
    <t>110001805</t>
  </si>
  <si>
    <t>omítka na rabicové pletivo</t>
  </si>
  <si>
    <t>pol.612142012</t>
  </si>
  <si>
    <t>15,0</t>
  </si>
  <si>
    <t>72</t>
  </si>
  <si>
    <t>612331191</t>
  </si>
  <si>
    <t>Příplatek k cementové omítce vnitřních stěn za každých dalších 5 mm tloušťky ručně</t>
  </si>
  <si>
    <t>292053336</t>
  </si>
  <si>
    <t>celková tl. omítky 25 mm</t>
  </si>
  <si>
    <t>pol.612331141 (tl.13 mm)</t>
  </si>
  <si>
    <t>15,0*3</t>
  </si>
  <si>
    <t>celková tl. omítky 20 mm</t>
  </si>
  <si>
    <t>pol.612331121 (tl.10 mm)</t>
  </si>
  <si>
    <t>6,0*2</t>
  </si>
  <si>
    <t>73</t>
  </si>
  <si>
    <t>612311141</t>
  </si>
  <si>
    <t>Vápenná omítka štuková dvouvrstvá vnitřních stěn nanášená ručně</t>
  </si>
  <si>
    <t>1227962200</t>
  </si>
  <si>
    <t xml:space="preserve">zdivo z tvárnic z lehčeného keram.betonu </t>
  </si>
  <si>
    <t>3,15*(4,6*2+1,0+1,8+1,25)</t>
  </si>
  <si>
    <t>-1,97*0,8*7+0,294</t>
  </si>
  <si>
    <t>Mezisoučet</t>
  </si>
  <si>
    <t>3</t>
  </si>
  <si>
    <t>méně pol.612321121</t>
  </si>
  <si>
    <t>-15,2</t>
  </si>
  <si>
    <t>74</t>
  </si>
  <si>
    <t>612321121</t>
  </si>
  <si>
    <t>Vápenocementová omítka hladká jednovrstvá vnitřních stěn nanášená ručně</t>
  </si>
  <si>
    <t>1514436601</t>
  </si>
  <si>
    <t>na zdivo z tvárnic z lehčeného keram.betonu pod keramický obklad</t>
  </si>
  <si>
    <t>2,0*(1,8*2+2,4*2-0,8)</t>
  </si>
  <si>
    <t>75</t>
  </si>
  <si>
    <t>612131101</t>
  </si>
  <si>
    <t>Cementový postřik vnitřních stěn nanášený celoplošně ručně</t>
  </si>
  <si>
    <t>-1363680488</t>
  </si>
  <si>
    <t>spojovací vrstva zdivo x omítka</t>
  </si>
  <si>
    <t>možno nahradit spojovacím můstkem nebo penetrační</t>
  </si>
  <si>
    <t>nátěrem dle systémpvého požadavku omítky</t>
  </si>
  <si>
    <t>pol.612311141+612321121</t>
  </si>
  <si>
    <t>15,8+15,2</t>
  </si>
  <si>
    <t>78</t>
  </si>
  <si>
    <t>612325423</t>
  </si>
  <si>
    <t>Oprava vnitřní vápenocementové štukové omítky stěn v rozsahu plochy do 50%</t>
  </si>
  <si>
    <t>-691654769</t>
  </si>
  <si>
    <t>průměrná tl.20 mm</t>
  </si>
  <si>
    <t xml:space="preserve">1.NP </t>
  </si>
  <si>
    <t>3,0*(7,0*2+0,35*2+4,6*2)</t>
  </si>
  <si>
    <t>0,4*(0,9+1,6*2)*3</t>
  </si>
  <si>
    <t>-1,6*0,9*3-0,9*2,15</t>
  </si>
  <si>
    <t>0,635</t>
  </si>
  <si>
    <t xml:space="preserve">v této položce je rozsah opravy 50% plochy započten </t>
  </si>
  <si>
    <t>poníženou cenou Kč /1 m2 - do výměry se vykazuje</t>
  </si>
  <si>
    <t xml:space="preserve">celá  plocha stěn (tj.100% plochy)</t>
  </si>
  <si>
    <t>79</t>
  </si>
  <si>
    <t>612135001</t>
  </si>
  <si>
    <t>Vyrovnání podkladu vnitřních stěn maltou vápenocementovou tl do 10 mm</t>
  </si>
  <si>
    <t>-1072272806</t>
  </si>
  <si>
    <t>začištění po vybouraných konstrukcích nerovnosti větší než 20 mm</t>
  </si>
  <si>
    <t>cca 10% plochy z pol.612325423</t>
  </si>
  <si>
    <t>71,0*0,1</t>
  </si>
  <si>
    <t>80</t>
  </si>
  <si>
    <t>612135091</t>
  </si>
  <si>
    <t>Příplatek k vyrovnání vnitřních stěn maltou vápenocementovou za každých dalších 5 mm tl</t>
  </si>
  <si>
    <t>782835706</t>
  </si>
  <si>
    <t>celková průměrná tl. vyrovnání tl. 20 mm</t>
  </si>
  <si>
    <t>pol.612135001</t>
  </si>
  <si>
    <t>7,1*2</t>
  </si>
  <si>
    <t>63</t>
  </si>
  <si>
    <t>Podlahy a podlahové konstrukce</t>
  </si>
  <si>
    <t>81</t>
  </si>
  <si>
    <t>631311115</t>
  </si>
  <si>
    <t>Mazanina tl do 80 mm z betonu prostého bez zvýšených nároků na prostředí tř. C 20/25</t>
  </si>
  <si>
    <t>-91828682</t>
  </si>
  <si>
    <t xml:space="preserve">podbetonování ocelových nosníků  (nad otvory)</t>
  </si>
  <si>
    <t>0,02</t>
  </si>
  <si>
    <t>Mezisoučet A</t>
  </si>
  <si>
    <t>podbetonování stropních ocel. nosníků nad 1.NP v kapsách,</t>
  </si>
  <si>
    <t>Mezisoučet B</t>
  </si>
  <si>
    <t>64</t>
  </si>
  <si>
    <t>Osazování výplní otvorů</t>
  </si>
  <si>
    <t>94</t>
  </si>
  <si>
    <t>642942611</t>
  </si>
  <si>
    <t>Osazování zárubní nebo rámů dveřních kovových do 2,5 m2 na montážní pěnu</t>
  </si>
  <si>
    <t>kus</t>
  </si>
  <si>
    <t>1813592500</t>
  </si>
  <si>
    <t>dveře D10+D11</t>
  </si>
  <si>
    <t>1+2</t>
  </si>
  <si>
    <t>96</t>
  </si>
  <si>
    <t>55331384</t>
  </si>
  <si>
    <t>zárubeň ocelová pro běžné zdění a pórobeton 150 levá/pravá 800</t>
  </si>
  <si>
    <t>-6944215</t>
  </si>
  <si>
    <t>dodávka, dopraca k pol.642942111</t>
  </si>
  <si>
    <t>pro dveře D11</t>
  </si>
  <si>
    <t>98</t>
  </si>
  <si>
    <t>55331350</t>
  </si>
  <si>
    <t>zárubeň ocelová pro běžné zdění a pórobeton 100 levá/pravá pro š.dveří 800</t>
  </si>
  <si>
    <t>-518470869</t>
  </si>
  <si>
    <t>pro dveře D10</t>
  </si>
  <si>
    <t>101</t>
  </si>
  <si>
    <t>642945111</t>
  </si>
  <si>
    <t>Osazování protipožárních nebo protiplynových zárubní dveří jednokřídlových do 2,5 m2</t>
  </si>
  <si>
    <t>1872681493</t>
  </si>
  <si>
    <t>pro dveře D9</t>
  </si>
  <si>
    <t>102</t>
  </si>
  <si>
    <t>55331158R</t>
  </si>
  <si>
    <t xml:space="preserve">zárubeň ocelová protipožární pro běžné zdění pro dveře š  800 L/P tl.zdiva 200 mm</t>
  </si>
  <si>
    <t>-1269999741</t>
  </si>
  <si>
    <t>dodávka, doprava k pol.642945111</t>
  </si>
  <si>
    <t>dveře D9 - levé</t>
  </si>
  <si>
    <t>Lešení a stavební výtahy</t>
  </si>
  <si>
    <t>113</t>
  </si>
  <si>
    <t>949101111</t>
  </si>
  <si>
    <t>Lešení pomocné pro objekty pozemních staveb s lešeňovou podlahou v do 1,9 m zatížení do 150 kg/m2</t>
  </si>
  <si>
    <t>1444472336</t>
  </si>
  <si>
    <t>20,0</t>
  </si>
  <si>
    <t>95</t>
  </si>
  <si>
    <t>Různé dokončovací konstrukce a práce pozemních staveb</t>
  </si>
  <si>
    <t>127</t>
  </si>
  <si>
    <t>952901111</t>
  </si>
  <si>
    <t xml:space="preserve">Vyčištění budov nebo objektů před předáním do užívání  budov bytové nebo občanské výstavby, světlé výšky podlaží do 4 m</t>
  </si>
  <si>
    <t>611887337</t>
  </si>
  <si>
    <t>Bourání konstrukcí</t>
  </si>
  <si>
    <t>130</t>
  </si>
  <si>
    <t>962032230</t>
  </si>
  <si>
    <t>Bourání zdiva z cihel pálených nebo vápenopískových na MV nebo MVC do 1 m3</t>
  </si>
  <si>
    <t>-1683855682</t>
  </si>
  <si>
    <t>ubourání samostatných malých objemů - větší pracnost</t>
  </si>
  <si>
    <t>0,32*0,8*3,1</t>
  </si>
  <si>
    <t>131</t>
  </si>
  <si>
    <t>962032231</t>
  </si>
  <si>
    <t>Bourání zdiva z cihel pálených nebo vápenopískových na MV nebo MVC přes 1 m3</t>
  </si>
  <si>
    <t>100310683</t>
  </si>
  <si>
    <t>0,2*2,8*1,3</t>
  </si>
  <si>
    <t>133</t>
  </si>
  <si>
    <t>967031132</t>
  </si>
  <si>
    <t>Přisekání rovných ostění v cihelném zdivu na MV nebo MVC</t>
  </si>
  <si>
    <t>1975830706</t>
  </si>
  <si>
    <t>vybourané otvory</t>
  </si>
  <si>
    <t>0,45*(0,9*3+1,6*6)</t>
  </si>
  <si>
    <t>0,55*(1,8+2,15*2)+0,01</t>
  </si>
  <si>
    <t>146</t>
  </si>
  <si>
    <t>971033581</t>
  </si>
  <si>
    <t>Vybourání otvorů ve zdivu cihelném pl do 1 m2 na MVC nebo MV tl do 900 mm</t>
  </si>
  <si>
    <t>10220975</t>
  </si>
  <si>
    <t>otvory ve vnitřním zdivu</t>
  </si>
  <si>
    <t>1,5</t>
  </si>
  <si>
    <t>148</t>
  </si>
  <si>
    <t>971033651</t>
  </si>
  <si>
    <t>Vybourání otvorů ve zdivu cihelném pl do 4 m2 na MVC nebo MV tl do 600 mm</t>
  </si>
  <si>
    <t>140281703</t>
  </si>
  <si>
    <t>otvory ve vntřím zdivu</t>
  </si>
  <si>
    <t>0,5*1,8*2,15</t>
  </si>
  <si>
    <t>01,2</t>
  </si>
  <si>
    <t>152</t>
  </si>
  <si>
    <t>978013191</t>
  </si>
  <si>
    <t>Otlučení (osekání) vnitřní vápenné nebo vápenocementové omítky stěn v rozsahu do 100 %</t>
  </si>
  <si>
    <t>-599976875</t>
  </si>
  <si>
    <t>1.NP - plocha stěn 0,5 m od podlahy pro provedení sanace, včetně vyškrábání spár 2 cm</t>
  </si>
  <si>
    <t>22,0</t>
  </si>
  <si>
    <t xml:space="preserve">1.NP - oprava mítky cca 50% plochy dle pol.612325423 po vybouraných </t>
  </si>
  <si>
    <t>konstrukcích a poškozená omítka</t>
  </si>
  <si>
    <t>otlučení poškozené omítky (předpoklad 50% opravované plochy)</t>
  </si>
  <si>
    <t>71,0*0,5*0,5+0,25</t>
  </si>
  <si>
    <t>153</t>
  </si>
  <si>
    <t>968072455</t>
  </si>
  <si>
    <t>Vybourání kovových dveřních zárubní pl do 2 m2</t>
  </si>
  <si>
    <t>65508257</t>
  </si>
  <si>
    <t>0,9*2,1+0,01</t>
  </si>
  <si>
    <t>154</t>
  </si>
  <si>
    <t>973031324</t>
  </si>
  <si>
    <t>Vysekání kapes ve zdivu cihelném na MV nebo MVC pl do 0,10 m2 hl do 150 mm</t>
  </si>
  <si>
    <t>-1321302111</t>
  </si>
  <si>
    <t>stropní ocel. nosníky nad 1.NP budou uloženy v kapsách po vybouraných stávajících</t>
  </si>
  <si>
    <t>trámech</t>
  </si>
  <si>
    <t>předpoklad : 50% nosníků bude oloženo do stávajících kapes 50 ks kapes)+ 50% nosníků</t>
  </si>
  <si>
    <t xml:space="preserve">bude uloženo do nových vybouraných kapes  (50ks kapes)</t>
  </si>
  <si>
    <t>8</t>
  </si>
  <si>
    <t>Demolice a sanace</t>
  </si>
  <si>
    <t>98-SA</t>
  </si>
  <si>
    <t>Sanace a injektáž</t>
  </si>
  <si>
    <t>166</t>
  </si>
  <si>
    <t>98800010R</t>
  </si>
  <si>
    <t>Nástřík zdiva fluatovacím nástřikem (povrchová neutralizace solí) - montáž, dodávka, doprava</t>
  </si>
  <si>
    <t>1641495995</t>
  </si>
  <si>
    <t>dle výkresu 04 a TZ</t>
  </si>
  <si>
    <t xml:space="preserve">plocha otlučených  omítek nutných pro provedení hydroizolací </t>
  </si>
  <si>
    <t>odhad : průměrná výška sanovaného pásu jednotlivých zdí vyznačených</t>
  </si>
  <si>
    <t>na výkrese č.04 = 0,5 m/m´zdiva (vnitřní i vnější povrch)</t>
  </si>
  <si>
    <t>0,5*20,0</t>
  </si>
  <si>
    <t>167</t>
  </si>
  <si>
    <t>784111001</t>
  </si>
  <si>
    <t>Oprášení (ometení ) podkladu v místnostech výšky do 3,80 m</t>
  </si>
  <si>
    <t>-80845658</t>
  </si>
  <si>
    <t xml:space="preserve">srovnatelná položka pro mechanické očištění zdiva po 24 hodinách </t>
  </si>
  <si>
    <t>od provedení fluatovacího nástřiku - pol.98800010R</t>
  </si>
  <si>
    <t>10,0</t>
  </si>
  <si>
    <t>168</t>
  </si>
  <si>
    <t>711113127</t>
  </si>
  <si>
    <t xml:space="preserve">Izolace proti vlhkosti svislá za studena těsnicí stěrkou jednosložkovou </t>
  </si>
  <si>
    <t>-745486366</t>
  </si>
  <si>
    <t xml:space="preserve">minerální stěrka (malta) proti působení solí </t>
  </si>
  <si>
    <t>dle pol.98800010R</t>
  </si>
  <si>
    <t>druhý nátěr po 24 hodinách</t>
  </si>
  <si>
    <t>170</t>
  </si>
  <si>
    <t>612821031</t>
  </si>
  <si>
    <t>Vnitřní vyrovnávací sanační omítka prováděná ručně</t>
  </si>
  <si>
    <t>-1573549895</t>
  </si>
  <si>
    <t>celoplošný sanační podhoz pod omítku</t>
  </si>
  <si>
    <t>171</t>
  </si>
  <si>
    <t>612821012</t>
  </si>
  <si>
    <t>Vnitřní sanační štuková omítka pro vlhké a zasolené zdivo prováděná ručně</t>
  </si>
  <si>
    <t>195104735</t>
  </si>
  <si>
    <t>provedení jádrové a následně štukové sanační omítky WTA</t>
  </si>
  <si>
    <t>dle pol.612821031</t>
  </si>
  <si>
    <t>997</t>
  </si>
  <si>
    <t>Přesun sutě</t>
  </si>
  <si>
    <t>174</t>
  </si>
  <si>
    <t>997013151</t>
  </si>
  <si>
    <t>Vnitrostaveništní doprava suti a vybouraných hmot pro budovy v do 6 m s omezením mechanizace</t>
  </si>
  <si>
    <t>880809240</t>
  </si>
  <si>
    <t>předpoklad : cca 40% celkové suti (méně suť z demolice)</t>
  </si>
  <si>
    <t>13,677+0,44</t>
  </si>
  <si>
    <t xml:space="preserve">pol. 981011414  Demolice budov.... zahrnuje rovněž vodorovnou a svislou </t>
  </si>
  <si>
    <t>manipulaci se sutí v rámci objektu</t>
  </si>
  <si>
    <t>176</t>
  </si>
  <si>
    <t>997013501</t>
  </si>
  <si>
    <t>Odvoz suti a vybouraných hmot na skládku nebo meziskládku do 1 km se složením</t>
  </si>
  <si>
    <t>-750673623</t>
  </si>
  <si>
    <t>177</t>
  </si>
  <si>
    <t>997013509</t>
  </si>
  <si>
    <t>Příplatek k odvozu suti a vybouraných hmot na skládku ZKD 1 km přes 1 km</t>
  </si>
  <si>
    <t>-1586179850</t>
  </si>
  <si>
    <t>14,117*(25-1)</t>
  </si>
  <si>
    <t>528</t>
  </si>
  <si>
    <t>99701361R</t>
  </si>
  <si>
    <t>Poplatek za uložení na skládce (skládkovné) stavebního odpadu ze směsí nebo oddělených frakcí betonu, cihel a keramických výrobků kód odpadu 17 01 07</t>
  </si>
  <si>
    <t>1746640726</t>
  </si>
  <si>
    <t>13,677</t>
  </si>
  <si>
    <t>180</t>
  </si>
  <si>
    <t>99701383R</t>
  </si>
  <si>
    <t>Poplatek za uložení na skládce (skládkovné) stavebního odpadu směsného kód odpadu 170 904</t>
  </si>
  <si>
    <t>-2002555518</t>
  </si>
  <si>
    <t>0,44</t>
  </si>
  <si>
    <t>998</t>
  </si>
  <si>
    <t>Přesun hmot</t>
  </si>
  <si>
    <t>181</t>
  </si>
  <si>
    <t>998011002</t>
  </si>
  <si>
    <t>Přesun hmot pro budovy zděné v do 12 m</t>
  </si>
  <si>
    <t>1365615318</t>
  </si>
  <si>
    <t>PSV</t>
  </si>
  <si>
    <t>Práce a dodávky PSV</t>
  </si>
  <si>
    <t>DMT</t>
  </si>
  <si>
    <t>Demontáže</t>
  </si>
  <si>
    <t>194</t>
  </si>
  <si>
    <t>762841811</t>
  </si>
  <si>
    <t>Demontáž podbíjení obkladů stropů a střech sklonu do 60° z hrubých prken tl do 35 mm</t>
  </si>
  <si>
    <t>-1378801370</t>
  </si>
  <si>
    <t>dle pol.762811811 - strop nad 1.NP a 2.NP dvoupodlažního objektu</t>
  </si>
  <si>
    <t>195</t>
  </si>
  <si>
    <t>766421822</t>
  </si>
  <si>
    <t>Demontáž truhlářského obložení podhledů podkladových roštů</t>
  </si>
  <si>
    <t>100418247</t>
  </si>
  <si>
    <t>podhledový rošt podbíjení stropů z trámků 120/160 mm</t>
  </si>
  <si>
    <t>dle pol.762841811</t>
  </si>
  <si>
    <t>711</t>
  </si>
  <si>
    <t>Izolace proti vodě, vlhkosti a plynům</t>
  </si>
  <si>
    <t>242</t>
  </si>
  <si>
    <t>711191101</t>
  </si>
  <si>
    <t>Provedení izolace proti zemní vlhkosti hydroizolační stěrkou vodorovné na betonu, 1 vrstva</t>
  </si>
  <si>
    <t>163942604</t>
  </si>
  <si>
    <t>1.NP - m.č.1.31.</t>
  </si>
  <si>
    <t>4,3+0,7</t>
  </si>
  <si>
    <t>243</t>
  </si>
  <si>
    <t>58581211</t>
  </si>
  <si>
    <t>stěrka hydroizolační vodotěsná pod obklady a dlažby</t>
  </si>
  <si>
    <t>kg</t>
  </si>
  <si>
    <t>1914544869</t>
  </si>
  <si>
    <t>dodávka, doprava k pol.711191101</t>
  </si>
  <si>
    <t>5,0*4,5</t>
  </si>
  <si>
    <t>244</t>
  </si>
  <si>
    <t>711199101</t>
  </si>
  <si>
    <t>Provedení těsnícího pásu do spoje dilatační nebo styčné spáry podlaha - stěna</t>
  </si>
  <si>
    <t>406487928</t>
  </si>
  <si>
    <t>8,4</t>
  </si>
  <si>
    <t>245</t>
  </si>
  <si>
    <t>28355020</t>
  </si>
  <si>
    <t>páska pružná těsnící hydroizolační š do 85mm</t>
  </si>
  <si>
    <t>2133107787</t>
  </si>
  <si>
    <t>dodávka, doprava k pol.711199101 - ztratné 5 %</t>
  </si>
  <si>
    <t>8,4*1,05+0,08</t>
  </si>
  <si>
    <t>246</t>
  </si>
  <si>
    <t>998711102</t>
  </si>
  <si>
    <t>Přesun hmot tonážní pro izolace proti vodě, vlhkosti a plynům v objektech výšky do 12 m</t>
  </si>
  <si>
    <t>511828844</t>
  </si>
  <si>
    <t>763</t>
  </si>
  <si>
    <t>Konstrukce suché výstavby</t>
  </si>
  <si>
    <t>331</t>
  </si>
  <si>
    <t>76312146R</t>
  </si>
  <si>
    <t>SDK stěna předsazená tl 100 mm profil CW+UW 75 desky 2xH2 12,5 bez izolace</t>
  </si>
  <si>
    <t>374396575</t>
  </si>
  <si>
    <t>montáž, dodávka, doprava</t>
  </si>
  <si>
    <t>1,25*0,9*2+0,05</t>
  </si>
  <si>
    <t>334</t>
  </si>
  <si>
    <t>763121714</t>
  </si>
  <si>
    <t>SDK stěna předsazená základní penetrační nátěr</t>
  </si>
  <si>
    <t>1452350796</t>
  </si>
  <si>
    <t>336</t>
  </si>
  <si>
    <t>763111763</t>
  </si>
  <si>
    <t>Příplatek k SDK příčce s dvojitou nosnou konstrukcí za zahuštění profilů na vzdálenost 31 mm</t>
  </si>
  <si>
    <t>-1597126818</t>
  </si>
  <si>
    <t>v místech zavěšení nábytku nebo zařizovacích předmětů, madel apod</t>
  </si>
  <si>
    <t>0,5</t>
  </si>
  <si>
    <t>341</t>
  </si>
  <si>
    <t>76313200R</t>
  </si>
  <si>
    <t xml:space="preserve">Podhled ze SDK desek na kovovém roštu s protipožární odolností dle požadavku PBŘ  (R)EI 30</t>
  </si>
  <si>
    <t>1943850821</t>
  </si>
  <si>
    <t>montáž, dodávka, doprava kompletního podhledu a závěsné konstrukce</t>
  </si>
  <si>
    <t>včetně kotevní, spojovacích a doplňových prvků a včetně tmelení a výztužné pásky</t>
  </si>
  <si>
    <t>1.NP - byt</t>
  </si>
  <si>
    <t>4,4+12,2+13,8+4,3+1,5</t>
  </si>
  <si>
    <t>342</t>
  </si>
  <si>
    <t>763131714</t>
  </si>
  <si>
    <t>SDK podhled základní penetrační nátěr</t>
  </si>
  <si>
    <t>708415560</t>
  </si>
  <si>
    <t>344</t>
  </si>
  <si>
    <t>763131761</t>
  </si>
  <si>
    <t>Příplatek k SDK podhledu za plochu do 3 m2 jednotlivě</t>
  </si>
  <si>
    <t>-2059364508</t>
  </si>
  <si>
    <t>345</t>
  </si>
  <si>
    <t>76313170R</t>
  </si>
  <si>
    <t>Kontrolní instalační dvířka do SDK podhledů dle požadavků profesí (odhad 40 ks)Příplatek k SDK podhledu za plochu do 3 m2 jednotlivě</t>
  </si>
  <si>
    <t>413185238</t>
  </si>
  <si>
    <t>bude fakturováno dle skutečnosti</t>
  </si>
  <si>
    <t>předpoklad</t>
  </si>
  <si>
    <t>351</t>
  </si>
  <si>
    <t>998763101</t>
  </si>
  <si>
    <t>Přesun hmot tonážní pro dřevostavby v objektech v do 12 m</t>
  </si>
  <si>
    <t>1903714823</t>
  </si>
  <si>
    <t>771</t>
  </si>
  <si>
    <t>Podlahy z dlaždic</t>
  </si>
  <si>
    <t>447</t>
  </si>
  <si>
    <t>771574262</t>
  </si>
  <si>
    <t>Montáž podlah keramických velkoformát pro mechanické zatížení protiskluzných lepených flexibilním lepidlem do 6 ks/ m2</t>
  </si>
  <si>
    <t>-1578372937</t>
  </si>
  <si>
    <t>1.NP -byt</t>
  </si>
  <si>
    <t>4,4</t>
  </si>
  <si>
    <t>448</t>
  </si>
  <si>
    <t>5976142R</t>
  </si>
  <si>
    <t>dlažba velkoformátová keramická slinutá protiskluzná R 10 do interiéru pro vysoké mechanické namáhání (vysoce otěruvzdorná) přes 4 do 6ks/m2</t>
  </si>
  <si>
    <t>1532273204</t>
  </si>
  <si>
    <t>barva a typ dle projektové dokumentace</t>
  </si>
  <si>
    <t>rozměry dlažby přizpůsobyt dlážděné ploše</t>
  </si>
  <si>
    <t>dodávka, doprava k pol.771574262 mezisoučet A, ztratné 15%</t>
  </si>
  <si>
    <t>4,4*1,15+0,04</t>
  </si>
  <si>
    <t>Protiskluznost dle ČSN 74 4505.</t>
  </si>
  <si>
    <t>454</t>
  </si>
  <si>
    <t>771579191</t>
  </si>
  <si>
    <t>Příplatek k montáž podlah keramických za plochu do 5 m2</t>
  </si>
  <si>
    <t>-598325375</t>
  </si>
  <si>
    <t>456</t>
  </si>
  <si>
    <t>771591111</t>
  </si>
  <si>
    <t>Podlahy penetrace podkladu</t>
  </si>
  <si>
    <t>-2092012564</t>
  </si>
  <si>
    <t>457</t>
  </si>
  <si>
    <t>771591115</t>
  </si>
  <si>
    <t>Podlahy spárování silikonem</t>
  </si>
  <si>
    <t>-1757481899</t>
  </si>
  <si>
    <t>přechod dlažba x keramický obklad stěny</t>
  </si>
  <si>
    <t>9,0</t>
  </si>
  <si>
    <t>463</t>
  </si>
  <si>
    <t>998771102</t>
  </si>
  <si>
    <t>Přesun hmot tonážní pro podlahy z dlaždic v objektech v do 12 m</t>
  </si>
  <si>
    <t>-549769830</t>
  </si>
  <si>
    <t>776</t>
  </si>
  <si>
    <t>Podlahy povlakové</t>
  </si>
  <si>
    <t>466</t>
  </si>
  <si>
    <t>776221211</t>
  </si>
  <si>
    <t>Lepení čtverců z PVC standardním lepidlem</t>
  </si>
  <si>
    <t>1760172104</t>
  </si>
  <si>
    <t>32,0</t>
  </si>
  <si>
    <t>467</t>
  </si>
  <si>
    <t>776223112</t>
  </si>
  <si>
    <t>Spoj povlakových podlahovin z PVC svařováním za studena</t>
  </si>
  <si>
    <t>-1638695190</t>
  </si>
  <si>
    <t>byt</t>
  </si>
  <si>
    <t>468</t>
  </si>
  <si>
    <t>2841102R</t>
  </si>
  <si>
    <t>PVC homogenní zátěžové pro prostory s těžkým namáháním, třída zátěže 34 (vysoká odolnost),otěruvzdorné, odolnost proti otlačení, vhodné na podlahové topení a pod kolečkové židle</t>
  </si>
  <si>
    <t>-1737124350</t>
  </si>
  <si>
    <t>ztratné 5%</t>
  </si>
  <si>
    <t>pol.776221211</t>
  </si>
  <si>
    <t>32,0*1,05+0,4</t>
  </si>
  <si>
    <t>469</t>
  </si>
  <si>
    <t>776421111</t>
  </si>
  <si>
    <t>Montáž obvodových lišt lepením</t>
  </si>
  <si>
    <t>-288439034</t>
  </si>
  <si>
    <t>40,0</t>
  </si>
  <si>
    <t>470</t>
  </si>
  <si>
    <t>28411009</t>
  </si>
  <si>
    <t>lišta soklová PVC v. do 80mm</t>
  </si>
  <si>
    <t>-108969429</t>
  </si>
  <si>
    <t>dodávka, doprava k pol.776421111, ztratné 2%</t>
  </si>
  <si>
    <t>40,0*1,02+0,2</t>
  </si>
  <si>
    <t>471</t>
  </si>
  <si>
    <t>776111311</t>
  </si>
  <si>
    <t>Vysátí podkladu povlakových podlah</t>
  </si>
  <si>
    <t>362854148</t>
  </si>
  <si>
    <t>472</t>
  </si>
  <si>
    <t>776421312</t>
  </si>
  <si>
    <t>Montáž přechodových šroubovaných lišt</t>
  </si>
  <si>
    <t>-319419576</t>
  </si>
  <si>
    <t>přechodové nerez lišty mezi různými druhy nášlapných vrstev podlah</t>
  </si>
  <si>
    <t>(dlažba x PVC apod.)</t>
  </si>
  <si>
    <t>1,0</t>
  </si>
  <si>
    <t>473</t>
  </si>
  <si>
    <t>7666010R</t>
  </si>
  <si>
    <t>přechodová nerez lišta</t>
  </si>
  <si>
    <t>270513028</t>
  </si>
  <si>
    <t>dodávka, doprava k pol.776421312, ztratné 5%</t>
  </si>
  <si>
    <t>1,0*1,05</t>
  </si>
  <si>
    <t>475</t>
  </si>
  <si>
    <t>998776102</t>
  </si>
  <si>
    <t>Přesun hmot tonážní pro podlahy povlakové v objektech v do 12 m</t>
  </si>
  <si>
    <t>1739627561</t>
  </si>
  <si>
    <t>781</t>
  </si>
  <si>
    <t>Dokončovací práce - obklady</t>
  </si>
  <si>
    <t>476</t>
  </si>
  <si>
    <t>781474115</t>
  </si>
  <si>
    <t>Montáž obkladů vnitřních keramických hladkých do 25 ks/m2 lepených flexibilním lepidlem - srovnatelně do tmelu</t>
  </si>
  <si>
    <t>-1968431974</t>
  </si>
  <si>
    <t>2,0*5,3</t>
  </si>
  <si>
    <t>1,5*3,9+0,05</t>
  </si>
  <si>
    <t>477</t>
  </si>
  <si>
    <t>59761068</t>
  </si>
  <si>
    <t>obklad keramický pro interiér přes 22 do 25ks/m2</t>
  </si>
  <si>
    <t>-1734034672</t>
  </si>
  <si>
    <t>rozměry a barva dle proj.dokumentace</t>
  </si>
  <si>
    <t>dodávka, doprava k pol.781474115, ztratné 5%</t>
  </si>
  <si>
    <t>16,5*1,05+0,175</t>
  </si>
  <si>
    <t>478</t>
  </si>
  <si>
    <t>781479195</t>
  </si>
  <si>
    <t xml:space="preserve">Příplatek k montáži obkladů vnitřních keramických hladkých za bílé spárování </t>
  </si>
  <si>
    <t>-1500248757</t>
  </si>
  <si>
    <t>479</t>
  </si>
  <si>
    <t>781494111</t>
  </si>
  <si>
    <t>Plastové profily rohové lepené flexibilním lepidlem</t>
  </si>
  <si>
    <t>-1601322225</t>
  </si>
  <si>
    <t>vnější rohy</t>
  </si>
  <si>
    <t>4,9+0,1</t>
  </si>
  <si>
    <t>vnitřní kouty</t>
  </si>
  <si>
    <t>480</t>
  </si>
  <si>
    <t>781494511</t>
  </si>
  <si>
    <t>Plastové profily ukončovací lepené flexibilním lepidlem</t>
  </si>
  <si>
    <t>839084923</t>
  </si>
  <si>
    <t>přechod obklad x omítka</t>
  </si>
  <si>
    <t>8,5</t>
  </si>
  <si>
    <t>481</t>
  </si>
  <si>
    <t>781495115</t>
  </si>
  <si>
    <t>Spárování vnitřních obkladů silikonem</t>
  </si>
  <si>
    <t>2087356181</t>
  </si>
  <si>
    <t>přechody mezi obkladem a zařizovacími předměty</t>
  </si>
  <si>
    <t>482</t>
  </si>
  <si>
    <t>781495111</t>
  </si>
  <si>
    <t>Penetrace podkladu vnitřních obkladů</t>
  </si>
  <si>
    <t>-328734066</t>
  </si>
  <si>
    <t>pol.781474115</t>
  </si>
  <si>
    <t>16,5</t>
  </si>
  <si>
    <t>483</t>
  </si>
  <si>
    <t>998781102</t>
  </si>
  <si>
    <t>Přesun hmot tonážní pro obklady keramické v objektech v do 12 m</t>
  </si>
  <si>
    <t>649420252</t>
  </si>
  <si>
    <t>783</t>
  </si>
  <si>
    <t>Dokončovací práce - nátěry</t>
  </si>
  <si>
    <t>484</t>
  </si>
  <si>
    <t>783314101</t>
  </si>
  <si>
    <t>Základní jednonásobný syntetický nátěr zámečnických konstrukcí</t>
  </si>
  <si>
    <t>1556443314</t>
  </si>
  <si>
    <t>ocelové zárubně</t>
  </si>
  <si>
    <t>0,88*3+0,06</t>
  </si>
  <si>
    <t>485</t>
  </si>
  <si>
    <t>78331010R</t>
  </si>
  <si>
    <t>Nátěrový systém pro ocelové konstrukce do vnitřního prostředí tř.C1, životnost 15 let</t>
  </si>
  <si>
    <t>-696506519</t>
  </si>
  <si>
    <t>2,7</t>
  </si>
  <si>
    <t>487</t>
  </si>
  <si>
    <t>78331030R</t>
  </si>
  <si>
    <t>Nátěrový systém pro zámečnické konstrukce protipožární</t>
  </si>
  <si>
    <t>-1319484838</t>
  </si>
  <si>
    <t>protipožární zárubně</t>
  </si>
  <si>
    <t>0,88</t>
  </si>
  <si>
    <t>488</t>
  </si>
  <si>
    <t>783301311</t>
  </si>
  <si>
    <t>Odmaštění zámečnických konstrukcí vodou ředitelným odmašťovačem</t>
  </si>
  <si>
    <t>-1910689591</t>
  </si>
  <si>
    <t>dle pol.78331010R</t>
  </si>
  <si>
    <t>dle pol.78331030R</t>
  </si>
  <si>
    <t>0,88+0,02</t>
  </si>
  <si>
    <t>784</t>
  </si>
  <si>
    <t>Dokončovací práce - malby a tapety</t>
  </si>
  <si>
    <t>500</t>
  </si>
  <si>
    <t>784211101</t>
  </si>
  <si>
    <t>Dvojnásobné bílé malby ze směsí za mokra výborně otěruvzdorných v místnostech výšky do 3,80 m</t>
  </si>
  <si>
    <t>153793644</t>
  </si>
  <si>
    <t>stropy</t>
  </si>
  <si>
    <t>4,4+12,2+13,8+4,4+1,5</t>
  </si>
  <si>
    <t>stěny</t>
  </si>
  <si>
    <t>2,6*(3,0*2+4,6*4+2,65*2+1,8*4+2,4*2+2,5*2)</t>
  </si>
  <si>
    <t>méně obklad</t>
  </si>
  <si>
    <t>-16,5</t>
  </si>
  <si>
    <t>0,78</t>
  </si>
  <si>
    <t>VO - 04</t>
  </si>
  <si>
    <t>Výplně otvorů - Interiérové dveře</t>
  </si>
  <si>
    <t>508</t>
  </si>
  <si>
    <t>766660001</t>
  </si>
  <si>
    <t>Montáž dveřních křídel otvíravých 1křídlových š do 0,8 m do ocelové zárubně</t>
  </si>
  <si>
    <t>810522335</t>
  </si>
  <si>
    <t>výkres vnitřních výplní otvorů (č.16)</t>
  </si>
  <si>
    <t xml:space="preserve">dveře  D10, D11</t>
  </si>
  <si>
    <t>512</t>
  </si>
  <si>
    <t>61161014R</t>
  </si>
  <si>
    <t xml:space="preserve">D10 - dveře jednokřídlé dřevěné povrch lakovaný plné 800/1970 mm, kování klika-klika, wc klička s možností odjištění z vnější strany + větrací mřížka </t>
  </si>
  <si>
    <t>1227273187</t>
  </si>
  <si>
    <t>dodávka, doprava k pol.766660001</t>
  </si>
  <si>
    <t>levé dle PD</t>
  </si>
  <si>
    <t>- ostatní požadavky a doplňky na výkrese ,, Výpis vnitřních výplní " a v TZ</t>
  </si>
  <si>
    <t>- součástí dodávky jsou veškěré pomocné konstrukce a kotevní prvky</t>
  </si>
  <si>
    <t>513</t>
  </si>
  <si>
    <t>61161015R</t>
  </si>
  <si>
    <t>D11 - dveře jednokřídlé dřevěné povrch lakovaný prosklené 800/1970 mm, kování klika-klika, zámek dózický</t>
  </si>
  <si>
    <t>-1696167472</t>
  </si>
  <si>
    <t>pravé</t>
  </si>
  <si>
    <t>518</t>
  </si>
  <si>
    <t>7666030R</t>
  </si>
  <si>
    <t>D12 - jednokřídlé dveře skládací, plné, hladké 800/1970 mm (š/v) povrch HPL laminát, kování pro skládací dveře, svislá madla zapuštěná + zárubeň pro skládací dveře a pojed - montáž, dodávka, doprava</t>
  </si>
  <si>
    <t>-920160018</t>
  </si>
  <si>
    <t>519</t>
  </si>
  <si>
    <t>766660021</t>
  </si>
  <si>
    <t>Montáž dveřních křídel otvíravých jednokřídlových š do 0,8 m požárních do ocelové zárubně</t>
  </si>
  <si>
    <t>1442746002</t>
  </si>
  <si>
    <t>dveře D9</t>
  </si>
  <si>
    <t>520</t>
  </si>
  <si>
    <t>61161050R</t>
  </si>
  <si>
    <t xml:space="preserve">D9 - protipožární 1křídlé dveře  povrch lakovaný plné 800/1970 mm (š/v), vstupní bytové, hladké, zvukoizolační, odolnost EW 30DP3, koule-klika, zámek bezpečnostní + kukátko, R´w min.32dB</t>
  </si>
  <si>
    <t>-1381591649</t>
  </si>
  <si>
    <t>dodávka, doprava k pol.766660021</t>
  </si>
  <si>
    <t>levé</t>
  </si>
  <si>
    <t>523</t>
  </si>
  <si>
    <t>99876610R</t>
  </si>
  <si>
    <t>Přesun hmot tonážní pro dveřní výplně v objektech v do 6 m</t>
  </si>
  <si>
    <t>371780170</t>
  </si>
  <si>
    <t>Ostatní</t>
  </si>
  <si>
    <t>VYB</t>
  </si>
  <si>
    <t>Vybavení</t>
  </si>
  <si>
    <t>525</t>
  </si>
  <si>
    <t>100101</t>
  </si>
  <si>
    <t xml:space="preserve">Kuchyňská linka v bytě délky cca 2,6 m, spodní skříňky + horní skříňky (dřez je vykázán v odd. ZTI ) + varná deska s troubou,  skříňky dřevěné fóliované - montáž, dodávka, doprava</t>
  </si>
  <si>
    <t>soubor</t>
  </si>
  <si>
    <t>49101160</t>
  </si>
  <si>
    <t>526</t>
  </si>
  <si>
    <t>100102</t>
  </si>
  <si>
    <t>Dřevěná šatní vestavěná skříň šířky 600 mm - montáž, dodávka, doprava</t>
  </si>
  <si>
    <t>413171587</t>
  </si>
  <si>
    <t>527</t>
  </si>
  <si>
    <t>100103</t>
  </si>
  <si>
    <t>Dřevěná policová vestavěná skříň šířky cca 300-350 mm - montáž, dodávka, doprava</t>
  </si>
  <si>
    <t>-1223839335</t>
  </si>
  <si>
    <t>B - ZTI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</si>
  <si>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</si>
  <si>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</si>
  <si>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</si>
  <si>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>721</t>
  </si>
  <si>
    <t>Zdravotechnika - vnitřní kanalizace</t>
  </si>
  <si>
    <t>721212125</t>
  </si>
  <si>
    <t>Odtokový sprchový žlab délky 900 mm s krycím roštem a zápachovou uzávěrkou</t>
  </si>
  <si>
    <t>249905124</t>
  </si>
  <si>
    <t>sprchový žlab nerez ke stěně l=900 mm, v=110 mm</t>
  </si>
  <si>
    <t>72121000R</t>
  </si>
  <si>
    <t>Vpust sprchového žlabu, odtok DN 50 - montáž, dodávka, doprava</t>
  </si>
  <si>
    <t>1966419938</t>
  </si>
  <si>
    <t>998721101</t>
  </si>
  <si>
    <t>Přesun hmot tonážní pro vnitřní kanalizace v objektech v do 6 m</t>
  </si>
  <si>
    <t>322704172</t>
  </si>
  <si>
    <t>725</t>
  </si>
  <si>
    <t>Zdravotechnika - zařizovací předměty</t>
  </si>
  <si>
    <t>725112022</t>
  </si>
  <si>
    <t>Klozet keramický závěsný na nosné stěny s hlubokým splachováním odpad vodorovný</t>
  </si>
  <si>
    <t>-1282767810</t>
  </si>
  <si>
    <t>5</t>
  </si>
  <si>
    <t>725211615</t>
  </si>
  <si>
    <t>Umyvadlo keramické bílé šířky 500 mm s krytem na sifon připevněné na stěnu šrouby</t>
  </si>
  <si>
    <t>1098070210</t>
  </si>
  <si>
    <t>6</t>
  </si>
  <si>
    <t>725311125</t>
  </si>
  <si>
    <t>Dřezy bez výtokových armatur jednoduché se zápachovou uzávěrkou nerezové rohové a vestavné se dvěma odkapními plochami 952x502 mm</t>
  </si>
  <si>
    <t>-885245185</t>
  </si>
  <si>
    <t>dřez do linky s odkapávačem - byt</t>
  </si>
  <si>
    <t>7</t>
  </si>
  <si>
    <t>725813111</t>
  </si>
  <si>
    <t>Ventil rohový bez připojovací trubičky nebo flexi hadičky G 1/2</t>
  </si>
  <si>
    <t>1968886671</t>
  </si>
  <si>
    <t>umyvadlová baterie</t>
  </si>
  <si>
    <t>baterie pro dřez</t>
  </si>
  <si>
    <t>725849411</t>
  </si>
  <si>
    <t>Montáž baterie sprchová nástěnná s nastavitelnou výškou sprchy</t>
  </si>
  <si>
    <t>-1569079817</t>
  </si>
  <si>
    <t>9</t>
  </si>
  <si>
    <t>55145002</t>
  </si>
  <si>
    <t>kompletní sprchový set 050/1,0</t>
  </si>
  <si>
    <t>sada</t>
  </si>
  <si>
    <t>-73881799</t>
  </si>
  <si>
    <t>dodávka, doprava k pol.725849411</t>
  </si>
  <si>
    <t xml:space="preserve">sprchová sada = sprchový sloup  s ruční sprchou, sprchová hadice</t>
  </si>
  <si>
    <t>10</t>
  </si>
  <si>
    <t>55145588</t>
  </si>
  <si>
    <t>baterie sprchová nástěná bez příslušenství</t>
  </si>
  <si>
    <t>766647103</t>
  </si>
  <si>
    <t>11</t>
  </si>
  <si>
    <t>725861101</t>
  </si>
  <si>
    <t>Zápachová uzávěrka pro umyvadla DN 32</t>
  </si>
  <si>
    <t>-571349102</t>
  </si>
  <si>
    <t>12</t>
  </si>
  <si>
    <t>725862103</t>
  </si>
  <si>
    <t>Zápachová uzávěrka pro dřezy DN 40/50</t>
  </si>
  <si>
    <t>-1796982910</t>
  </si>
  <si>
    <t>13</t>
  </si>
  <si>
    <t>725980121</t>
  </si>
  <si>
    <t>Dvířka 15/15</t>
  </si>
  <si>
    <t>2140993520</t>
  </si>
  <si>
    <t>voda - instalační dvířka 150/150</t>
  </si>
  <si>
    <t>14</t>
  </si>
  <si>
    <t>72598010R</t>
  </si>
  <si>
    <t xml:space="preserve">Dvířka 15/30 </t>
  </si>
  <si>
    <t>336010319</t>
  </si>
  <si>
    <t>kanalizace - instalační dvířka 150/300</t>
  </si>
  <si>
    <t>vody - instalační dvířka 150/300</t>
  </si>
  <si>
    <t>72553210R</t>
  </si>
  <si>
    <t>Komplet - elektrický ohřívač zásobníkový pod dřez 10 l / 2.2 kW+ stojánková páková baterie dřezová - montáž (beztlaková instalace), dodávka, doprava</t>
  </si>
  <si>
    <t>-719535792</t>
  </si>
  <si>
    <t>998725101</t>
  </si>
  <si>
    <t>Přesun hmot tonážní pro zařizovací předměty v objektech v do 6 m</t>
  </si>
  <si>
    <t>-1726070763</t>
  </si>
  <si>
    <t>726</t>
  </si>
  <si>
    <t>Zdravotechnika - předstěnové instalace</t>
  </si>
  <si>
    <t>17</t>
  </si>
  <si>
    <t>726131061</t>
  </si>
  <si>
    <t>Instalační předstěna - klozet závěsný v 820 mm s ovládáním shora do stěn s kov kcí</t>
  </si>
  <si>
    <t>-2036679875</t>
  </si>
  <si>
    <t xml:space="preserve"> pro klozet závěsný s nádržkou pod omítku s ovládáním dvoutlačítkovým</t>
  </si>
  <si>
    <t>18</t>
  </si>
  <si>
    <t>726131001</t>
  </si>
  <si>
    <t>Instalační předstěna - umyvadlo do v 1120 mm se stojánkovou baterií do lehkých stěn s kovovou kcí</t>
  </si>
  <si>
    <t>-761315365</t>
  </si>
  <si>
    <t>19</t>
  </si>
  <si>
    <t>998726111</t>
  </si>
  <si>
    <t>Přesun hmot tonážní pro instalační prefabrikáty v objektech v do 6 m</t>
  </si>
  <si>
    <t>96346356</t>
  </si>
  <si>
    <t>G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</si>
  <si>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</si>
  <si>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</si>
  <si>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</si>
  <si>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</si>
  <si>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</si>
  <si>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</si>
  <si>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</si>
  <si>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</si>
  <si>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1024</t>
  </si>
  <si>
    <t>-2115060985</t>
  </si>
  <si>
    <t>- vybavení ZS</t>
  </si>
  <si>
    <t>033203000</t>
  </si>
  <si>
    <t>Energie pro zařízení staveniště</t>
  </si>
  <si>
    <t>1695718361</t>
  </si>
  <si>
    <t>- náklady na veškeré energie související s realizací akce, vč.připojení</t>
  </si>
  <si>
    <t>staveniště na inženýrské sítě</t>
  </si>
  <si>
    <t>034002000</t>
  </si>
  <si>
    <t>Zabezpečení staveniště</t>
  </si>
  <si>
    <t>-1690388727</t>
  </si>
  <si>
    <t>- opatření k zajištění bezpečnosti účastníků realizace akce a veřejnosti</t>
  </si>
  <si>
    <t>(zejména zajištění staveniště, bezpečnostní tabulky apod.)</t>
  </si>
  <si>
    <t>039002000</t>
  </si>
  <si>
    <t>Zrušení zařízení staveniště</t>
  </si>
  <si>
    <t>1982256000</t>
  </si>
  <si>
    <t xml:space="preserve"> - včetně úklidu a uvedení okolí stavby do původního stavu</t>
  </si>
  <si>
    <t>VRN7</t>
  </si>
  <si>
    <t>Provozní vlivy</t>
  </si>
  <si>
    <t>071103000</t>
  </si>
  <si>
    <t>Provoz investora</t>
  </si>
  <si>
    <t>-358872438</t>
  </si>
  <si>
    <t>VRN9</t>
  </si>
  <si>
    <t>Ostatní náklady</t>
  </si>
  <si>
    <t>091002000</t>
  </si>
  <si>
    <t>Ostatní náklady související s objektem</t>
  </si>
  <si>
    <t>-1223131881</t>
  </si>
  <si>
    <t>- označení stavby cedulí, úklid a uvedení staveniště do původního stavu</t>
  </si>
  <si>
    <t>094103000</t>
  </si>
  <si>
    <t>Náklady na plánované vyklizení objektu</t>
  </si>
  <si>
    <t>sobour</t>
  </si>
  <si>
    <t>-723823596</t>
  </si>
  <si>
    <t>kompletní vyklizení dotčených místností a demontážvnitřního vybavení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</si>
</sst>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TV20-012-OS_byt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Rekonstrukce kulturního domu v Hájku čp.20 -  neuznatelné náklady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Hájek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30. 3. 2021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Hájek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BPO spol. s r.o.,Lidická 1239,36317 OSTROV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19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 - Stavební a konstrukčn...'!J30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'A - Stavební a konstrukčn...'!P141</f>
        <v>0</v>
      </c>
      <c r="AV95" s="129">
        <f>'A - Stavební a konstrukčn...'!J33</f>
        <v>0</v>
      </c>
      <c r="AW95" s="129">
        <f>'A - Stavební a konstrukčn...'!J34</f>
        <v>0</v>
      </c>
      <c r="AX95" s="129">
        <f>'A - Stavební a konstrukčn...'!J35</f>
        <v>0</v>
      </c>
      <c r="AY95" s="129">
        <f>'A - Stavební a konstrukčn...'!J36</f>
        <v>0</v>
      </c>
      <c r="AZ95" s="129">
        <f>'A - Stavební a konstrukčn...'!F33</f>
        <v>0</v>
      </c>
      <c r="BA95" s="129">
        <f>'A - Stavební a konstrukčn...'!F34</f>
        <v>0</v>
      </c>
      <c r="BB95" s="129">
        <f>'A - Stavební a konstrukčn...'!F35</f>
        <v>0</v>
      </c>
      <c r="BC95" s="129">
        <f>'A - Stavební a konstrukčn...'!F36</f>
        <v>0</v>
      </c>
      <c r="BD95" s="131">
        <f>'A - Stavební a konstrukčn...'!F37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83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'B - ZTI'!J30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'B - ZTI'!P120</f>
        <v>0</v>
      </c>
      <c r="AV96" s="129">
        <f>'B - ZTI'!J33</f>
        <v>0</v>
      </c>
      <c r="AW96" s="129">
        <f>'B - ZTI'!J34</f>
        <v>0</v>
      </c>
      <c r="AX96" s="129">
        <f>'B - ZTI'!J35</f>
        <v>0</v>
      </c>
      <c r="AY96" s="129">
        <f>'B - ZTI'!J36</f>
        <v>0</v>
      </c>
      <c r="AZ96" s="129">
        <f>'B - ZTI'!F33</f>
        <v>0</v>
      </c>
      <c r="BA96" s="129">
        <f>'B - ZTI'!F34</f>
        <v>0</v>
      </c>
      <c r="BB96" s="129">
        <f>'B - ZTI'!F35</f>
        <v>0</v>
      </c>
      <c r="BC96" s="129">
        <f>'B - ZTI'!F36</f>
        <v>0</v>
      </c>
      <c r="BD96" s="131">
        <f>'B - ZTI'!F37</f>
        <v>0</v>
      </c>
      <c r="BE96" s="7"/>
      <c r="BT96" s="132" t="s">
        <v>87</v>
      </c>
      <c r="BV96" s="132" t="s">
        <v>81</v>
      </c>
      <c r="BW96" s="132" t="s">
        <v>91</v>
      </c>
      <c r="BX96" s="132" t="s">
        <v>5</v>
      </c>
      <c r="CL96" s="132" t="s">
        <v>19</v>
      </c>
      <c r="CM96" s="132" t="s">
        <v>87</v>
      </c>
    </row>
    <row r="97" s="7" customFormat="1" ht="16.5" customHeight="1">
      <c r="A97" s="120" t="s">
        <v>83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'G - VRN'!J30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33">
        <v>0</v>
      </c>
      <c r="AT97" s="134">
        <f>ROUND(SUM(AV97:AW97),2)</f>
        <v>0</v>
      </c>
      <c r="AU97" s="135">
        <f>'G - VRN'!P120</f>
        <v>0</v>
      </c>
      <c r="AV97" s="134">
        <f>'G - VRN'!J33</f>
        <v>0</v>
      </c>
      <c r="AW97" s="134">
        <f>'G - VRN'!J34</f>
        <v>0</v>
      </c>
      <c r="AX97" s="134">
        <f>'G - VRN'!J35</f>
        <v>0</v>
      </c>
      <c r="AY97" s="134">
        <f>'G - VRN'!J36</f>
        <v>0</v>
      </c>
      <c r="AZ97" s="134">
        <f>'G - VRN'!F33</f>
        <v>0</v>
      </c>
      <c r="BA97" s="134">
        <f>'G - VRN'!F34</f>
        <v>0</v>
      </c>
      <c r="BB97" s="134">
        <f>'G - VRN'!F35</f>
        <v>0</v>
      </c>
      <c r="BC97" s="134">
        <f>'G - VRN'!F36</f>
        <v>0</v>
      </c>
      <c r="BD97" s="136">
        <f>'G - VRN'!F37</f>
        <v>0</v>
      </c>
      <c r="BE97" s="7"/>
      <c r="BT97" s="132" t="s">
        <v>87</v>
      </c>
      <c r="BV97" s="132" t="s">
        <v>81</v>
      </c>
      <c r="BW97" s="132" t="s">
        <v>94</v>
      </c>
      <c r="BX97" s="132" t="s">
        <v>5</v>
      </c>
      <c r="CL97" s="132" t="s">
        <v>19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WCp7jotLW4Nd0FVlTCZ5O0xWZZMDPxkd2em75Mx+Dt0fDD4aGu4ZJgzpqgtcJiGvOOD0aHNuPMCUVQXVkBWcyw==" hashValue="f/bncUOz0b4x4xk+OZaXMs8Lx8ET6NfDHDJzmdXOukOpN5M+//BibW1HBjvSQ3r5AWUkIryMfm7yviOjY79su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A - Stavební a konstrukčn...'!C2" display="/"/>
    <hyperlink ref="A96" location="'B - ZTI'!C2" display="/"/>
    <hyperlink ref="A97" location="'G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 xml:space="preserve">Rekonstrukce kulturního domu v Hájku čp.20 -  neuznatelné náklady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30. 3. 2021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ROUND((SUM(BE141:BE562)),  2)</f>
        <v>0</v>
      </c>
      <c r="G33" s="39"/>
      <c r="H33" s="39"/>
      <c r="I33" s="156">
        <v>0.20999999999999999</v>
      </c>
      <c r="J33" s="155">
        <f>ROUND(((SUM(BE141:BE562))*I33),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45</v>
      </c>
      <c r="F34" s="155">
        <f>ROUND((SUM(BF141:BF562)),  2)</f>
        <v>0</v>
      </c>
      <c r="G34" s="39"/>
      <c r="H34" s="39"/>
      <c r="I34" s="156">
        <v>0.14999999999999999</v>
      </c>
      <c r="J34" s="155">
        <f>ROUND(((SUM(BF141:BF562))*I34),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ROUND((SUM(BG141:BG562)),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ROUND((SUM(BH141:BH562)),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ROUND((SUM(BI141:BI562)),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Rekonstrukce kulturního domu v Hájku čp.20 -  neuznatelné náklady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 - Stavební a konstrukční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Hájek</v>
      </c>
      <c r="G89" s="41"/>
      <c r="H89" s="41"/>
      <c r="I89" s="33" t="s">
        <v>24</v>
      </c>
      <c r="J89" s="80" t="str">
        <f>IF(J12="","",J12)</f>
        <v>30. 3. 2021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26</v>
      </c>
      <c r="D91" s="41"/>
      <c r="E91" s="41"/>
      <c r="F91" s="28" t="str">
        <f>E15</f>
        <v>Obec Hájek</v>
      </c>
      <c r="G91" s="41"/>
      <c r="H91" s="41"/>
      <c r="I91" s="33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J141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J142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J143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J167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J189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J253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J263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J282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J286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J290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112</v>
      </c>
      <c r="E106" s="189"/>
      <c r="F106" s="189"/>
      <c r="G106" s="189"/>
      <c r="H106" s="189"/>
      <c r="I106" s="189"/>
      <c r="J106" s="190">
        <f>J330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6"/>
      <c r="C107" s="187"/>
      <c r="D107" s="188" t="s">
        <v>113</v>
      </c>
      <c r="E107" s="189"/>
      <c r="F107" s="189"/>
      <c r="G107" s="189"/>
      <c r="H107" s="189"/>
      <c r="I107" s="189"/>
      <c r="J107" s="190">
        <f>J331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114</v>
      </c>
      <c r="E108" s="189"/>
      <c r="F108" s="189"/>
      <c r="G108" s="189"/>
      <c r="H108" s="189"/>
      <c r="I108" s="189"/>
      <c r="J108" s="190">
        <f>J357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115</v>
      </c>
      <c r="E109" s="189"/>
      <c r="F109" s="189"/>
      <c r="G109" s="189"/>
      <c r="H109" s="189"/>
      <c r="I109" s="189"/>
      <c r="J109" s="190">
        <f>J371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116</v>
      </c>
      <c r="E110" s="183"/>
      <c r="F110" s="183"/>
      <c r="G110" s="183"/>
      <c r="H110" s="183"/>
      <c r="I110" s="183"/>
      <c r="J110" s="184">
        <f>J373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117</v>
      </c>
      <c r="E111" s="189"/>
      <c r="F111" s="189"/>
      <c r="G111" s="189"/>
      <c r="H111" s="189"/>
      <c r="I111" s="189"/>
      <c r="J111" s="190">
        <f>J374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118</v>
      </c>
      <c r="E112" s="189"/>
      <c r="F112" s="189"/>
      <c r="G112" s="189"/>
      <c r="H112" s="189"/>
      <c r="I112" s="189"/>
      <c r="J112" s="190">
        <f>J382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119</v>
      </c>
      <c r="E113" s="189"/>
      <c r="F113" s="189"/>
      <c r="G113" s="189"/>
      <c r="H113" s="189"/>
      <c r="I113" s="189"/>
      <c r="J113" s="190">
        <f>J396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120</v>
      </c>
      <c r="E114" s="189"/>
      <c r="F114" s="189"/>
      <c r="G114" s="189"/>
      <c r="H114" s="189"/>
      <c r="I114" s="189"/>
      <c r="J114" s="190">
        <f>J418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121</v>
      </c>
      <c r="E115" s="189"/>
      <c r="F115" s="189"/>
      <c r="G115" s="189"/>
      <c r="H115" s="189"/>
      <c r="I115" s="189"/>
      <c r="J115" s="190">
        <f>J435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122</v>
      </c>
      <c r="E116" s="189"/>
      <c r="F116" s="189"/>
      <c r="G116" s="189"/>
      <c r="H116" s="189"/>
      <c r="I116" s="189"/>
      <c r="J116" s="190">
        <f>J461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123</v>
      </c>
      <c r="E117" s="189"/>
      <c r="F117" s="189"/>
      <c r="G117" s="189"/>
      <c r="H117" s="189"/>
      <c r="I117" s="189"/>
      <c r="J117" s="190">
        <f>J491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124</v>
      </c>
      <c r="E118" s="189"/>
      <c r="F118" s="189"/>
      <c r="G118" s="189"/>
      <c r="H118" s="189"/>
      <c r="I118" s="189"/>
      <c r="J118" s="190">
        <f>J507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125</v>
      </c>
      <c r="E119" s="189"/>
      <c r="F119" s="189"/>
      <c r="G119" s="189"/>
      <c r="H119" s="189"/>
      <c r="I119" s="189"/>
      <c r="J119" s="190">
        <f>J518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0"/>
      <c r="C120" s="181"/>
      <c r="D120" s="182" t="s">
        <v>126</v>
      </c>
      <c r="E120" s="183"/>
      <c r="F120" s="183"/>
      <c r="G120" s="183"/>
      <c r="H120" s="183"/>
      <c r="I120" s="183"/>
      <c r="J120" s="184">
        <f>J558</f>
        <v>0</v>
      </c>
      <c r="K120" s="181"/>
      <c r="L120" s="185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6"/>
      <c r="C121" s="187"/>
      <c r="D121" s="188" t="s">
        <v>127</v>
      </c>
      <c r="E121" s="189"/>
      <c r="F121" s="189"/>
      <c r="G121" s="189"/>
      <c r="H121" s="189"/>
      <c r="I121" s="189"/>
      <c r="J121" s="190">
        <f>J559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7" s="2" customFormat="1" ht="6.96" customHeight="1">
      <c r="A127" s="39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96" customHeight="1">
      <c r="A128" s="39"/>
      <c r="B128" s="40"/>
      <c r="C128" s="24" t="s">
        <v>128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16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175" t="str">
        <f>E7</f>
        <v xml:space="preserve">Rekonstrukce kulturního domu v Hájku čp.20 -  neuznatelné náklady</v>
      </c>
      <c r="F131" s="33"/>
      <c r="G131" s="33"/>
      <c r="H131" s="33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96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7" t="str">
        <f>E9</f>
        <v>A - Stavební a konstrukční část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22</v>
      </c>
      <c r="D135" s="41"/>
      <c r="E135" s="41"/>
      <c r="F135" s="28" t="str">
        <f>F12</f>
        <v>Hájek</v>
      </c>
      <c r="G135" s="41"/>
      <c r="H135" s="41"/>
      <c r="I135" s="33" t="s">
        <v>24</v>
      </c>
      <c r="J135" s="80" t="str">
        <f>IF(J12="","",J12)</f>
        <v>30. 3. 2021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40.05" customHeight="1">
      <c r="A137" s="39"/>
      <c r="B137" s="40"/>
      <c r="C137" s="33" t="s">
        <v>26</v>
      </c>
      <c r="D137" s="41"/>
      <c r="E137" s="41"/>
      <c r="F137" s="28" t="str">
        <f>E15</f>
        <v>Obec Hájek</v>
      </c>
      <c r="G137" s="41"/>
      <c r="H137" s="41"/>
      <c r="I137" s="33" t="s">
        <v>32</v>
      </c>
      <c r="J137" s="37" t="str">
        <f>E21</f>
        <v>BPO spol. s r.o.,Lidická 1239,36317 OSTROV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30</v>
      </c>
      <c r="D138" s="41"/>
      <c r="E138" s="41"/>
      <c r="F138" s="28" t="str">
        <f>IF(E18="","",E18)</f>
        <v>Vyplň údaj</v>
      </c>
      <c r="G138" s="41"/>
      <c r="H138" s="41"/>
      <c r="I138" s="33" t="s">
        <v>35</v>
      </c>
      <c r="J138" s="37" t="str">
        <f>E24</f>
        <v>Tomanová Ing.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192"/>
      <c r="B140" s="193"/>
      <c r="C140" s="194" t="s">
        <v>129</v>
      </c>
      <c r="D140" s="195" t="s">
        <v>64</v>
      </c>
      <c r="E140" s="195" t="s">
        <v>60</v>
      </c>
      <c r="F140" s="195" t="s">
        <v>61</v>
      </c>
      <c r="G140" s="195" t="s">
        <v>130</v>
      </c>
      <c r="H140" s="195" t="s">
        <v>131</v>
      </c>
      <c r="I140" s="195" t="s">
        <v>132</v>
      </c>
      <c r="J140" s="195" t="s">
        <v>100</v>
      </c>
      <c r="K140" s="196" t="s">
        <v>133</v>
      </c>
      <c r="L140" s="197"/>
      <c r="M140" s="101" t="s">
        <v>1</v>
      </c>
      <c r="N140" s="102" t="s">
        <v>43</v>
      </c>
      <c r="O140" s="102" t="s">
        <v>134</v>
      </c>
      <c r="P140" s="102" t="s">
        <v>135</v>
      </c>
      <c r="Q140" s="102" t="s">
        <v>136</v>
      </c>
      <c r="R140" s="102" t="s">
        <v>137</v>
      </c>
      <c r="S140" s="102" t="s">
        <v>138</v>
      </c>
      <c r="T140" s="103" t="s">
        <v>139</v>
      </c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  <c r="AE140" s="192"/>
    </row>
    <row r="141" s="2" customFormat="1" ht="22.8" customHeight="1">
      <c r="A141" s="39"/>
      <c r="B141" s="40"/>
      <c r="C141" s="108" t="s">
        <v>140</v>
      </c>
      <c r="D141" s="41"/>
      <c r="E141" s="41"/>
      <c r="F141" s="41"/>
      <c r="G141" s="41"/>
      <c r="H141" s="41"/>
      <c r="I141" s="41"/>
      <c r="J141" s="198">
        <f>BK141</f>
        <v>0</v>
      </c>
      <c r="K141" s="41"/>
      <c r="L141" s="45"/>
      <c r="M141" s="104"/>
      <c r="N141" s="199"/>
      <c r="O141" s="105"/>
      <c r="P141" s="200">
        <f>P142+P373+P558</f>
        <v>0</v>
      </c>
      <c r="Q141" s="105"/>
      <c r="R141" s="200">
        <f>R142+R373+R558</f>
        <v>18.190780059999998</v>
      </c>
      <c r="S141" s="105"/>
      <c r="T141" s="201">
        <f>T142+T373+T558</f>
        <v>14.116499999999999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78</v>
      </c>
      <c r="AU141" s="18" t="s">
        <v>102</v>
      </c>
      <c r="BK141" s="202">
        <f>BK142+BK373+BK558</f>
        <v>0</v>
      </c>
    </row>
    <row r="142" s="12" customFormat="1" ht="25.92" customHeight="1">
      <c r="A142" s="12"/>
      <c r="B142" s="203"/>
      <c r="C142" s="204"/>
      <c r="D142" s="205" t="s">
        <v>78</v>
      </c>
      <c r="E142" s="206" t="s">
        <v>141</v>
      </c>
      <c r="F142" s="206" t="s">
        <v>142</v>
      </c>
      <c r="G142" s="204"/>
      <c r="H142" s="204"/>
      <c r="I142" s="207"/>
      <c r="J142" s="208">
        <f>BK142</f>
        <v>0</v>
      </c>
      <c r="K142" s="204"/>
      <c r="L142" s="209"/>
      <c r="M142" s="210"/>
      <c r="N142" s="211"/>
      <c r="O142" s="211"/>
      <c r="P142" s="212">
        <f>P143+P167+P189+P253+P263+P282+P286+P290+P330+P357+P371</f>
        <v>0</v>
      </c>
      <c r="Q142" s="211"/>
      <c r="R142" s="212">
        <f>R143+R167+R189+R253+R263+R282+R286+R290+R330+R357+R371</f>
        <v>16.334980059999999</v>
      </c>
      <c r="S142" s="211"/>
      <c r="T142" s="213">
        <f>T143+T167+T189+T253+T263+T282+T286+T290+T330+T357+T371</f>
        <v>13.676499999999999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87</v>
      </c>
      <c r="AT142" s="215" t="s">
        <v>78</v>
      </c>
      <c r="AU142" s="215" t="s">
        <v>79</v>
      </c>
      <c r="AY142" s="214" t="s">
        <v>143</v>
      </c>
      <c r="BK142" s="216">
        <f>BK143+BK167+BK189+BK253+BK263+BK282+BK286+BK290+BK330+BK357+BK371</f>
        <v>0</v>
      </c>
    </row>
    <row r="143" s="12" customFormat="1" ht="22.8" customHeight="1">
      <c r="A143" s="12"/>
      <c r="B143" s="203"/>
      <c r="C143" s="204"/>
      <c r="D143" s="205" t="s">
        <v>78</v>
      </c>
      <c r="E143" s="217" t="s">
        <v>144</v>
      </c>
      <c r="F143" s="217" t="s">
        <v>145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SUM(P144:P166)</f>
        <v>0</v>
      </c>
      <c r="Q143" s="211"/>
      <c r="R143" s="212">
        <f>SUM(R144:R166)</f>
        <v>4.8964257</v>
      </c>
      <c r="S143" s="211"/>
      <c r="T143" s="213">
        <f>SUM(T144:T166)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87</v>
      </c>
      <c r="AT143" s="215" t="s">
        <v>78</v>
      </c>
      <c r="AU143" s="215" t="s">
        <v>87</v>
      </c>
      <c r="AY143" s="214" t="s">
        <v>143</v>
      </c>
      <c r="BK143" s="216">
        <f>SUM(BK144:BK166)</f>
        <v>0</v>
      </c>
    </row>
    <row r="144" s="2" customFormat="1" ht="16.5" customHeight="1">
      <c r="A144" s="39"/>
      <c r="B144" s="40"/>
      <c r="C144" s="219" t="s">
        <v>146</v>
      </c>
      <c r="D144" s="219" t="s">
        <v>147</v>
      </c>
      <c r="E144" s="220" t="s">
        <v>148</v>
      </c>
      <c r="F144" s="221" t="s">
        <v>149</v>
      </c>
      <c r="G144" s="222" t="s">
        <v>150</v>
      </c>
      <c r="H144" s="223">
        <v>7</v>
      </c>
      <c r="I144" s="224"/>
      <c r="J144" s="225">
        <f>ROUND(I144*H144,2)</f>
        <v>0</v>
      </c>
      <c r="K144" s="221" t="s">
        <v>151</v>
      </c>
      <c r="L144" s="45"/>
      <c r="M144" s="226" t="s">
        <v>1</v>
      </c>
      <c r="N144" s="227" t="s">
        <v>45</v>
      </c>
      <c r="O144" s="92"/>
      <c r="P144" s="228">
        <f>O144*H144</f>
        <v>0</v>
      </c>
      <c r="Q144" s="228">
        <v>0.052839999999999998</v>
      </c>
      <c r="R144" s="228">
        <f>Q144*H144</f>
        <v>0.36987999999999999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152</v>
      </c>
      <c r="AT144" s="230" t="s">
        <v>147</v>
      </c>
      <c r="AU144" s="230" t="s">
        <v>153</v>
      </c>
      <c r="AY144" s="18" t="s">
        <v>143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153</v>
      </c>
      <c r="BK144" s="231">
        <f>ROUND(I144*H144,2)</f>
        <v>0</v>
      </c>
      <c r="BL144" s="18" t="s">
        <v>152</v>
      </c>
      <c r="BM144" s="230" t="s">
        <v>154</v>
      </c>
    </row>
    <row r="145" s="13" customFormat="1">
      <c r="A145" s="13"/>
      <c r="B145" s="232"/>
      <c r="C145" s="233"/>
      <c r="D145" s="234" t="s">
        <v>155</v>
      </c>
      <c r="E145" s="235" t="s">
        <v>1</v>
      </c>
      <c r="F145" s="236" t="s">
        <v>156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155</v>
      </c>
      <c r="AU145" s="242" t="s">
        <v>153</v>
      </c>
      <c r="AV145" s="13" t="s">
        <v>87</v>
      </c>
      <c r="AW145" s="13" t="s">
        <v>34</v>
      </c>
      <c r="AX145" s="13" t="s">
        <v>79</v>
      </c>
      <c r="AY145" s="242" t="s">
        <v>143</v>
      </c>
    </row>
    <row r="146" s="14" customFormat="1">
      <c r="A146" s="14"/>
      <c r="B146" s="243"/>
      <c r="C146" s="244"/>
      <c r="D146" s="234" t="s">
        <v>155</v>
      </c>
      <c r="E146" s="245" t="s">
        <v>1</v>
      </c>
      <c r="F146" s="246" t="s">
        <v>157</v>
      </c>
      <c r="G146" s="244"/>
      <c r="H146" s="247">
        <v>6.4560000000000004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155</v>
      </c>
      <c r="AU146" s="253" t="s">
        <v>153</v>
      </c>
      <c r="AV146" s="14" t="s">
        <v>153</v>
      </c>
      <c r="AW146" s="14" t="s">
        <v>34</v>
      </c>
      <c r="AX146" s="14" t="s">
        <v>79</v>
      </c>
      <c r="AY146" s="253" t="s">
        <v>143</v>
      </c>
    </row>
    <row r="147" s="14" customFormat="1">
      <c r="A147" s="14"/>
      <c r="B147" s="243"/>
      <c r="C147" s="244"/>
      <c r="D147" s="234" t="s">
        <v>155</v>
      </c>
      <c r="E147" s="245" t="s">
        <v>1</v>
      </c>
      <c r="F147" s="246" t="s">
        <v>158</v>
      </c>
      <c r="G147" s="244"/>
      <c r="H147" s="247">
        <v>0.54400000000000004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155</v>
      </c>
      <c r="AU147" s="253" t="s">
        <v>153</v>
      </c>
      <c r="AV147" s="14" t="s">
        <v>153</v>
      </c>
      <c r="AW147" s="14" t="s">
        <v>34</v>
      </c>
      <c r="AX147" s="14" t="s">
        <v>79</v>
      </c>
      <c r="AY147" s="253" t="s">
        <v>143</v>
      </c>
    </row>
    <row r="148" s="15" customFormat="1">
      <c r="A148" s="15"/>
      <c r="B148" s="254"/>
      <c r="C148" s="255"/>
      <c r="D148" s="234" t="s">
        <v>155</v>
      </c>
      <c r="E148" s="256" t="s">
        <v>1</v>
      </c>
      <c r="F148" s="257" t="s">
        <v>159</v>
      </c>
      <c r="G148" s="255"/>
      <c r="H148" s="258">
        <v>7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155</v>
      </c>
      <c r="AU148" s="264" t="s">
        <v>153</v>
      </c>
      <c r="AV148" s="15" t="s">
        <v>160</v>
      </c>
      <c r="AW148" s="15" t="s">
        <v>34</v>
      </c>
      <c r="AX148" s="15" t="s">
        <v>87</v>
      </c>
      <c r="AY148" s="264" t="s">
        <v>143</v>
      </c>
    </row>
    <row r="149" s="2" customFormat="1" ht="16.5" customHeight="1">
      <c r="A149" s="39"/>
      <c r="B149" s="40"/>
      <c r="C149" s="219" t="s">
        <v>161</v>
      </c>
      <c r="D149" s="219" t="s">
        <v>147</v>
      </c>
      <c r="E149" s="220" t="s">
        <v>162</v>
      </c>
      <c r="F149" s="221" t="s">
        <v>163</v>
      </c>
      <c r="G149" s="222" t="s">
        <v>150</v>
      </c>
      <c r="H149" s="223">
        <v>29</v>
      </c>
      <c r="I149" s="224"/>
      <c r="J149" s="225">
        <f>ROUND(I149*H149,2)</f>
        <v>0</v>
      </c>
      <c r="K149" s="221" t="s">
        <v>151</v>
      </c>
      <c r="L149" s="45"/>
      <c r="M149" s="226" t="s">
        <v>1</v>
      </c>
      <c r="N149" s="227" t="s">
        <v>45</v>
      </c>
      <c r="O149" s="92"/>
      <c r="P149" s="228">
        <f>O149*H149</f>
        <v>0</v>
      </c>
      <c r="Q149" s="228">
        <v>0.15253</v>
      </c>
      <c r="R149" s="228">
        <f>Q149*H149</f>
        <v>4.4233700000000002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147</v>
      </c>
      <c r="AU149" s="230" t="s">
        <v>153</v>
      </c>
      <c r="AY149" s="18" t="s">
        <v>143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153</v>
      </c>
      <c r="BK149" s="231">
        <f>ROUND(I149*H149,2)</f>
        <v>0</v>
      </c>
      <c r="BL149" s="18" t="s">
        <v>152</v>
      </c>
      <c r="BM149" s="230" t="s">
        <v>164</v>
      </c>
    </row>
    <row r="150" s="13" customFormat="1">
      <c r="A150" s="13"/>
      <c r="B150" s="232"/>
      <c r="C150" s="233"/>
      <c r="D150" s="234" t="s">
        <v>155</v>
      </c>
      <c r="E150" s="235" t="s">
        <v>1</v>
      </c>
      <c r="F150" s="236" t="s">
        <v>156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155</v>
      </c>
      <c r="AU150" s="242" t="s">
        <v>153</v>
      </c>
      <c r="AV150" s="13" t="s">
        <v>87</v>
      </c>
      <c r="AW150" s="13" t="s">
        <v>34</v>
      </c>
      <c r="AX150" s="13" t="s">
        <v>79</v>
      </c>
      <c r="AY150" s="242" t="s">
        <v>143</v>
      </c>
    </row>
    <row r="151" s="14" customFormat="1">
      <c r="A151" s="14"/>
      <c r="B151" s="243"/>
      <c r="C151" s="244"/>
      <c r="D151" s="234" t="s">
        <v>155</v>
      </c>
      <c r="E151" s="245" t="s">
        <v>1</v>
      </c>
      <c r="F151" s="246" t="s">
        <v>165</v>
      </c>
      <c r="G151" s="244"/>
      <c r="H151" s="247">
        <v>32.130000000000003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155</v>
      </c>
      <c r="AU151" s="253" t="s">
        <v>153</v>
      </c>
      <c r="AV151" s="14" t="s">
        <v>153</v>
      </c>
      <c r="AW151" s="14" t="s">
        <v>34</v>
      </c>
      <c r="AX151" s="14" t="s">
        <v>79</v>
      </c>
      <c r="AY151" s="253" t="s">
        <v>143</v>
      </c>
    </row>
    <row r="152" s="14" customFormat="1">
      <c r="A152" s="14"/>
      <c r="B152" s="243"/>
      <c r="C152" s="244"/>
      <c r="D152" s="234" t="s">
        <v>155</v>
      </c>
      <c r="E152" s="245" t="s">
        <v>1</v>
      </c>
      <c r="F152" s="246" t="s">
        <v>166</v>
      </c>
      <c r="G152" s="244"/>
      <c r="H152" s="247">
        <v>-3.1520000000000001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155</v>
      </c>
      <c r="AU152" s="253" t="s">
        <v>153</v>
      </c>
      <c r="AV152" s="14" t="s">
        <v>153</v>
      </c>
      <c r="AW152" s="14" t="s">
        <v>34</v>
      </c>
      <c r="AX152" s="14" t="s">
        <v>79</v>
      </c>
      <c r="AY152" s="253" t="s">
        <v>143</v>
      </c>
    </row>
    <row r="153" s="14" customFormat="1">
      <c r="A153" s="14"/>
      <c r="B153" s="243"/>
      <c r="C153" s="244"/>
      <c r="D153" s="234" t="s">
        <v>155</v>
      </c>
      <c r="E153" s="245" t="s">
        <v>1</v>
      </c>
      <c r="F153" s="246" t="s">
        <v>167</v>
      </c>
      <c r="G153" s="244"/>
      <c r="H153" s="247">
        <v>0.021999999999999999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155</v>
      </c>
      <c r="AU153" s="253" t="s">
        <v>153</v>
      </c>
      <c r="AV153" s="14" t="s">
        <v>153</v>
      </c>
      <c r="AW153" s="14" t="s">
        <v>34</v>
      </c>
      <c r="AX153" s="14" t="s">
        <v>79</v>
      </c>
      <c r="AY153" s="253" t="s">
        <v>143</v>
      </c>
    </row>
    <row r="154" s="15" customFormat="1">
      <c r="A154" s="15"/>
      <c r="B154" s="254"/>
      <c r="C154" s="255"/>
      <c r="D154" s="234" t="s">
        <v>155</v>
      </c>
      <c r="E154" s="256" t="s">
        <v>1</v>
      </c>
      <c r="F154" s="257" t="s">
        <v>159</v>
      </c>
      <c r="G154" s="255"/>
      <c r="H154" s="258">
        <v>29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155</v>
      </c>
      <c r="AU154" s="264" t="s">
        <v>153</v>
      </c>
      <c r="AV154" s="15" t="s">
        <v>160</v>
      </c>
      <c r="AW154" s="15" t="s">
        <v>34</v>
      </c>
      <c r="AX154" s="15" t="s">
        <v>87</v>
      </c>
      <c r="AY154" s="264" t="s">
        <v>143</v>
      </c>
    </row>
    <row r="155" s="2" customFormat="1" ht="16.5" customHeight="1">
      <c r="A155" s="39"/>
      <c r="B155" s="40"/>
      <c r="C155" s="219" t="s">
        <v>168</v>
      </c>
      <c r="D155" s="219" t="s">
        <v>147</v>
      </c>
      <c r="E155" s="220" t="s">
        <v>169</v>
      </c>
      <c r="F155" s="221" t="s">
        <v>170</v>
      </c>
      <c r="G155" s="222" t="s">
        <v>171</v>
      </c>
      <c r="H155" s="223">
        <v>19</v>
      </c>
      <c r="I155" s="224"/>
      <c r="J155" s="225">
        <f>ROUND(I155*H155,2)</f>
        <v>0</v>
      </c>
      <c r="K155" s="221" t="s">
        <v>151</v>
      </c>
      <c r="L155" s="45"/>
      <c r="M155" s="226" t="s">
        <v>1</v>
      </c>
      <c r="N155" s="227" t="s">
        <v>45</v>
      </c>
      <c r="O155" s="92"/>
      <c r="P155" s="228">
        <f>O155*H155</f>
        <v>0</v>
      </c>
      <c r="Q155" s="228">
        <v>0.00012999999999999999</v>
      </c>
      <c r="R155" s="228">
        <f>Q155*H155</f>
        <v>0.00247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152</v>
      </c>
      <c r="AT155" s="230" t="s">
        <v>147</v>
      </c>
      <c r="AU155" s="230" t="s">
        <v>153</v>
      </c>
      <c r="AY155" s="18" t="s">
        <v>143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153</v>
      </c>
      <c r="BK155" s="231">
        <f>ROUND(I155*H155,2)</f>
        <v>0</v>
      </c>
      <c r="BL155" s="18" t="s">
        <v>152</v>
      </c>
      <c r="BM155" s="230" t="s">
        <v>172</v>
      </c>
    </row>
    <row r="156" s="13" customFormat="1">
      <c r="A156" s="13"/>
      <c r="B156" s="232"/>
      <c r="C156" s="233"/>
      <c r="D156" s="234" t="s">
        <v>155</v>
      </c>
      <c r="E156" s="235" t="s">
        <v>1</v>
      </c>
      <c r="F156" s="236" t="s">
        <v>173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155</v>
      </c>
      <c r="AU156" s="242" t="s">
        <v>153</v>
      </c>
      <c r="AV156" s="13" t="s">
        <v>87</v>
      </c>
      <c r="AW156" s="13" t="s">
        <v>34</v>
      </c>
      <c r="AX156" s="13" t="s">
        <v>79</v>
      </c>
      <c r="AY156" s="242" t="s">
        <v>143</v>
      </c>
    </row>
    <row r="157" s="14" customFormat="1">
      <c r="A157" s="14"/>
      <c r="B157" s="243"/>
      <c r="C157" s="244"/>
      <c r="D157" s="234" t="s">
        <v>155</v>
      </c>
      <c r="E157" s="245" t="s">
        <v>1</v>
      </c>
      <c r="F157" s="246" t="s">
        <v>174</v>
      </c>
      <c r="G157" s="244"/>
      <c r="H157" s="247">
        <v>19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155</v>
      </c>
      <c r="AU157" s="253" t="s">
        <v>153</v>
      </c>
      <c r="AV157" s="14" t="s">
        <v>153</v>
      </c>
      <c r="AW157" s="14" t="s">
        <v>34</v>
      </c>
      <c r="AX157" s="14" t="s">
        <v>87</v>
      </c>
      <c r="AY157" s="253" t="s">
        <v>143</v>
      </c>
    </row>
    <row r="158" s="2" customFormat="1" ht="16.5" customHeight="1">
      <c r="A158" s="39"/>
      <c r="B158" s="40"/>
      <c r="C158" s="219" t="s">
        <v>175</v>
      </c>
      <c r="D158" s="219" t="s">
        <v>147</v>
      </c>
      <c r="E158" s="220" t="s">
        <v>176</v>
      </c>
      <c r="F158" s="221" t="s">
        <v>177</v>
      </c>
      <c r="G158" s="222" t="s">
        <v>178</v>
      </c>
      <c r="H158" s="223">
        <v>0.029999999999999999</v>
      </c>
      <c r="I158" s="224"/>
      <c r="J158" s="225">
        <f>ROUND(I158*H158,2)</f>
        <v>0</v>
      </c>
      <c r="K158" s="221" t="s">
        <v>151</v>
      </c>
      <c r="L158" s="45"/>
      <c r="M158" s="226" t="s">
        <v>1</v>
      </c>
      <c r="N158" s="227" t="s">
        <v>45</v>
      </c>
      <c r="O158" s="92"/>
      <c r="P158" s="228">
        <f>O158*H158</f>
        <v>0</v>
      </c>
      <c r="Q158" s="228">
        <v>1.0900000000000001</v>
      </c>
      <c r="R158" s="228">
        <f>Q158*H158</f>
        <v>0.0327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160</v>
      </c>
      <c r="AT158" s="230" t="s">
        <v>147</v>
      </c>
      <c r="AU158" s="230" t="s">
        <v>153</v>
      </c>
      <c r="AY158" s="18" t="s">
        <v>143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153</v>
      </c>
      <c r="BK158" s="231">
        <f>ROUND(I158*H158,2)</f>
        <v>0</v>
      </c>
      <c r="BL158" s="18" t="s">
        <v>160</v>
      </c>
      <c r="BM158" s="230" t="s">
        <v>179</v>
      </c>
    </row>
    <row r="159" s="13" customFormat="1">
      <c r="A159" s="13"/>
      <c r="B159" s="232"/>
      <c r="C159" s="233"/>
      <c r="D159" s="234" t="s">
        <v>155</v>
      </c>
      <c r="E159" s="235" t="s">
        <v>1</v>
      </c>
      <c r="F159" s="236" t="s">
        <v>180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155</v>
      </c>
      <c r="AU159" s="242" t="s">
        <v>153</v>
      </c>
      <c r="AV159" s="13" t="s">
        <v>87</v>
      </c>
      <c r="AW159" s="13" t="s">
        <v>34</v>
      </c>
      <c r="AX159" s="13" t="s">
        <v>79</v>
      </c>
      <c r="AY159" s="242" t="s">
        <v>143</v>
      </c>
    </row>
    <row r="160" s="13" customFormat="1">
      <c r="A160" s="13"/>
      <c r="B160" s="232"/>
      <c r="C160" s="233"/>
      <c r="D160" s="234" t="s">
        <v>155</v>
      </c>
      <c r="E160" s="235" t="s">
        <v>1</v>
      </c>
      <c r="F160" s="236" t="s">
        <v>181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155</v>
      </c>
      <c r="AU160" s="242" t="s">
        <v>153</v>
      </c>
      <c r="AV160" s="13" t="s">
        <v>87</v>
      </c>
      <c r="AW160" s="13" t="s">
        <v>34</v>
      </c>
      <c r="AX160" s="13" t="s">
        <v>79</v>
      </c>
      <c r="AY160" s="242" t="s">
        <v>143</v>
      </c>
    </row>
    <row r="161" s="14" customFormat="1">
      <c r="A161" s="14"/>
      <c r="B161" s="243"/>
      <c r="C161" s="244"/>
      <c r="D161" s="234" t="s">
        <v>155</v>
      </c>
      <c r="E161" s="245" t="s">
        <v>1</v>
      </c>
      <c r="F161" s="246" t="s">
        <v>182</v>
      </c>
      <c r="G161" s="244"/>
      <c r="H161" s="247">
        <v>0.029999999999999999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155</v>
      </c>
      <c r="AU161" s="253" t="s">
        <v>153</v>
      </c>
      <c r="AV161" s="14" t="s">
        <v>153</v>
      </c>
      <c r="AW161" s="14" t="s">
        <v>34</v>
      </c>
      <c r="AX161" s="14" t="s">
        <v>87</v>
      </c>
      <c r="AY161" s="253" t="s">
        <v>143</v>
      </c>
    </row>
    <row r="162" s="2" customFormat="1" ht="16.5" customHeight="1">
      <c r="A162" s="39"/>
      <c r="B162" s="40"/>
      <c r="C162" s="219" t="s">
        <v>183</v>
      </c>
      <c r="D162" s="219" t="s">
        <v>147</v>
      </c>
      <c r="E162" s="220" t="s">
        <v>184</v>
      </c>
      <c r="F162" s="221" t="s">
        <v>185</v>
      </c>
      <c r="G162" s="222" t="s">
        <v>186</v>
      </c>
      <c r="H162" s="223">
        <v>0.035000000000000003</v>
      </c>
      <c r="I162" s="224"/>
      <c r="J162" s="225">
        <f>ROUND(I162*H162,2)</f>
        <v>0</v>
      </c>
      <c r="K162" s="221" t="s">
        <v>151</v>
      </c>
      <c r="L162" s="45"/>
      <c r="M162" s="226" t="s">
        <v>1</v>
      </c>
      <c r="N162" s="227" t="s">
        <v>45</v>
      </c>
      <c r="O162" s="92"/>
      <c r="P162" s="228">
        <f>O162*H162</f>
        <v>0</v>
      </c>
      <c r="Q162" s="228">
        <v>1.94302</v>
      </c>
      <c r="R162" s="228">
        <f>Q162*H162</f>
        <v>0.068005700000000002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160</v>
      </c>
      <c r="AT162" s="230" t="s">
        <v>147</v>
      </c>
      <c r="AU162" s="230" t="s">
        <v>153</v>
      </c>
      <c r="AY162" s="18" t="s">
        <v>143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153</v>
      </c>
      <c r="BK162" s="231">
        <f>ROUND(I162*H162,2)</f>
        <v>0</v>
      </c>
      <c r="BL162" s="18" t="s">
        <v>160</v>
      </c>
      <c r="BM162" s="230" t="s">
        <v>187</v>
      </c>
    </row>
    <row r="163" s="13" customFormat="1">
      <c r="A163" s="13"/>
      <c r="B163" s="232"/>
      <c r="C163" s="233"/>
      <c r="D163" s="234" t="s">
        <v>155</v>
      </c>
      <c r="E163" s="235" t="s">
        <v>1</v>
      </c>
      <c r="F163" s="236" t="s">
        <v>188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155</v>
      </c>
      <c r="AU163" s="242" t="s">
        <v>153</v>
      </c>
      <c r="AV163" s="13" t="s">
        <v>87</v>
      </c>
      <c r="AW163" s="13" t="s">
        <v>34</v>
      </c>
      <c r="AX163" s="13" t="s">
        <v>79</v>
      </c>
      <c r="AY163" s="242" t="s">
        <v>143</v>
      </c>
    </row>
    <row r="164" s="13" customFormat="1">
      <c r="A164" s="13"/>
      <c r="B164" s="232"/>
      <c r="C164" s="233"/>
      <c r="D164" s="234" t="s">
        <v>155</v>
      </c>
      <c r="E164" s="235" t="s">
        <v>1</v>
      </c>
      <c r="F164" s="236" t="s">
        <v>189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155</v>
      </c>
      <c r="AU164" s="242" t="s">
        <v>153</v>
      </c>
      <c r="AV164" s="13" t="s">
        <v>87</v>
      </c>
      <c r="AW164" s="13" t="s">
        <v>34</v>
      </c>
      <c r="AX164" s="13" t="s">
        <v>79</v>
      </c>
      <c r="AY164" s="242" t="s">
        <v>143</v>
      </c>
    </row>
    <row r="165" s="13" customFormat="1">
      <c r="A165" s="13"/>
      <c r="B165" s="232"/>
      <c r="C165" s="233"/>
      <c r="D165" s="234" t="s">
        <v>155</v>
      </c>
      <c r="E165" s="235" t="s">
        <v>1</v>
      </c>
      <c r="F165" s="236" t="s">
        <v>181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155</v>
      </c>
      <c r="AU165" s="242" t="s">
        <v>153</v>
      </c>
      <c r="AV165" s="13" t="s">
        <v>87</v>
      </c>
      <c r="AW165" s="13" t="s">
        <v>34</v>
      </c>
      <c r="AX165" s="13" t="s">
        <v>79</v>
      </c>
      <c r="AY165" s="242" t="s">
        <v>143</v>
      </c>
    </row>
    <row r="166" s="14" customFormat="1">
      <c r="A166" s="14"/>
      <c r="B166" s="243"/>
      <c r="C166" s="244"/>
      <c r="D166" s="234" t="s">
        <v>155</v>
      </c>
      <c r="E166" s="245" t="s">
        <v>1</v>
      </c>
      <c r="F166" s="246" t="s">
        <v>190</v>
      </c>
      <c r="G166" s="244"/>
      <c r="H166" s="247">
        <v>0.035000000000000003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155</v>
      </c>
      <c r="AU166" s="253" t="s">
        <v>153</v>
      </c>
      <c r="AV166" s="14" t="s">
        <v>153</v>
      </c>
      <c r="AW166" s="14" t="s">
        <v>34</v>
      </c>
      <c r="AX166" s="14" t="s">
        <v>87</v>
      </c>
      <c r="AY166" s="253" t="s">
        <v>143</v>
      </c>
    </row>
    <row r="167" s="12" customFormat="1" ht="22.8" customHeight="1">
      <c r="A167" s="12"/>
      <c r="B167" s="203"/>
      <c r="C167" s="204"/>
      <c r="D167" s="205" t="s">
        <v>78</v>
      </c>
      <c r="E167" s="217" t="s">
        <v>160</v>
      </c>
      <c r="F167" s="217" t="s">
        <v>191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SUM(P168:P188)</f>
        <v>0</v>
      </c>
      <c r="Q167" s="211"/>
      <c r="R167" s="212">
        <f>SUM(R168:R188)</f>
        <v>6.1152078599999999</v>
      </c>
      <c r="S167" s="211"/>
      <c r="T167" s="213">
        <f>SUM(T168:T188)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87</v>
      </c>
      <c r="AT167" s="215" t="s">
        <v>78</v>
      </c>
      <c r="AU167" s="215" t="s">
        <v>87</v>
      </c>
      <c r="AY167" s="214" t="s">
        <v>143</v>
      </c>
      <c r="BK167" s="216">
        <f>SUM(BK168:BK188)</f>
        <v>0</v>
      </c>
    </row>
    <row r="168" s="2" customFormat="1" ht="16.5" customHeight="1">
      <c r="A168" s="39"/>
      <c r="B168" s="40"/>
      <c r="C168" s="219" t="s">
        <v>192</v>
      </c>
      <c r="D168" s="219" t="s">
        <v>147</v>
      </c>
      <c r="E168" s="220" t="s">
        <v>193</v>
      </c>
      <c r="F168" s="221" t="s">
        <v>194</v>
      </c>
      <c r="G168" s="222" t="s">
        <v>178</v>
      </c>
      <c r="H168" s="223">
        <v>0.12</v>
      </c>
      <c r="I168" s="224"/>
      <c r="J168" s="225">
        <f>ROUND(I168*H168,2)</f>
        <v>0</v>
      </c>
      <c r="K168" s="221" t="s">
        <v>151</v>
      </c>
      <c r="L168" s="45"/>
      <c r="M168" s="226" t="s">
        <v>1</v>
      </c>
      <c r="N168" s="227" t="s">
        <v>45</v>
      </c>
      <c r="O168" s="92"/>
      <c r="P168" s="228">
        <f>O168*H168</f>
        <v>0</v>
      </c>
      <c r="Q168" s="228">
        <v>0.017090000000000001</v>
      </c>
      <c r="R168" s="228">
        <f>Q168*H168</f>
        <v>0.0020508000000000002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152</v>
      </c>
      <c r="AT168" s="230" t="s">
        <v>147</v>
      </c>
      <c r="AU168" s="230" t="s">
        <v>153</v>
      </c>
      <c r="AY168" s="18" t="s">
        <v>143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153</v>
      </c>
      <c r="BK168" s="231">
        <f>ROUND(I168*H168,2)</f>
        <v>0</v>
      </c>
      <c r="BL168" s="18" t="s">
        <v>152</v>
      </c>
      <c r="BM168" s="230" t="s">
        <v>195</v>
      </c>
    </row>
    <row r="169" s="13" customFormat="1">
      <c r="A169" s="13"/>
      <c r="B169" s="232"/>
      <c r="C169" s="233"/>
      <c r="D169" s="234" t="s">
        <v>155</v>
      </c>
      <c r="E169" s="235" t="s">
        <v>1</v>
      </c>
      <c r="F169" s="236" t="s">
        <v>196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155</v>
      </c>
      <c r="AU169" s="242" t="s">
        <v>153</v>
      </c>
      <c r="AV169" s="13" t="s">
        <v>87</v>
      </c>
      <c r="AW169" s="13" t="s">
        <v>34</v>
      </c>
      <c r="AX169" s="13" t="s">
        <v>79</v>
      </c>
      <c r="AY169" s="242" t="s">
        <v>143</v>
      </c>
    </row>
    <row r="170" s="14" customFormat="1">
      <c r="A170" s="14"/>
      <c r="B170" s="243"/>
      <c r="C170" s="244"/>
      <c r="D170" s="234" t="s">
        <v>155</v>
      </c>
      <c r="E170" s="245" t="s">
        <v>1</v>
      </c>
      <c r="F170" s="246" t="s">
        <v>197</v>
      </c>
      <c r="G170" s="244"/>
      <c r="H170" s="247">
        <v>0.12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155</v>
      </c>
      <c r="AU170" s="253" t="s">
        <v>153</v>
      </c>
      <c r="AV170" s="14" t="s">
        <v>153</v>
      </c>
      <c r="AW170" s="14" t="s">
        <v>34</v>
      </c>
      <c r="AX170" s="14" t="s">
        <v>87</v>
      </c>
      <c r="AY170" s="253" t="s">
        <v>143</v>
      </c>
    </row>
    <row r="171" s="2" customFormat="1" ht="16.5" customHeight="1">
      <c r="A171" s="39"/>
      <c r="B171" s="40"/>
      <c r="C171" s="265" t="s">
        <v>198</v>
      </c>
      <c r="D171" s="265" t="s">
        <v>199</v>
      </c>
      <c r="E171" s="266" t="s">
        <v>200</v>
      </c>
      <c r="F171" s="267" t="s">
        <v>201</v>
      </c>
      <c r="G171" s="268" t="s">
        <v>178</v>
      </c>
      <c r="H171" s="269">
        <v>0.126</v>
      </c>
      <c r="I171" s="270"/>
      <c r="J171" s="271">
        <f>ROUND(I171*H171,2)</f>
        <v>0</v>
      </c>
      <c r="K171" s="267" t="s">
        <v>1</v>
      </c>
      <c r="L171" s="272"/>
      <c r="M171" s="273" t="s">
        <v>1</v>
      </c>
      <c r="N171" s="274" t="s">
        <v>45</v>
      </c>
      <c r="O171" s="92"/>
      <c r="P171" s="228">
        <f>O171*H171</f>
        <v>0</v>
      </c>
      <c r="Q171" s="228">
        <v>1</v>
      </c>
      <c r="R171" s="228">
        <f>Q171*H171</f>
        <v>0.126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146</v>
      </c>
      <c r="AT171" s="230" t="s">
        <v>199</v>
      </c>
      <c r="AU171" s="230" t="s">
        <v>153</v>
      </c>
      <c r="AY171" s="18" t="s">
        <v>143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153</v>
      </c>
      <c r="BK171" s="231">
        <f>ROUND(I171*H171,2)</f>
        <v>0</v>
      </c>
      <c r="BL171" s="18" t="s">
        <v>152</v>
      </c>
      <c r="BM171" s="230" t="s">
        <v>202</v>
      </c>
    </row>
    <row r="172" s="13" customFormat="1">
      <c r="A172" s="13"/>
      <c r="B172" s="232"/>
      <c r="C172" s="233"/>
      <c r="D172" s="234" t="s">
        <v>155</v>
      </c>
      <c r="E172" s="235" t="s">
        <v>1</v>
      </c>
      <c r="F172" s="236" t="s">
        <v>203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155</v>
      </c>
      <c r="AU172" s="242" t="s">
        <v>153</v>
      </c>
      <c r="AV172" s="13" t="s">
        <v>87</v>
      </c>
      <c r="AW172" s="13" t="s">
        <v>34</v>
      </c>
      <c r="AX172" s="13" t="s">
        <v>79</v>
      </c>
      <c r="AY172" s="242" t="s">
        <v>143</v>
      </c>
    </row>
    <row r="173" s="14" customFormat="1">
      <c r="A173" s="14"/>
      <c r="B173" s="243"/>
      <c r="C173" s="244"/>
      <c r="D173" s="234" t="s">
        <v>155</v>
      </c>
      <c r="E173" s="245" t="s">
        <v>1</v>
      </c>
      <c r="F173" s="246" t="s">
        <v>204</v>
      </c>
      <c r="G173" s="244"/>
      <c r="H173" s="247">
        <v>0.126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155</v>
      </c>
      <c r="AU173" s="253" t="s">
        <v>153</v>
      </c>
      <c r="AV173" s="14" t="s">
        <v>153</v>
      </c>
      <c r="AW173" s="14" t="s">
        <v>34</v>
      </c>
      <c r="AX173" s="14" t="s">
        <v>87</v>
      </c>
      <c r="AY173" s="253" t="s">
        <v>143</v>
      </c>
    </row>
    <row r="174" s="2" customFormat="1">
      <c r="A174" s="39"/>
      <c r="B174" s="40"/>
      <c r="C174" s="219" t="s">
        <v>205</v>
      </c>
      <c r="D174" s="219" t="s">
        <v>147</v>
      </c>
      <c r="E174" s="220" t="s">
        <v>206</v>
      </c>
      <c r="F174" s="221" t="s">
        <v>207</v>
      </c>
      <c r="G174" s="222" t="s">
        <v>150</v>
      </c>
      <c r="H174" s="223">
        <v>36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45</v>
      </c>
      <c r="O174" s="92"/>
      <c r="P174" s="228">
        <f>O174*H174</f>
        <v>0</v>
      </c>
      <c r="Q174" s="228">
        <v>0.01031</v>
      </c>
      <c r="R174" s="228">
        <f>Q174*H174</f>
        <v>0.37115999999999999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152</v>
      </c>
      <c r="AT174" s="230" t="s">
        <v>147</v>
      </c>
      <c r="AU174" s="230" t="s">
        <v>153</v>
      </c>
      <c r="AY174" s="18" t="s">
        <v>143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153</v>
      </c>
      <c r="BK174" s="231">
        <f>ROUND(I174*H174,2)</f>
        <v>0</v>
      </c>
      <c r="BL174" s="18" t="s">
        <v>152</v>
      </c>
      <c r="BM174" s="230" t="s">
        <v>208</v>
      </c>
    </row>
    <row r="175" s="13" customFormat="1">
      <c r="A175" s="13"/>
      <c r="B175" s="232"/>
      <c r="C175" s="233"/>
      <c r="D175" s="234" t="s">
        <v>155</v>
      </c>
      <c r="E175" s="235" t="s">
        <v>1</v>
      </c>
      <c r="F175" s="236" t="s">
        <v>209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155</v>
      </c>
      <c r="AU175" s="242" t="s">
        <v>153</v>
      </c>
      <c r="AV175" s="13" t="s">
        <v>87</v>
      </c>
      <c r="AW175" s="13" t="s">
        <v>34</v>
      </c>
      <c r="AX175" s="13" t="s">
        <v>79</v>
      </c>
      <c r="AY175" s="242" t="s">
        <v>143</v>
      </c>
    </row>
    <row r="176" s="14" customFormat="1">
      <c r="A176" s="14"/>
      <c r="B176" s="243"/>
      <c r="C176" s="244"/>
      <c r="D176" s="234" t="s">
        <v>155</v>
      </c>
      <c r="E176" s="245" t="s">
        <v>1</v>
      </c>
      <c r="F176" s="246" t="s">
        <v>210</v>
      </c>
      <c r="G176" s="244"/>
      <c r="H176" s="247">
        <v>36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155</v>
      </c>
      <c r="AU176" s="253" t="s">
        <v>153</v>
      </c>
      <c r="AV176" s="14" t="s">
        <v>153</v>
      </c>
      <c r="AW176" s="14" t="s">
        <v>34</v>
      </c>
      <c r="AX176" s="14" t="s">
        <v>87</v>
      </c>
      <c r="AY176" s="253" t="s">
        <v>143</v>
      </c>
    </row>
    <row r="177" s="2" customFormat="1" ht="16.5" customHeight="1">
      <c r="A177" s="39"/>
      <c r="B177" s="40"/>
      <c r="C177" s="265" t="s">
        <v>211</v>
      </c>
      <c r="D177" s="265" t="s">
        <v>199</v>
      </c>
      <c r="E177" s="266" t="s">
        <v>212</v>
      </c>
      <c r="F177" s="267" t="s">
        <v>213</v>
      </c>
      <c r="G177" s="268" t="s">
        <v>150</v>
      </c>
      <c r="H177" s="269">
        <v>37</v>
      </c>
      <c r="I177" s="270"/>
      <c r="J177" s="271">
        <f>ROUND(I177*H177,2)</f>
        <v>0</v>
      </c>
      <c r="K177" s="267" t="s">
        <v>151</v>
      </c>
      <c r="L177" s="272"/>
      <c r="M177" s="273" t="s">
        <v>1</v>
      </c>
      <c r="N177" s="274" t="s">
        <v>45</v>
      </c>
      <c r="O177" s="92"/>
      <c r="P177" s="228">
        <f>O177*H177</f>
        <v>0</v>
      </c>
      <c r="Q177" s="228">
        <v>0.00975</v>
      </c>
      <c r="R177" s="228">
        <f>Q177*H177</f>
        <v>0.36075000000000002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146</v>
      </c>
      <c r="AT177" s="230" t="s">
        <v>199</v>
      </c>
      <c r="AU177" s="230" t="s">
        <v>153</v>
      </c>
      <c r="AY177" s="18" t="s">
        <v>143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153</v>
      </c>
      <c r="BK177" s="231">
        <f>ROUND(I177*H177,2)</f>
        <v>0</v>
      </c>
      <c r="BL177" s="18" t="s">
        <v>152</v>
      </c>
      <c r="BM177" s="230" t="s">
        <v>214</v>
      </c>
    </row>
    <row r="178" s="13" customFormat="1">
      <c r="A178" s="13"/>
      <c r="B178" s="232"/>
      <c r="C178" s="233"/>
      <c r="D178" s="234" t="s">
        <v>155</v>
      </c>
      <c r="E178" s="235" t="s">
        <v>1</v>
      </c>
      <c r="F178" s="236" t="s">
        <v>215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155</v>
      </c>
      <c r="AU178" s="242" t="s">
        <v>153</v>
      </c>
      <c r="AV178" s="13" t="s">
        <v>87</v>
      </c>
      <c r="AW178" s="13" t="s">
        <v>34</v>
      </c>
      <c r="AX178" s="13" t="s">
        <v>79</v>
      </c>
      <c r="AY178" s="242" t="s">
        <v>143</v>
      </c>
    </row>
    <row r="179" s="13" customFormat="1">
      <c r="A179" s="13"/>
      <c r="B179" s="232"/>
      <c r="C179" s="233"/>
      <c r="D179" s="234" t="s">
        <v>155</v>
      </c>
      <c r="E179" s="235" t="s">
        <v>1</v>
      </c>
      <c r="F179" s="236" t="s">
        <v>216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155</v>
      </c>
      <c r="AU179" s="242" t="s">
        <v>153</v>
      </c>
      <c r="AV179" s="13" t="s">
        <v>87</v>
      </c>
      <c r="AW179" s="13" t="s">
        <v>34</v>
      </c>
      <c r="AX179" s="13" t="s">
        <v>79</v>
      </c>
      <c r="AY179" s="242" t="s">
        <v>143</v>
      </c>
    </row>
    <row r="180" s="14" customFormat="1">
      <c r="A180" s="14"/>
      <c r="B180" s="243"/>
      <c r="C180" s="244"/>
      <c r="D180" s="234" t="s">
        <v>155</v>
      </c>
      <c r="E180" s="245" t="s">
        <v>1</v>
      </c>
      <c r="F180" s="246" t="s">
        <v>217</v>
      </c>
      <c r="G180" s="244"/>
      <c r="H180" s="247">
        <v>37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155</v>
      </c>
      <c r="AU180" s="253" t="s">
        <v>153</v>
      </c>
      <c r="AV180" s="14" t="s">
        <v>153</v>
      </c>
      <c r="AW180" s="14" t="s">
        <v>34</v>
      </c>
      <c r="AX180" s="14" t="s">
        <v>87</v>
      </c>
      <c r="AY180" s="253" t="s">
        <v>143</v>
      </c>
    </row>
    <row r="181" s="2" customFormat="1" ht="16.5" customHeight="1">
      <c r="A181" s="39"/>
      <c r="B181" s="40"/>
      <c r="C181" s="219" t="s">
        <v>218</v>
      </c>
      <c r="D181" s="219" t="s">
        <v>147</v>
      </c>
      <c r="E181" s="220" t="s">
        <v>219</v>
      </c>
      <c r="F181" s="221" t="s">
        <v>220</v>
      </c>
      <c r="G181" s="222" t="s">
        <v>186</v>
      </c>
      <c r="H181" s="223">
        <v>2.1419999999999999</v>
      </c>
      <c r="I181" s="224"/>
      <c r="J181" s="225">
        <f>ROUND(I181*H181,2)</f>
        <v>0</v>
      </c>
      <c r="K181" s="221" t="s">
        <v>151</v>
      </c>
      <c r="L181" s="45"/>
      <c r="M181" s="226" t="s">
        <v>1</v>
      </c>
      <c r="N181" s="227" t="s">
        <v>45</v>
      </c>
      <c r="O181" s="92"/>
      <c r="P181" s="228">
        <f>O181*H181</f>
        <v>0</v>
      </c>
      <c r="Q181" s="228">
        <v>2.45343</v>
      </c>
      <c r="R181" s="228">
        <f>Q181*H181</f>
        <v>5.2552470599999994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160</v>
      </c>
      <c r="AT181" s="230" t="s">
        <v>147</v>
      </c>
      <c r="AU181" s="230" t="s">
        <v>153</v>
      </c>
      <c r="AY181" s="18" t="s">
        <v>143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153</v>
      </c>
      <c r="BK181" s="231">
        <f>ROUND(I181*H181,2)</f>
        <v>0</v>
      </c>
      <c r="BL181" s="18" t="s">
        <v>160</v>
      </c>
      <c r="BM181" s="230" t="s">
        <v>221</v>
      </c>
    </row>
    <row r="182" s="13" customFormat="1">
      <c r="A182" s="13"/>
      <c r="B182" s="232"/>
      <c r="C182" s="233"/>
      <c r="D182" s="234" t="s">
        <v>155</v>
      </c>
      <c r="E182" s="235" t="s">
        <v>1</v>
      </c>
      <c r="F182" s="236" t="s">
        <v>222</v>
      </c>
      <c r="G182" s="233"/>
      <c r="H182" s="235" t="s">
        <v>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155</v>
      </c>
      <c r="AU182" s="242" t="s">
        <v>153</v>
      </c>
      <c r="AV182" s="13" t="s">
        <v>87</v>
      </c>
      <c r="AW182" s="13" t="s">
        <v>34</v>
      </c>
      <c r="AX182" s="13" t="s">
        <v>79</v>
      </c>
      <c r="AY182" s="242" t="s">
        <v>143</v>
      </c>
    </row>
    <row r="183" s="13" customFormat="1">
      <c r="A183" s="13"/>
      <c r="B183" s="232"/>
      <c r="C183" s="233"/>
      <c r="D183" s="234" t="s">
        <v>155</v>
      </c>
      <c r="E183" s="235" t="s">
        <v>1</v>
      </c>
      <c r="F183" s="236" t="s">
        <v>223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155</v>
      </c>
      <c r="AU183" s="242" t="s">
        <v>153</v>
      </c>
      <c r="AV183" s="13" t="s">
        <v>87</v>
      </c>
      <c r="AW183" s="13" t="s">
        <v>34</v>
      </c>
      <c r="AX183" s="13" t="s">
        <v>79</v>
      </c>
      <c r="AY183" s="242" t="s">
        <v>143</v>
      </c>
    </row>
    <row r="184" s="13" customFormat="1">
      <c r="A184" s="13"/>
      <c r="B184" s="232"/>
      <c r="C184" s="233"/>
      <c r="D184" s="234" t="s">
        <v>155</v>
      </c>
      <c r="E184" s="235" t="s">
        <v>1</v>
      </c>
      <c r="F184" s="236" t="s">
        <v>224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155</v>
      </c>
      <c r="AU184" s="242" t="s">
        <v>153</v>
      </c>
      <c r="AV184" s="13" t="s">
        <v>87</v>
      </c>
      <c r="AW184" s="13" t="s">
        <v>34</v>
      </c>
      <c r="AX184" s="13" t="s">
        <v>79</v>
      </c>
      <c r="AY184" s="242" t="s">
        <v>143</v>
      </c>
    </row>
    <row r="185" s="14" customFormat="1">
      <c r="A185" s="14"/>
      <c r="B185" s="243"/>
      <c r="C185" s="244"/>
      <c r="D185" s="234" t="s">
        <v>155</v>
      </c>
      <c r="E185" s="245" t="s">
        <v>1</v>
      </c>
      <c r="F185" s="246" t="s">
        <v>225</v>
      </c>
      <c r="G185" s="244"/>
      <c r="H185" s="247">
        <v>0.88200000000000001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155</v>
      </c>
      <c r="AU185" s="253" t="s">
        <v>153</v>
      </c>
      <c r="AV185" s="14" t="s">
        <v>153</v>
      </c>
      <c r="AW185" s="14" t="s">
        <v>34</v>
      </c>
      <c r="AX185" s="14" t="s">
        <v>79</v>
      </c>
      <c r="AY185" s="253" t="s">
        <v>143</v>
      </c>
    </row>
    <row r="186" s="13" customFormat="1">
      <c r="A186" s="13"/>
      <c r="B186" s="232"/>
      <c r="C186" s="233"/>
      <c r="D186" s="234" t="s">
        <v>155</v>
      </c>
      <c r="E186" s="235" t="s">
        <v>1</v>
      </c>
      <c r="F186" s="236" t="s">
        <v>226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155</v>
      </c>
      <c r="AU186" s="242" t="s">
        <v>153</v>
      </c>
      <c r="AV186" s="13" t="s">
        <v>87</v>
      </c>
      <c r="AW186" s="13" t="s">
        <v>34</v>
      </c>
      <c r="AX186" s="13" t="s">
        <v>79</v>
      </c>
      <c r="AY186" s="242" t="s">
        <v>143</v>
      </c>
    </row>
    <row r="187" s="14" customFormat="1">
      <c r="A187" s="14"/>
      <c r="B187" s="243"/>
      <c r="C187" s="244"/>
      <c r="D187" s="234" t="s">
        <v>155</v>
      </c>
      <c r="E187" s="245" t="s">
        <v>1</v>
      </c>
      <c r="F187" s="246" t="s">
        <v>227</v>
      </c>
      <c r="G187" s="244"/>
      <c r="H187" s="247">
        <v>1.26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155</v>
      </c>
      <c r="AU187" s="253" t="s">
        <v>153</v>
      </c>
      <c r="AV187" s="14" t="s">
        <v>153</v>
      </c>
      <c r="AW187" s="14" t="s">
        <v>34</v>
      </c>
      <c r="AX187" s="14" t="s">
        <v>79</v>
      </c>
      <c r="AY187" s="253" t="s">
        <v>143</v>
      </c>
    </row>
    <row r="188" s="15" customFormat="1">
      <c r="A188" s="15"/>
      <c r="B188" s="254"/>
      <c r="C188" s="255"/>
      <c r="D188" s="234" t="s">
        <v>155</v>
      </c>
      <c r="E188" s="256" t="s">
        <v>1</v>
      </c>
      <c r="F188" s="257" t="s">
        <v>159</v>
      </c>
      <c r="G188" s="255"/>
      <c r="H188" s="258">
        <v>2.1419999999999999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155</v>
      </c>
      <c r="AU188" s="264" t="s">
        <v>153</v>
      </c>
      <c r="AV188" s="15" t="s">
        <v>160</v>
      </c>
      <c r="AW188" s="15" t="s">
        <v>34</v>
      </c>
      <c r="AX188" s="15" t="s">
        <v>87</v>
      </c>
      <c r="AY188" s="264" t="s">
        <v>143</v>
      </c>
    </row>
    <row r="189" s="12" customFormat="1" ht="22.8" customHeight="1">
      <c r="A189" s="12"/>
      <c r="B189" s="203"/>
      <c r="C189" s="204"/>
      <c r="D189" s="205" t="s">
        <v>78</v>
      </c>
      <c r="E189" s="217" t="s">
        <v>211</v>
      </c>
      <c r="F189" s="217" t="s">
        <v>228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SUM(P190:P252)</f>
        <v>0</v>
      </c>
      <c r="Q189" s="211"/>
      <c r="R189" s="212">
        <f>SUM(R190:R252)</f>
        <v>4.1194319999999998</v>
      </c>
      <c r="S189" s="211"/>
      <c r="T189" s="213">
        <f>SUM(T190:T252)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87</v>
      </c>
      <c r="AT189" s="215" t="s">
        <v>78</v>
      </c>
      <c r="AU189" s="215" t="s">
        <v>87</v>
      </c>
      <c r="AY189" s="214" t="s">
        <v>143</v>
      </c>
      <c r="BK189" s="216">
        <f>SUM(BK190:BK252)</f>
        <v>0</v>
      </c>
    </row>
    <row r="190" s="2" customFormat="1" ht="16.5" customHeight="1">
      <c r="A190" s="39"/>
      <c r="B190" s="40"/>
      <c r="C190" s="219" t="s">
        <v>229</v>
      </c>
      <c r="D190" s="219" t="s">
        <v>147</v>
      </c>
      <c r="E190" s="220" t="s">
        <v>230</v>
      </c>
      <c r="F190" s="221" t="s">
        <v>231</v>
      </c>
      <c r="G190" s="222" t="s">
        <v>150</v>
      </c>
      <c r="H190" s="223">
        <v>6</v>
      </c>
      <c r="I190" s="224"/>
      <c r="J190" s="225">
        <f>ROUND(I190*H190,2)</f>
        <v>0</v>
      </c>
      <c r="K190" s="221" t="s">
        <v>151</v>
      </c>
      <c r="L190" s="45"/>
      <c r="M190" s="226" t="s">
        <v>1</v>
      </c>
      <c r="N190" s="227" t="s">
        <v>45</v>
      </c>
      <c r="O190" s="92"/>
      <c r="P190" s="228">
        <f>O190*H190</f>
        <v>0</v>
      </c>
      <c r="Q190" s="228">
        <v>0.00084999999999999995</v>
      </c>
      <c r="R190" s="228">
        <f>Q190*H190</f>
        <v>0.0050999999999999995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160</v>
      </c>
      <c r="AT190" s="230" t="s">
        <v>147</v>
      </c>
      <c r="AU190" s="230" t="s">
        <v>153</v>
      </c>
      <c r="AY190" s="18" t="s">
        <v>143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153</v>
      </c>
      <c r="BK190" s="231">
        <f>ROUND(I190*H190,2)</f>
        <v>0</v>
      </c>
      <c r="BL190" s="18" t="s">
        <v>160</v>
      </c>
      <c r="BM190" s="230" t="s">
        <v>232</v>
      </c>
    </row>
    <row r="191" s="13" customFormat="1">
      <c r="A191" s="13"/>
      <c r="B191" s="232"/>
      <c r="C191" s="233"/>
      <c r="D191" s="234" t="s">
        <v>155</v>
      </c>
      <c r="E191" s="235" t="s">
        <v>1</v>
      </c>
      <c r="F191" s="236" t="s">
        <v>233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155</v>
      </c>
      <c r="AU191" s="242" t="s">
        <v>153</v>
      </c>
      <c r="AV191" s="13" t="s">
        <v>87</v>
      </c>
      <c r="AW191" s="13" t="s">
        <v>34</v>
      </c>
      <c r="AX191" s="13" t="s">
        <v>79</v>
      </c>
      <c r="AY191" s="242" t="s">
        <v>143</v>
      </c>
    </row>
    <row r="192" s="13" customFormat="1">
      <c r="A192" s="13"/>
      <c r="B192" s="232"/>
      <c r="C192" s="233"/>
      <c r="D192" s="234" t="s">
        <v>155</v>
      </c>
      <c r="E192" s="235" t="s">
        <v>1</v>
      </c>
      <c r="F192" s="236" t="s">
        <v>181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155</v>
      </c>
      <c r="AU192" s="242" t="s">
        <v>153</v>
      </c>
      <c r="AV192" s="13" t="s">
        <v>87</v>
      </c>
      <c r="AW192" s="13" t="s">
        <v>34</v>
      </c>
      <c r="AX192" s="13" t="s">
        <v>79</v>
      </c>
      <c r="AY192" s="242" t="s">
        <v>143</v>
      </c>
    </row>
    <row r="193" s="14" customFormat="1">
      <c r="A193" s="14"/>
      <c r="B193" s="243"/>
      <c r="C193" s="244"/>
      <c r="D193" s="234" t="s">
        <v>155</v>
      </c>
      <c r="E193" s="245" t="s">
        <v>1</v>
      </c>
      <c r="F193" s="246" t="s">
        <v>234</v>
      </c>
      <c r="G193" s="244"/>
      <c r="H193" s="247">
        <v>6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155</v>
      </c>
      <c r="AU193" s="253" t="s">
        <v>153</v>
      </c>
      <c r="AV193" s="14" t="s">
        <v>153</v>
      </c>
      <c r="AW193" s="14" t="s">
        <v>34</v>
      </c>
      <c r="AX193" s="14" t="s">
        <v>87</v>
      </c>
      <c r="AY193" s="253" t="s">
        <v>143</v>
      </c>
    </row>
    <row r="194" s="2" customFormat="1" ht="16.5" customHeight="1">
      <c r="A194" s="39"/>
      <c r="B194" s="40"/>
      <c r="C194" s="219" t="s">
        <v>235</v>
      </c>
      <c r="D194" s="219" t="s">
        <v>147</v>
      </c>
      <c r="E194" s="220" t="s">
        <v>236</v>
      </c>
      <c r="F194" s="221" t="s">
        <v>237</v>
      </c>
      <c r="G194" s="222" t="s">
        <v>150</v>
      </c>
      <c r="H194" s="223">
        <v>15</v>
      </c>
      <c r="I194" s="224"/>
      <c r="J194" s="225">
        <f>ROUND(I194*H194,2)</f>
        <v>0</v>
      </c>
      <c r="K194" s="221" t="s">
        <v>151</v>
      </c>
      <c r="L194" s="45"/>
      <c r="M194" s="226" t="s">
        <v>1</v>
      </c>
      <c r="N194" s="227" t="s">
        <v>45</v>
      </c>
      <c r="O194" s="92"/>
      <c r="P194" s="228">
        <f>O194*H194</f>
        <v>0</v>
      </c>
      <c r="Q194" s="228">
        <v>0.00064000000000000005</v>
      </c>
      <c r="R194" s="228">
        <f>Q194*H194</f>
        <v>0.0096000000000000009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160</v>
      </c>
      <c r="AT194" s="230" t="s">
        <v>147</v>
      </c>
      <c r="AU194" s="230" t="s">
        <v>153</v>
      </c>
      <c r="AY194" s="18" t="s">
        <v>143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153</v>
      </c>
      <c r="BK194" s="231">
        <f>ROUND(I194*H194,2)</f>
        <v>0</v>
      </c>
      <c r="BL194" s="18" t="s">
        <v>160</v>
      </c>
      <c r="BM194" s="230" t="s">
        <v>238</v>
      </c>
    </row>
    <row r="195" s="13" customFormat="1">
      <c r="A195" s="13"/>
      <c r="B195" s="232"/>
      <c r="C195" s="233"/>
      <c r="D195" s="234" t="s">
        <v>155</v>
      </c>
      <c r="E195" s="235" t="s">
        <v>1</v>
      </c>
      <c r="F195" s="236" t="s">
        <v>239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155</v>
      </c>
      <c r="AU195" s="242" t="s">
        <v>153</v>
      </c>
      <c r="AV195" s="13" t="s">
        <v>87</v>
      </c>
      <c r="AW195" s="13" t="s">
        <v>34</v>
      </c>
      <c r="AX195" s="13" t="s">
        <v>79</v>
      </c>
      <c r="AY195" s="242" t="s">
        <v>143</v>
      </c>
    </row>
    <row r="196" s="13" customFormat="1">
      <c r="A196" s="13"/>
      <c r="B196" s="232"/>
      <c r="C196" s="233"/>
      <c r="D196" s="234" t="s">
        <v>155</v>
      </c>
      <c r="E196" s="235" t="s">
        <v>1</v>
      </c>
      <c r="F196" s="236" t="s">
        <v>181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155</v>
      </c>
      <c r="AU196" s="242" t="s">
        <v>153</v>
      </c>
      <c r="AV196" s="13" t="s">
        <v>87</v>
      </c>
      <c r="AW196" s="13" t="s">
        <v>34</v>
      </c>
      <c r="AX196" s="13" t="s">
        <v>79</v>
      </c>
      <c r="AY196" s="242" t="s">
        <v>143</v>
      </c>
    </row>
    <row r="197" s="14" customFormat="1">
      <c r="A197" s="14"/>
      <c r="B197" s="243"/>
      <c r="C197" s="244"/>
      <c r="D197" s="234" t="s">
        <v>155</v>
      </c>
      <c r="E197" s="245" t="s">
        <v>1</v>
      </c>
      <c r="F197" s="246" t="s">
        <v>240</v>
      </c>
      <c r="G197" s="244"/>
      <c r="H197" s="247">
        <v>7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155</v>
      </c>
      <c r="AU197" s="253" t="s">
        <v>153</v>
      </c>
      <c r="AV197" s="14" t="s">
        <v>153</v>
      </c>
      <c r="AW197" s="14" t="s">
        <v>34</v>
      </c>
      <c r="AX197" s="14" t="s">
        <v>79</v>
      </c>
      <c r="AY197" s="253" t="s">
        <v>143</v>
      </c>
    </row>
    <row r="198" s="13" customFormat="1">
      <c r="A198" s="13"/>
      <c r="B198" s="232"/>
      <c r="C198" s="233"/>
      <c r="D198" s="234" t="s">
        <v>155</v>
      </c>
      <c r="E198" s="235" t="s">
        <v>1</v>
      </c>
      <c r="F198" s="236" t="s">
        <v>241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155</v>
      </c>
      <c r="AU198" s="242" t="s">
        <v>153</v>
      </c>
      <c r="AV198" s="13" t="s">
        <v>87</v>
      </c>
      <c r="AW198" s="13" t="s">
        <v>34</v>
      </c>
      <c r="AX198" s="13" t="s">
        <v>79</v>
      </c>
      <c r="AY198" s="242" t="s">
        <v>143</v>
      </c>
    </row>
    <row r="199" s="14" customFormat="1">
      <c r="A199" s="14"/>
      <c r="B199" s="243"/>
      <c r="C199" s="244"/>
      <c r="D199" s="234" t="s">
        <v>155</v>
      </c>
      <c r="E199" s="245" t="s">
        <v>1</v>
      </c>
      <c r="F199" s="246" t="s">
        <v>242</v>
      </c>
      <c r="G199" s="244"/>
      <c r="H199" s="247">
        <v>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155</v>
      </c>
      <c r="AU199" s="253" t="s">
        <v>153</v>
      </c>
      <c r="AV199" s="14" t="s">
        <v>153</v>
      </c>
      <c r="AW199" s="14" t="s">
        <v>34</v>
      </c>
      <c r="AX199" s="14" t="s">
        <v>79</v>
      </c>
      <c r="AY199" s="253" t="s">
        <v>143</v>
      </c>
    </row>
    <row r="200" s="15" customFormat="1">
      <c r="A200" s="15"/>
      <c r="B200" s="254"/>
      <c r="C200" s="255"/>
      <c r="D200" s="234" t="s">
        <v>155</v>
      </c>
      <c r="E200" s="256" t="s">
        <v>1</v>
      </c>
      <c r="F200" s="257" t="s">
        <v>159</v>
      </c>
      <c r="G200" s="255"/>
      <c r="H200" s="258">
        <v>15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155</v>
      </c>
      <c r="AU200" s="264" t="s">
        <v>153</v>
      </c>
      <c r="AV200" s="15" t="s">
        <v>160</v>
      </c>
      <c r="AW200" s="15" t="s">
        <v>34</v>
      </c>
      <c r="AX200" s="15" t="s">
        <v>87</v>
      </c>
      <c r="AY200" s="264" t="s">
        <v>143</v>
      </c>
    </row>
    <row r="201" s="2" customFormat="1" ht="16.5" customHeight="1">
      <c r="A201" s="39"/>
      <c r="B201" s="40"/>
      <c r="C201" s="219" t="s">
        <v>243</v>
      </c>
      <c r="D201" s="219" t="s">
        <v>147</v>
      </c>
      <c r="E201" s="220" t="s">
        <v>244</v>
      </c>
      <c r="F201" s="221" t="s">
        <v>245</v>
      </c>
      <c r="G201" s="222" t="s">
        <v>150</v>
      </c>
      <c r="H201" s="223">
        <v>6</v>
      </c>
      <c r="I201" s="224"/>
      <c r="J201" s="225">
        <f>ROUND(I201*H201,2)</f>
        <v>0</v>
      </c>
      <c r="K201" s="221" t="s">
        <v>151</v>
      </c>
      <c r="L201" s="45"/>
      <c r="M201" s="226" t="s">
        <v>1</v>
      </c>
      <c r="N201" s="227" t="s">
        <v>45</v>
      </c>
      <c r="O201" s="92"/>
      <c r="P201" s="228">
        <f>O201*H201</f>
        <v>0</v>
      </c>
      <c r="Q201" s="228">
        <v>0.021000000000000001</v>
      </c>
      <c r="R201" s="228">
        <f>Q201*H201</f>
        <v>0.126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160</v>
      </c>
      <c r="AT201" s="230" t="s">
        <v>147</v>
      </c>
      <c r="AU201" s="230" t="s">
        <v>153</v>
      </c>
      <c r="AY201" s="18" t="s">
        <v>143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153</v>
      </c>
      <c r="BK201" s="231">
        <f>ROUND(I201*H201,2)</f>
        <v>0</v>
      </c>
      <c r="BL201" s="18" t="s">
        <v>160</v>
      </c>
      <c r="BM201" s="230" t="s">
        <v>246</v>
      </c>
    </row>
    <row r="202" s="13" customFormat="1">
      <c r="A202" s="13"/>
      <c r="B202" s="232"/>
      <c r="C202" s="233"/>
      <c r="D202" s="234" t="s">
        <v>155</v>
      </c>
      <c r="E202" s="235" t="s">
        <v>1</v>
      </c>
      <c r="F202" s="236" t="s">
        <v>247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155</v>
      </c>
      <c r="AU202" s="242" t="s">
        <v>153</v>
      </c>
      <c r="AV202" s="13" t="s">
        <v>87</v>
      </c>
      <c r="AW202" s="13" t="s">
        <v>34</v>
      </c>
      <c r="AX202" s="13" t="s">
        <v>79</v>
      </c>
      <c r="AY202" s="242" t="s">
        <v>143</v>
      </c>
    </row>
    <row r="203" s="14" customFormat="1">
      <c r="A203" s="14"/>
      <c r="B203" s="243"/>
      <c r="C203" s="244"/>
      <c r="D203" s="234" t="s">
        <v>155</v>
      </c>
      <c r="E203" s="245" t="s">
        <v>1</v>
      </c>
      <c r="F203" s="246" t="s">
        <v>234</v>
      </c>
      <c r="G203" s="244"/>
      <c r="H203" s="247">
        <v>6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155</v>
      </c>
      <c r="AU203" s="253" t="s">
        <v>153</v>
      </c>
      <c r="AV203" s="14" t="s">
        <v>153</v>
      </c>
      <c r="AW203" s="14" t="s">
        <v>34</v>
      </c>
      <c r="AX203" s="14" t="s">
        <v>87</v>
      </c>
      <c r="AY203" s="253" t="s">
        <v>143</v>
      </c>
    </row>
    <row r="204" s="2" customFormat="1" ht="16.5" customHeight="1">
      <c r="A204" s="39"/>
      <c r="B204" s="40"/>
      <c r="C204" s="219" t="s">
        <v>248</v>
      </c>
      <c r="D204" s="219" t="s">
        <v>147</v>
      </c>
      <c r="E204" s="220" t="s">
        <v>249</v>
      </c>
      <c r="F204" s="221" t="s">
        <v>250</v>
      </c>
      <c r="G204" s="222" t="s">
        <v>150</v>
      </c>
      <c r="H204" s="223">
        <v>15</v>
      </c>
      <c r="I204" s="224"/>
      <c r="J204" s="225">
        <f>ROUND(I204*H204,2)</f>
        <v>0</v>
      </c>
      <c r="K204" s="221" t="s">
        <v>151</v>
      </c>
      <c r="L204" s="45"/>
      <c r="M204" s="226" t="s">
        <v>1</v>
      </c>
      <c r="N204" s="227" t="s">
        <v>45</v>
      </c>
      <c r="O204" s="92"/>
      <c r="P204" s="228">
        <f>O204*H204</f>
        <v>0</v>
      </c>
      <c r="Q204" s="228">
        <v>0.0247</v>
      </c>
      <c r="R204" s="228">
        <f>Q204*H204</f>
        <v>0.3705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160</v>
      </c>
      <c r="AT204" s="230" t="s">
        <v>147</v>
      </c>
      <c r="AU204" s="230" t="s">
        <v>153</v>
      </c>
      <c r="AY204" s="18" t="s">
        <v>143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153</v>
      </c>
      <c r="BK204" s="231">
        <f>ROUND(I204*H204,2)</f>
        <v>0</v>
      </c>
      <c r="BL204" s="18" t="s">
        <v>160</v>
      </c>
      <c r="BM204" s="230" t="s">
        <v>251</v>
      </c>
    </row>
    <row r="205" s="13" customFormat="1">
      <c r="A205" s="13"/>
      <c r="B205" s="232"/>
      <c r="C205" s="233"/>
      <c r="D205" s="234" t="s">
        <v>155</v>
      </c>
      <c r="E205" s="235" t="s">
        <v>1</v>
      </c>
      <c r="F205" s="236" t="s">
        <v>252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155</v>
      </c>
      <c r="AU205" s="242" t="s">
        <v>153</v>
      </c>
      <c r="AV205" s="13" t="s">
        <v>87</v>
      </c>
      <c r="AW205" s="13" t="s">
        <v>34</v>
      </c>
      <c r="AX205" s="13" t="s">
        <v>79</v>
      </c>
      <c r="AY205" s="242" t="s">
        <v>143</v>
      </c>
    </row>
    <row r="206" s="13" customFormat="1">
      <c r="A206" s="13"/>
      <c r="B206" s="232"/>
      <c r="C206" s="233"/>
      <c r="D206" s="234" t="s">
        <v>155</v>
      </c>
      <c r="E206" s="235" t="s">
        <v>1</v>
      </c>
      <c r="F206" s="236" t="s">
        <v>253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155</v>
      </c>
      <c r="AU206" s="242" t="s">
        <v>153</v>
      </c>
      <c r="AV206" s="13" t="s">
        <v>87</v>
      </c>
      <c r="AW206" s="13" t="s">
        <v>34</v>
      </c>
      <c r="AX206" s="13" t="s">
        <v>79</v>
      </c>
      <c r="AY206" s="242" t="s">
        <v>143</v>
      </c>
    </row>
    <row r="207" s="14" customFormat="1">
      <c r="A207" s="14"/>
      <c r="B207" s="243"/>
      <c r="C207" s="244"/>
      <c r="D207" s="234" t="s">
        <v>155</v>
      </c>
      <c r="E207" s="245" t="s">
        <v>1</v>
      </c>
      <c r="F207" s="246" t="s">
        <v>254</v>
      </c>
      <c r="G207" s="244"/>
      <c r="H207" s="247">
        <v>15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155</v>
      </c>
      <c r="AU207" s="253" t="s">
        <v>153</v>
      </c>
      <c r="AV207" s="14" t="s">
        <v>153</v>
      </c>
      <c r="AW207" s="14" t="s">
        <v>34</v>
      </c>
      <c r="AX207" s="14" t="s">
        <v>87</v>
      </c>
      <c r="AY207" s="253" t="s">
        <v>143</v>
      </c>
    </row>
    <row r="208" s="2" customFormat="1" ht="16.5" customHeight="1">
      <c r="A208" s="39"/>
      <c r="B208" s="40"/>
      <c r="C208" s="219" t="s">
        <v>255</v>
      </c>
      <c r="D208" s="219" t="s">
        <v>147</v>
      </c>
      <c r="E208" s="220" t="s">
        <v>256</v>
      </c>
      <c r="F208" s="221" t="s">
        <v>257</v>
      </c>
      <c r="G208" s="222" t="s">
        <v>150</v>
      </c>
      <c r="H208" s="223">
        <v>57</v>
      </c>
      <c r="I208" s="224"/>
      <c r="J208" s="225">
        <f>ROUND(I208*H208,2)</f>
        <v>0</v>
      </c>
      <c r="K208" s="221" t="s">
        <v>151</v>
      </c>
      <c r="L208" s="45"/>
      <c r="M208" s="226" t="s">
        <v>1</v>
      </c>
      <c r="N208" s="227" t="s">
        <v>45</v>
      </c>
      <c r="O208" s="92"/>
      <c r="P208" s="228">
        <f>O208*H208</f>
        <v>0</v>
      </c>
      <c r="Q208" s="228">
        <v>0.010500000000000001</v>
      </c>
      <c r="R208" s="228">
        <f>Q208*H208</f>
        <v>0.59850000000000003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160</v>
      </c>
      <c r="AT208" s="230" t="s">
        <v>147</v>
      </c>
      <c r="AU208" s="230" t="s">
        <v>153</v>
      </c>
      <c r="AY208" s="18" t="s">
        <v>143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153</v>
      </c>
      <c r="BK208" s="231">
        <f>ROUND(I208*H208,2)</f>
        <v>0</v>
      </c>
      <c r="BL208" s="18" t="s">
        <v>160</v>
      </c>
      <c r="BM208" s="230" t="s">
        <v>258</v>
      </c>
    </row>
    <row r="209" s="13" customFormat="1">
      <c r="A209" s="13"/>
      <c r="B209" s="232"/>
      <c r="C209" s="233"/>
      <c r="D209" s="234" t="s">
        <v>155</v>
      </c>
      <c r="E209" s="235" t="s">
        <v>1</v>
      </c>
      <c r="F209" s="236" t="s">
        <v>259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155</v>
      </c>
      <c r="AU209" s="242" t="s">
        <v>153</v>
      </c>
      <c r="AV209" s="13" t="s">
        <v>87</v>
      </c>
      <c r="AW209" s="13" t="s">
        <v>34</v>
      </c>
      <c r="AX209" s="13" t="s">
        <v>79</v>
      </c>
      <c r="AY209" s="242" t="s">
        <v>143</v>
      </c>
    </row>
    <row r="210" s="13" customFormat="1">
      <c r="A210" s="13"/>
      <c r="B210" s="232"/>
      <c r="C210" s="233"/>
      <c r="D210" s="234" t="s">
        <v>155</v>
      </c>
      <c r="E210" s="235" t="s">
        <v>1</v>
      </c>
      <c r="F210" s="236" t="s">
        <v>260</v>
      </c>
      <c r="G210" s="233"/>
      <c r="H210" s="235" t="s">
        <v>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155</v>
      </c>
      <c r="AU210" s="242" t="s">
        <v>153</v>
      </c>
      <c r="AV210" s="13" t="s">
        <v>87</v>
      </c>
      <c r="AW210" s="13" t="s">
        <v>34</v>
      </c>
      <c r="AX210" s="13" t="s">
        <v>79</v>
      </c>
      <c r="AY210" s="242" t="s">
        <v>143</v>
      </c>
    </row>
    <row r="211" s="14" customFormat="1">
      <c r="A211" s="14"/>
      <c r="B211" s="243"/>
      <c r="C211" s="244"/>
      <c r="D211" s="234" t="s">
        <v>155</v>
      </c>
      <c r="E211" s="245" t="s">
        <v>1</v>
      </c>
      <c r="F211" s="246" t="s">
        <v>261</v>
      </c>
      <c r="G211" s="244"/>
      <c r="H211" s="247">
        <v>45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155</v>
      </c>
      <c r="AU211" s="253" t="s">
        <v>153</v>
      </c>
      <c r="AV211" s="14" t="s">
        <v>153</v>
      </c>
      <c r="AW211" s="14" t="s">
        <v>34</v>
      </c>
      <c r="AX211" s="14" t="s">
        <v>79</v>
      </c>
      <c r="AY211" s="253" t="s">
        <v>143</v>
      </c>
    </row>
    <row r="212" s="13" customFormat="1">
      <c r="A212" s="13"/>
      <c r="B212" s="232"/>
      <c r="C212" s="233"/>
      <c r="D212" s="234" t="s">
        <v>155</v>
      </c>
      <c r="E212" s="235" t="s">
        <v>1</v>
      </c>
      <c r="F212" s="236" t="s">
        <v>262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155</v>
      </c>
      <c r="AU212" s="242" t="s">
        <v>153</v>
      </c>
      <c r="AV212" s="13" t="s">
        <v>87</v>
      </c>
      <c r="AW212" s="13" t="s">
        <v>34</v>
      </c>
      <c r="AX212" s="13" t="s">
        <v>79</v>
      </c>
      <c r="AY212" s="242" t="s">
        <v>143</v>
      </c>
    </row>
    <row r="213" s="13" customFormat="1">
      <c r="A213" s="13"/>
      <c r="B213" s="232"/>
      <c r="C213" s="233"/>
      <c r="D213" s="234" t="s">
        <v>155</v>
      </c>
      <c r="E213" s="235" t="s">
        <v>1</v>
      </c>
      <c r="F213" s="236" t="s">
        <v>263</v>
      </c>
      <c r="G213" s="233"/>
      <c r="H213" s="235" t="s">
        <v>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155</v>
      </c>
      <c r="AU213" s="242" t="s">
        <v>153</v>
      </c>
      <c r="AV213" s="13" t="s">
        <v>87</v>
      </c>
      <c r="AW213" s="13" t="s">
        <v>34</v>
      </c>
      <c r="AX213" s="13" t="s">
        <v>79</v>
      </c>
      <c r="AY213" s="242" t="s">
        <v>143</v>
      </c>
    </row>
    <row r="214" s="14" customFormat="1">
      <c r="A214" s="14"/>
      <c r="B214" s="243"/>
      <c r="C214" s="244"/>
      <c r="D214" s="234" t="s">
        <v>155</v>
      </c>
      <c r="E214" s="245" t="s">
        <v>1</v>
      </c>
      <c r="F214" s="246" t="s">
        <v>264</v>
      </c>
      <c r="G214" s="244"/>
      <c r="H214" s="247">
        <v>12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155</v>
      </c>
      <c r="AU214" s="253" t="s">
        <v>153</v>
      </c>
      <c r="AV214" s="14" t="s">
        <v>153</v>
      </c>
      <c r="AW214" s="14" t="s">
        <v>34</v>
      </c>
      <c r="AX214" s="14" t="s">
        <v>79</v>
      </c>
      <c r="AY214" s="253" t="s">
        <v>143</v>
      </c>
    </row>
    <row r="215" s="15" customFormat="1">
      <c r="A215" s="15"/>
      <c r="B215" s="254"/>
      <c r="C215" s="255"/>
      <c r="D215" s="234" t="s">
        <v>155</v>
      </c>
      <c r="E215" s="256" t="s">
        <v>1</v>
      </c>
      <c r="F215" s="257" t="s">
        <v>159</v>
      </c>
      <c r="G215" s="255"/>
      <c r="H215" s="258">
        <v>57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155</v>
      </c>
      <c r="AU215" s="264" t="s">
        <v>153</v>
      </c>
      <c r="AV215" s="15" t="s">
        <v>160</v>
      </c>
      <c r="AW215" s="15" t="s">
        <v>34</v>
      </c>
      <c r="AX215" s="15" t="s">
        <v>87</v>
      </c>
      <c r="AY215" s="264" t="s">
        <v>143</v>
      </c>
    </row>
    <row r="216" s="2" customFormat="1" ht="16.5" customHeight="1">
      <c r="A216" s="39"/>
      <c r="B216" s="40"/>
      <c r="C216" s="219" t="s">
        <v>265</v>
      </c>
      <c r="D216" s="219" t="s">
        <v>147</v>
      </c>
      <c r="E216" s="220" t="s">
        <v>266</v>
      </c>
      <c r="F216" s="221" t="s">
        <v>267</v>
      </c>
      <c r="G216" s="222" t="s">
        <v>150</v>
      </c>
      <c r="H216" s="223">
        <v>15.800000000000001</v>
      </c>
      <c r="I216" s="224"/>
      <c r="J216" s="225">
        <f>ROUND(I216*H216,2)</f>
        <v>0</v>
      </c>
      <c r="K216" s="221" t="s">
        <v>151</v>
      </c>
      <c r="L216" s="45"/>
      <c r="M216" s="226" t="s">
        <v>1</v>
      </c>
      <c r="N216" s="227" t="s">
        <v>45</v>
      </c>
      <c r="O216" s="92"/>
      <c r="P216" s="228">
        <f>O216*H216</f>
        <v>0</v>
      </c>
      <c r="Q216" s="228">
        <v>0.017330000000000002</v>
      </c>
      <c r="R216" s="228">
        <f>Q216*H216</f>
        <v>0.27381400000000006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160</v>
      </c>
      <c r="AT216" s="230" t="s">
        <v>147</v>
      </c>
      <c r="AU216" s="230" t="s">
        <v>153</v>
      </c>
      <c r="AY216" s="18" t="s">
        <v>143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153</v>
      </c>
      <c r="BK216" s="231">
        <f>ROUND(I216*H216,2)</f>
        <v>0</v>
      </c>
      <c r="BL216" s="18" t="s">
        <v>160</v>
      </c>
      <c r="BM216" s="230" t="s">
        <v>268</v>
      </c>
    </row>
    <row r="217" s="13" customFormat="1">
      <c r="A217" s="13"/>
      <c r="B217" s="232"/>
      <c r="C217" s="233"/>
      <c r="D217" s="234" t="s">
        <v>155</v>
      </c>
      <c r="E217" s="235" t="s">
        <v>1</v>
      </c>
      <c r="F217" s="236" t="s">
        <v>269</v>
      </c>
      <c r="G217" s="233"/>
      <c r="H217" s="235" t="s">
        <v>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155</v>
      </c>
      <c r="AU217" s="242" t="s">
        <v>153</v>
      </c>
      <c r="AV217" s="13" t="s">
        <v>87</v>
      </c>
      <c r="AW217" s="13" t="s">
        <v>34</v>
      </c>
      <c r="AX217" s="13" t="s">
        <v>79</v>
      </c>
      <c r="AY217" s="242" t="s">
        <v>143</v>
      </c>
    </row>
    <row r="218" s="14" customFormat="1">
      <c r="A218" s="14"/>
      <c r="B218" s="243"/>
      <c r="C218" s="244"/>
      <c r="D218" s="234" t="s">
        <v>155</v>
      </c>
      <c r="E218" s="245" t="s">
        <v>1</v>
      </c>
      <c r="F218" s="246" t="s">
        <v>270</v>
      </c>
      <c r="G218" s="244"/>
      <c r="H218" s="247">
        <v>41.738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155</v>
      </c>
      <c r="AU218" s="253" t="s">
        <v>153</v>
      </c>
      <c r="AV218" s="14" t="s">
        <v>153</v>
      </c>
      <c r="AW218" s="14" t="s">
        <v>34</v>
      </c>
      <c r="AX218" s="14" t="s">
        <v>79</v>
      </c>
      <c r="AY218" s="253" t="s">
        <v>143</v>
      </c>
    </row>
    <row r="219" s="14" customFormat="1">
      <c r="A219" s="14"/>
      <c r="B219" s="243"/>
      <c r="C219" s="244"/>
      <c r="D219" s="234" t="s">
        <v>155</v>
      </c>
      <c r="E219" s="245" t="s">
        <v>1</v>
      </c>
      <c r="F219" s="246" t="s">
        <v>271</v>
      </c>
      <c r="G219" s="244"/>
      <c r="H219" s="247">
        <v>-10.738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155</v>
      </c>
      <c r="AU219" s="253" t="s">
        <v>153</v>
      </c>
      <c r="AV219" s="14" t="s">
        <v>153</v>
      </c>
      <c r="AW219" s="14" t="s">
        <v>34</v>
      </c>
      <c r="AX219" s="14" t="s">
        <v>79</v>
      </c>
      <c r="AY219" s="253" t="s">
        <v>143</v>
      </c>
    </row>
    <row r="220" s="16" customFormat="1">
      <c r="A220" s="16"/>
      <c r="B220" s="275"/>
      <c r="C220" s="276"/>
      <c r="D220" s="234" t="s">
        <v>155</v>
      </c>
      <c r="E220" s="277" t="s">
        <v>1</v>
      </c>
      <c r="F220" s="278" t="s">
        <v>272</v>
      </c>
      <c r="G220" s="276"/>
      <c r="H220" s="279">
        <v>31</v>
      </c>
      <c r="I220" s="280"/>
      <c r="J220" s="276"/>
      <c r="K220" s="276"/>
      <c r="L220" s="281"/>
      <c r="M220" s="282"/>
      <c r="N220" s="283"/>
      <c r="O220" s="283"/>
      <c r="P220" s="283"/>
      <c r="Q220" s="283"/>
      <c r="R220" s="283"/>
      <c r="S220" s="283"/>
      <c r="T220" s="284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85" t="s">
        <v>155</v>
      </c>
      <c r="AU220" s="285" t="s">
        <v>153</v>
      </c>
      <c r="AV220" s="16" t="s">
        <v>273</v>
      </c>
      <c r="AW220" s="16" t="s">
        <v>34</v>
      </c>
      <c r="AX220" s="16" t="s">
        <v>79</v>
      </c>
      <c r="AY220" s="285" t="s">
        <v>143</v>
      </c>
    </row>
    <row r="221" s="13" customFormat="1">
      <c r="A221" s="13"/>
      <c r="B221" s="232"/>
      <c r="C221" s="233"/>
      <c r="D221" s="234" t="s">
        <v>155</v>
      </c>
      <c r="E221" s="235" t="s">
        <v>1</v>
      </c>
      <c r="F221" s="236" t="s">
        <v>274</v>
      </c>
      <c r="G221" s="233"/>
      <c r="H221" s="235" t="s">
        <v>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155</v>
      </c>
      <c r="AU221" s="242" t="s">
        <v>153</v>
      </c>
      <c r="AV221" s="13" t="s">
        <v>87</v>
      </c>
      <c r="AW221" s="13" t="s">
        <v>34</v>
      </c>
      <c r="AX221" s="13" t="s">
        <v>79</v>
      </c>
      <c r="AY221" s="242" t="s">
        <v>143</v>
      </c>
    </row>
    <row r="222" s="14" customFormat="1">
      <c r="A222" s="14"/>
      <c r="B222" s="243"/>
      <c r="C222" s="244"/>
      <c r="D222" s="234" t="s">
        <v>155</v>
      </c>
      <c r="E222" s="245" t="s">
        <v>1</v>
      </c>
      <c r="F222" s="246" t="s">
        <v>275</v>
      </c>
      <c r="G222" s="244"/>
      <c r="H222" s="247">
        <v>-15.199999999999999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155</v>
      </c>
      <c r="AU222" s="253" t="s">
        <v>153</v>
      </c>
      <c r="AV222" s="14" t="s">
        <v>153</v>
      </c>
      <c r="AW222" s="14" t="s">
        <v>34</v>
      </c>
      <c r="AX222" s="14" t="s">
        <v>79</v>
      </c>
      <c r="AY222" s="253" t="s">
        <v>143</v>
      </c>
    </row>
    <row r="223" s="15" customFormat="1">
      <c r="A223" s="15"/>
      <c r="B223" s="254"/>
      <c r="C223" s="255"/>
      <c r="D223" s="234" t="s">
        <v>155</v>
      </c>
      <c r="E223" s="256" t="s">
        <v>1</v>
      </c>
      <c r="F223" s="257" t="s">
        <v>159</v>
      </c>
      <c r="G223" s="255"/>
      <c r="H223" s="258">
        <v>15.800000000000001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155</v>
      </c>
      <c r="AU223" s="264" t="s">
        <v>153</v>
      </c>
      <c r="AV223" s="15" t="s">
        <v>160</v>
      </c>
      <c r="AW223" s="15" t="s">
        <v>34</v>
      </c>
      <c r="AX223" s="15" t="s">
        <v>87</v>
      </c>
      <c r="AY223" s="264" t="s">
        <v>143</v>
      </c>
    </row>
    <row r="224" s="2" customFormat="1" ht="16.5" customHeight="1">
      <c r="A224" s="39"/>
      <c r="B224" s="40"/>
      <c r="C224" s="219" t="s">
        <v>276</v>
      </c>
      <c r="D224" s="219" t="s">
        <v>147</v>
      </c>
      <c r="E224" s="220" t="s">
        <v>277</v>
      </c>
      <c r="F224" s="221" t="s">
        <v>278</v>
      </c>
      <c r="G224" s="222" t="s">
        <v>150</v>
      </c>
      <c r="H224" s="223">
        <v>15.199999999999999</v>
      </c>
      <c r="I224" s="224"/>
      <c r="J224" s="225">
        <f>ROUND(I224*H224,2)</f>
        <v>0</v>
      </c>
      <c r="K224" s="221" t="s">
        <v>151</v>
      </c>
      <c r="L224" s="45"/>
      <c r="M224" s="226" t="s">
        <v>1</v>
      </c>
      <c r="N224" s="227" t="s">
        <v>45</v>
      </c>
      <c r="O224" s="92"/>
      <c r="P224" s="228">
        <f>O224*H224</f>
        <v>0</v>
      </c>
      <c r="Q224" s="228">
        <v>0.015400000000000001</v>
      </c>
      <c r="R224" s="228">
        <f>Q224*H224</f>
        <v>0.23408000000000001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160</v>
      </c>
      <c r="AT224" s="230" t="s">
        <v>147</v>
      </c>
      <c r="AU224" s="230" t="s">
        <v>153</v>
      </c>
      <c r="AY224" s="18" t="s">
        <v>143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153</v>
      </c>
      <c r="BK224" s="231">
        <f>ROUND(I224*H224,2)</f>
        <v>0</v>
      </c>
      <c r="BL224" s="18" t="s">
        <v>160</v>
      </c>
      <c r="BM224" s="230" t="s">
        <v>279</v>
      </c>
    </row>
    <row r="225" s="13" customFormat="1">
      <c r="A225" s="13"/>
      <c r="B225" s="232"/>
      <c r="C225" s="233"/>
      <c r="D225" s="234" t="s">
        <v>155</v>
      </c>
      <c r="E225" s="235" t="s">
        <v>1</v>
      </c>
      <c r="F225" s="236" t="s">
        <v>280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155</v>
      </c>
      <c r="AU225" s="242" t="s">
        <v>153</v>
      </c>
      <c r="AV225" s="13" t="s">
        <v>87</v>
      </c>
      <c r="AW225" s="13" t="s">
        <v>34</v>
      </c>
      <c r="AX225" s="13" t="s">
        <v>79</v>
      </c>
      <c r="AY225" s="242" t="s">
        <v>143</v>
      </c>
    </row>
    <row r="226" s="14" customFormat="1">
      <c r="A226" s="14"/>
      <c r="B226" s="243"/>
      <c r="C226" s="244"/>
      <c r="D226" s="234" t="s">
        <v>155</v>
      </c>
      <c r="E226" s="245" t="s">
        <v>1</v>
      </c>
      <c r="F226" s="246" t="s">
        <v>281</v>
      </c>
      <c r="G226" s="244"/>
      <c r="H226" s="247">
        <v>15.199999999999999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155</v>
      </c>
      <c r="AU226" s="253" t="s">
        <v>153</v>
      </c>
      <c r="AV226" s="14" t="s">
        <v>153</v>
      </c>
      <c r="AW226" s="14" t="s">
        <v>34</v>
      </c>
      <c r="AX226" s="14" t="s">
        <v>87</v>
      </c>
      <c r="AY226" s="253" t="s">
        <v>143</v>
      </c>
    </row>
    <row r="227" s="2" customFormat="1" ht="16.5" customHeight="1">
      <c r="A227" s="39"/>
      <c r="B227" s="40"/>
      <c r="C227" s="219" t="s">
        <v>282</v>
      </c>
      <c r="D227" s="219" t="s">
        <v>147</v>
      </c>
      <c r="E227" s="220" t="s">
        <v>283</v>
      </c>
      <c r="F227" s="221" t="s">
        <v>284</v>
      </c>
      <c r="G227" s="222" t="s">
        <v>150</v>
      </c>
      <c r="H227" s="223">
        <v>31</v>
      </c>
      <c r="I227" s="224"/>
      <c r="J227" s="225">
        <f>ROUND(I227*H227,2)</f>
        <v>0</v>
      </c>
      <c r="K227" s="221" t="s">
        <v>151</v>
      </c>
      <c r="L227" s="45"/>
      <c r="M227" s="226" t="s">
        <v>1</v>
      </c>
      <c r="N227" s="227" t="s">
        <v>45</v>
      </c>
      <c r="O227" s="92"/>
      <c r="P227" s="228">
        <f>O227*H227</f>
        <v>0</v>
      </c>
      <c r="Q227" s="228">
        <v>0.0073499999999999998</v>
      </c>
      <c r="R227" s="228">
        <f>Q227*H227</f>
        <v>0.22785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160</v>
      </c>
      <c r="AT227" s="230" t="s">
        <v>147</v>
      </c>
      <c r="AU227" s="230" t="s">
        <v>153</v>
      </c>
      <c r="AY227" s="18" t="s">
        <v>143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153</v>
      </c>
      <c r="BK227" s="231">
        <f>ROUND(I227*H227,2)</f>
        <v>0</v>
      </c>
      <c r="BL227" s="18" t="s">
        <v>160</v>
      </c>
      <c r="BM227" s="230" t="s">
        <v>285</v>
      </c>
    </row>
    <row r="228" s="13" customFormat="1">
      <c r="A228" s="13"/>
      <c r="B228" s="232"/>
      <c r="C228" s="233"/>
      <c r="D228" s="234" t="s">
        <v>155</v>
      </c>
      <c r="E228" s="235" t="s">
        <v>1</v>
      </c>
      <c r="F228" s="236" t="s">
        <v>286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155</v>
      </c>
      <c r="AU228" s="242" t="s">
        <v>153</v>
      </c>
      <c r="AV228" s="13" t="s">
        <v>87</v>
      </c>
      <c r="AW228" s="13" t="s">
        <v>34</v>
      </c>
      <c r="AX228" s="13" t="s">
        <v>79</v>
      </c>
      <c r="AY228" s="242" t="s">
        <v>143</v>
      </c>
    </row>
    <row r="229" s="13" customFormat="1">
      <c r="A229" s="13"/>
      <c r="B229" s="232"/>
      <c r="C229" s="233"/>
      <c r="D229" s="234" t="s">
        <v>155</v>
      </c>
      <c r="E229" s="235" t="s">
        <v>1</v>
      </c>
      <c r="F229" s="236" t="s">
        <v>287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155</v>
      </c>
      <c r="AU229" s="242" t="s">
        <v>153</v>
      </c>
      <c r="AV229" s="13" t="s">
        <v>87</v>
      </c>
      <c r="AW229" s="13" t="s">
        <v>34</v>
      </c>
      <c r="AX229" s="13" t="s">
        <v>79</v>
      </c>
      <c r="AY229" s="242" t="s">
        <v>143</v>
      </c>
    </row>
    <row r="230" s="13" customFormat="1">
      <c r="A230" s="13"/>
      <c r="B230" s="232"/>
      <c r="C230" s="233"/>
      <c r="D230" s="234" t="s">
        <v>155</v>
      </c>
      <c r="E230" s="235" t="s">
        <v>1</v>
      </c>
      <c r="F230" s="236" t="s">
        <v>288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155</v>
      </c>
      <c r="AU230" s="242" t="s">
        <v>153</v>
      </c>
      <c r="AV230" s="13" t="s">
        <v>87</v>
      </c>
      <c r="AW230" s="13" t="s">
        <v>34</v>
      </c>
      <c r="AX230" s="13" t="s">
        <v>79</v>
      </c>
      <c r="AY230" s="242" t="s">
        <v>143</v>
      </c>
    </row>
    <row r="231" s="13" customFormat="1">
      <c r="A231" s="13"/>
      <c r="B231" s="232"/>
      <c r="C231" s="233"/>
      <c r="D231" s="234" t="s">
        <v>155</v>
      </c>
      <c r="E231" s="235" t="s">
        <v>1</v>
      </c>
      <c r="F231" s="236" t="s">
        <v>289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155</v>
      </c>
      <c r="AU231" s="242" t="s">
        <v>153</v>
      </c>
      <c r="AV231" s="13" t="s">
        <v>87</v>
      </c>
      <c r="AW231" s="13" t="s">
        <v>34</v>
      </c>
      <c r="AX231" s="13" t="s">
        <v>79</v>
      </c>
      <c r="AY231" s="242" t="s">
        <v>143</v>
      </c>
    </row>
    <row r="232" s="14" customFormat="1">
      <c r="A232" s="14"/>
      <c r="B232" s="243"/>
      <c r="C232" s="244"/>
      <c r="D232" s="234" t="s">
        <v>155</v>
      </c>
      <c r="E232" s="245" t="s">
        <v>1</v>
      </c>
      <c r="F232" s="246" t="s">
        <v>290</v>
      </c>
      <c r="G232" s="244"/>
      <c r="H232" s="247">
        <v>31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155</v>
      </c>
      <c r="AU232" s="253" t="s">
        <v>153</v>
      </c>
      <c r="AV232" s="14" t="s">
        <v>153</v>
      </c>
      <c r="AW232" s="14" t="s">
        <v>34</v>
      </c>
      <c r="AX232" s="14" t="s">
        <v>87</v>
      </c>
      <c r="AY232" s="253" t="s">
        <v>143</v>
      </c>
    </row>
    <row r="233" s="2" customFormat="1" ht="16.5" customHeight="1">
      <c r="A233" s="39"/>
      <c r="B233" s="40"/>
      <c r="C233" s="219" t="s">
        <v>291</v>
      </c>
      <c r="D233" s="219" t="s">
        <v>147</v>
      </c>
      <c r="E233" s="220" t="s">
        <v>292</v>
      </c>
      <c r="F233" s="221" t="s">
        <v>293</v>
      </c>
      <c r="G233" s="222" t="s">
        <v>150</v>
      </c>
      <c r="H233" s="223">
        <v>71</v>
      </c>
      <c r="I233" s="224"/>
      <c r="J233" s="225">
        <f>ROUND(I233*H233,2)</f>
        <v>0</v>
      </c>
      <c r="K233" s="221" t="s">
        <v>151</v>
      </c>
      <c r="L233" s="45"/>
      <c r="M233" s="226" t="s">
        <v>1</v>
      </c>
      <c r="N233" s="227" t="s">
        <v>45</v>
      </c>
      <c r="O233" s="92"/>
      <c r="P233" s="228">
        <f>O233*H233</f>
        <v>0</v>
      </c>
      <c r="Q233" s="228">
        <v>0.028400000000000002</v>
      </c>
      <c r="R233" s="228">
        <f>Q233*H233</f>
        <v>2.0164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160</v>
      </c>
      <c r="AT233" s="230" t="s">
        <v>147</v>
      </c>
      <c r="AU233" s="230" t="s">
        <v>153</v>
      </c>
      <c r="AY233" s="18" t="s">
        <v>143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153</v>
      </c>
      <c r="BK233" s="231">
        <f>ROUND(I233*H233,2)</f>
        <v>0</v>
      </c>
      <c r="BL233" s="18" t="s">
        <v>160</v>
      </c>
      <c r="BM233" s="230" t="s">
        <v>294</v>
      </c>
    </row>
    <row r="234" s="13" customFormat="1">
      <c r="A234" s="13"/>
      <c r="B234" s="232"/>
      <c r="C234" s="233"/>
      <c r="D234" s="234" t="s">
        <v>155</v>
      </c>
      <c r="E234" s="235" t="s">
        <v>1</v>
      </c>
      <c r="F234" s="236" t="s">
        <v>295</v>
      </c>
      <c r="G234" s="233"/>
      <c r="H234" s="235" t="s">
        <v>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155</v>
      </c>
      <c r="AU234" s="242" t="s">
        <v>153</v>
      </c>
      <c r="AV234" s="13" t="s">
        <v>87</v>
      </c>
      <c r="AW234" s="13" t="s">
        <v>34</v>
      </c>
      <c r="AX234" s="13" t="s">
        <v>79</v>
      </c>
      <c r="AY234" s="242" t="s">
        <v>143</v>
      </c>
    </row>
    <row r="235" s="13" customFormat="1">
      <c r="A235" s="13"/>
      <c r="B235" s="232"/>
      <c r="C235" s="233"/>
      <c r="D235" s="234" t="s">
        <v>155</v>
      </c>
      <c r="E235" s="235" t="s">
        <v>1</v>
      </c>
      <c r="F235" s="236" t="s">
        <v>296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155</v>
      </c>
      <c r="AU235" s="242" t="s">
        <v>153</v>
      </c>
      <c r="AV235" s="13" t="s">
        <v>87</v>
      </c>
      <c r="AW235" s="13" t="s">
        <v>34</v>
      </c>
      <c r="AX235" s="13" t="s">
        <v>79</v>
      </c>
      <c r="AY235" s="242" t="s">
        <v>143</v>
      </c>
    </row>
    <row r="236" s="14" customFormat="1">
      <c r="A236" s="14"/>
      <c r="B236" s="243"/>
      <c r="C236" s="244"/>
      <c r="D236" s="234" t="s">
        <v>155</v>
      </c>
      <c r="E236" s="245" t="s">
        <v>1</v>
      </c>
      <c r="F236" s="246" t="s">
        <v>297</v>
      </c>
      <c r="G236" s="244"/>
      <c r="H236" s="247">
        <v>71.700000000000003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155</v>
      </c>
      <c r="AU236" s="253" t="s">
        <v>153</v>
      </c>
      <c r="AV236" s="14" t="s">
        <v>153</v>
      </c>
      <c r="AW236" s="14" t="s">
        <v>34</v>
      </c>
      <c r="AX236" s="14" t="s">
        <v>79</v>
      </c>
      <c r="AY236" s="253" t="s">
        <v>143</v>
      </c>
    </row>
    <row r="237" s="14" customFormat="1">
      <c r="A237" s="14"/>
      <c r="B237" s="243"/>
      <c r="C237" s="244"/>
      <c r="D237" s="234" t="s">
        <v>155</v>
      </c>
      <c r="E237" s="245" t="s">
        <v>1</v>
      </c>
      <c r="F237" s="246" t="s">
        <v>298</v>
      </c>
      <c r="G237" s="244"/>
      <c r="H237" s="247">
        <v>4.9199999999999999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155</v>
      </c>
      <c r="AU237" s="253" t="s">
        <v>153</v>
      </c>
      <c r="AV237" s="14" t="s">
        <v>153</v>
      </c>
      <c r="AW237" s="14" t="s">
        <v>34</v>
      </c>
      <c r="AX237" s="14" t="s">
        <v>79</v>
      </c>
      <c r="AY237" s="253" t="s">
        <v>143</v>
      </c>
    </row>
    <row r="238" s="14" customFormat="1">
      <c r="A238" s="14"/>
      <c r="B238" s="243"/>
      <c r="C238" s="244"/>
      <c r="D238" s="234" t="s">
        <v>155</v>
      </c>
      <c r="E238" s="245" t="s">
        <v>1</v>
      </c>
      <c r="F238" s="246" t="s">
        <v>299</v>
      </c>
      <c r="G238" s="244"/>
      <c r="H238" s="247">
        <v>-6.2549999999999999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155</v>
      </c>
      <c r="AU238" s="253" t="s">
        <v>153</v>
      </c>
      <c r="AV238" s="14" t="s">
        <v>153</v>
      </c>
      <c r="AW238" s="14" t="s">
        <v>34</v>
      </c>
      <c r="AX238" s="14" t="s">
        <v>79</v>
      </c>
      <c r="AY238" s="253" t="s">
        <v>143</v>
      </c>
    </row>
    <row r="239" s="14" customFormat="1">
      <c r="A239" s="14"/>
      <c r="B239" s="243"/>
      <c r="C239" s="244"/>
      <c r="D239" s="234" t="s">
        <v>155</v>
      </c>
      <c r="E239" s="245" t="s">
        <v>1</v>
      </c>
      <c r="F239" s="246" t="s">
        <v>300</v>
      </c>
      <c r="G239" s="244"/>
      <c r="H239" s="247">
        <v>0.63500000000000001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155</v>
      </c>
      <c r="AU239" s="253" t="s">
        <v>153</v>
      </c>
      <c r="AV239" s="14" t="s">
        <v>153</v>
      </c>
      <c r="AW239" s="14" t="s">
        <v>34</v>
      </c>
      <c r="AX239" s="14" t="s">
        <v>79</v>
      </c>
      <c r="AY239" s="253" t="s">
        <v>143</v>
      </c>
    </row>
    <row r="240" s="15" customFormat="1">
      <c r="A240" s="15"/>
      <c r="B240" s="254"/>
      <c r="C240" s="255"/>
      <c r="D240" s="234" t="s">
        <v>155</v>
      </c>
      <c r="E240" s="256" t="s">
        <v>1</v>
      </c>
      <c r="F240" s="257" t="s">
        <v>159</v>
      </c>
      <c r="G240" s="255"/>
      <c r="H240" s="258">
        <v>71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155</v>
      </c>
      <c r="AU240" s="264" t="s">
        <v>153</v>
      </c>
      <c r="AV240" s="15" t="s">
        <v>160</v>
      </c>
      <c r="AW240" s="15" t="s">
        <v>34</v>
      </c>
      <c r="AX240" s="15" t="s">
        <v>87</v>
      </c>
      <c r="AY240" s="264" t="s">
        <v>143</v>
      </c>
    </row>
    <row r="241" s="13" customFormat="1">
      <c r="A241" s="13"/>
      <c r="B241" s="232"/>
      <c r="C241" s="233"/>
      <c r="D241" s="234" t="s">
        <v>155</v>
      </c>
      <c r="E241" s="235" t="s">
        <v>1</v>
      </c>
      <c r="F241" s="236" t="s">
        <v>37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155</v>
      </c>
      <c r="AU241" s="242" t="s">
        <v>153</v>
      </c>
      <c r="AV241" s="13" t="s">
        <v>87</v>
      </c>
      <c r="AW241" s="13" t="s">
        <v>34</v>
      </c>
      <c r="AX241" s="13" t="s">
        <v>79</v>
      </c>
      <c r="AY241" s="242" t="s">
        <v>143</v>
      </c>
    </row>
    <row r="242" s="13" customFormat="1">
      <c r="A242" s="13"/>
      <c r="B242" s="232"/>
      <c r="C242" s="233"/>
      <c r="D242" s="234" t="s">
        <v>155</v>
      </c>
      <c r="E242" s="235" t="s">
        <v>1</v>
      </c>
      <c r="F242" s="236" t="s">
        <v>301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155</v>
      </c>
      <c r="AU242" s="242" t="s">
        <v>153</v>
      </c>
      <c r="AV242" s="13" t="s">
        <v>87</v>
      </c>
      <c r="AW242" s="13" t="s">
        <v>34</v>
      </c>
      <c r="AX242" s="13" t="s">
        <v>79</v>
      </c>
      <c r="AY242" s="242" t="s">
        <v>143</v>
      </c>
    </row>
    <row r="243" s="13" customFormat="1">
      <c r="A243" s="13"/>
      <c r="B243" s="232"/>
      <c r="C243" s="233"/>
      <c r="D243" s="234" t="s">
        <v>155</v>
      </c>
      <c r="E243" s="235" t="s">
        <v>1</v>
      </c>
      <c r="F243" s="236" t="s">
        <v>302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155</v>
      </c>
      <c r="AU243" s="242" t="s">
        <v>153</v>
      </c>
      <c r="AV243" s="13" t="s">
        <v>87</v>
      </c>
      <c r="AW243" s="13" t="s">
        <v>34</v>
      </c>
      <c r="AX243" s="13" t="s">
        <v>79</v>
      </c>
      <c r="AY243" s="242" t="s">
        <v>143</v>
      </c>
    </row>
    <row r="244" s="13" customFormat="1">
      <c r="A244" s="13"/>
      <c r="B244" s="232"/>
      <c r="C244" s="233"/>
      <c r="D244" s="234" t="s">
        <v>155</v>
      </c>
      <c r="E244" s="235" t="s">
        <v>1</v>
      </c>
      <c r="F244" s="236" t="s">
        <v>303</v>
      </c>
      <c r="G244" s="233"/>
      <c r="H244" s="235" t="s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155</v>
      </c>
      <c r="AU244" s="242" t="s">
        <v>153</v>
      </c>
      <c r="AV244" s="13" t="s">
        <v>87</v>
      </c>
      <c r="AW244" s="13" t="s">
        <v>34</v>
      </c>
      <c r="AX244" s="13" t="s">
        <v>79</v>
      </c>
      <c r="AY244" s="242" t="s">
        <v>143</v>
      </c>
    </row>
    <row r="245" s="2" customFormat="1" ht="16.5" customHeight="1">
      <c r="A245" s="39"/>
      <c r="B245" s="40"/>
      <c r="C245" s="219" t="s">
        <v>304</v>
      </c>
      <c r="D245" s="219" t="s">
        <v>147</v>
      </c>
      <c r="E245" s="220" t="s">
        <v>305</v>
      </c>
      <c r="F245" s="221" t="s">
        <v>306</v>
      </c>
      <c r="G245" s="222" t="s">
        <v>150</v>
      </c>
      <c r="H245" s="223">
        <v>7.0999999999999996</v>
      </c>
      <c r="I245" s="224"/>
      <c r="J245" s="225">
        <f>ROUND(I245*H245,2)</f>
        <v>0</v>
      </c>
      <c r="K245" s="221" t="s">
        <v>151</v>
      </c>
      <c r="L245" s="45"/>
      <c r="M245" s="226" t="s">
        <v>1</v>
      </c>
      <c r="N245" s="227" t="s">
        <v>45</v>
      </c>
      <c r="O245" s="92"/>
      <c r="P245" s="228">
        <f>O245*H245</f>
        <v>0</v>
      </c>
      <c r="Q245" s="228">
        <v>0.020480000000000002</v>
      </c>
      <c r="R245" s="228">
        <f>Q245*H245</f>
        <v>0.14540800000000001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160</v>
      </c>
      <c r="AT245" s="230" t="s">
        <v>147</v>
      </c>
      <c r="AU245" s="230" t="s">
        <v>153</v>
      </c>
      <c r="AY245" s="18" t="s">
        <v>143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153</v>
      </c>
      <c r="BK245" s="231">
        <f>ROUND(I245*H245,2)</f>
        <v>0</v>
      </c>
      <c r="BL245" s="18" t="s">
        <v>160</v>
      </c>
      <c r="BM245" s="230" t="s">
        <v>307</v>
      </c>
    </row>
    <row r="246" s="13" customFormat="1">
      <c r="A246" s="13"/>
      <c r="B246" s="232"/>
      <c r="C246" s="233"/>
      <c r="D246" s="234" t="s">
        <v>155</v>
      </c>
      <c r="E246" s="235" t="s">
        <v>1</v>
      </c>
      <c r="F246" s="236" t="s">
        <v>308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155</v>
      </c>
      <c r="AU246" s="242" t="s">
        <v>153</v>
      </c>
      <c r="AV246" s="13" t="s">
        <v>87</v>
      </c>
      <c r="AW246" s="13" t="s">
        <v>34</v>
      </c>
      <c r="AX246" s="13" t="s">
        <v>79</v>
      </c>
      <c r="AY246" s="242" t="s">
        <v>143</v>
      </c>
    </row>
    <row r="247" s="13" customFormat="1">
      <c r="A247" s="13"/>
      <c r="B247" s="232"/>
      <c r="C247" s="233"/>
      <c r="D247" s="234" t="s">
        <v>155</v>
      </c>
      <c r="E247" s="235" t="s">
        <v>1</v>
      </c>
      <c r="F247" s="236" t="s">
        <v>309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155</v>
      </c>
      <c r="AU247" s="242" t="s">
        <v>153</v>
      </c>
      <c r="AV247" s="13" t="s">
        <v>87</v>
      </c>
      <c r="AW247" s="13" t="s">
        <v>34</v>
      </c>
      <c r="AX247" s="13" t="s">
        <v>79</v>
      </c>
      <c r="AY247" s="242" t="s">
        <v>143</v>
      </c>
    </row>
    <row r="248" s="14" customFormat="1">
      <c r="A248" s="14"/>
      <c r="B248" s="243"/>
      <c r="C248" s="244"/>
      <c r="D248" s="234" t="s">
        <v>155</v>
      </c>
      <c r="E248" s="245" t="s">
        <v>1</v>
      </c>
      <c r="F248" s="246" t="s">
        <v>310</v>
      </c>
      <c r="G248" s="244"/>
      <c r="H248" s="247">
        <v>7.0999999999999996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155</v>
      </c>
      <c r="AU248" s="253" t="s">
        <v>153</v>
      </c>
      <c r="AV248" s="14" t="s">
        <v>153</v>
      </c>
      <c r="AW248" s="14" t="s">
        <v>34</v>
      </c>
      <c r="AX248" s="14" t="s">
        <v>87</v>
      </c>
      <c r="AY248" s="253" t="s">
        <v>143</v>
      </c>
    </row>
    <row r="249" s="2" customFormat="1" ht="16.5" customHeight="1">
      <c r="A249" s="39"/>
      <c r="B249" s="40"/>
      <c r="C249" s="219" t="s">
        <v>311</v>
      </c>
      <c r="D249" s="219" t="s">
        <v>147</v>
      </c>
      <c r="E249" s="220" t="s">
        <v>312</v>
      </c>
      <c r="F249" s="221" t="s">
        <v>313</v>
      </c>
      <c r="G249" s="222" t="s">
        <v>150</v>
      </c>
      <c r="H249" s="223">
        <v>14.199999999999999</v>
      </c>
      <c r="I249" s="224"/>
      <c r="J249" s="225">
        <f>ROUND(I249*H249,2)</f>
        <v>0</v>
      </c>
      <c r="K249" s="221" t="s">
        <v>151</v>
      </c>
      <c r="L249" s="45"/>
      <c r="M249" s="226" t="s">
        <v>1</v>
      </c>
      <c r="N249" s="227" t="s">
        <v>45</v>
      </c>
      <c r="O249" s="92"/>
      <c r="P249" s="228">
        <f>O249*H249</f>
        <v>0</v>
      </c>
      <c r="Q249" s="228">
        <v>0.0079000000000000008</v>
      </c>
      <c r="R249" s="228">
        <f>Q249*H249</f>
        <v>0.11218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160</v>
      </c>
      <c r="AT249" s="230" t="s">
        <v>147</v>
      </c>
      <c r="AU249" s="230" t="s">
        <v>153</v>
      </c>
      <c r="AY249" s="18" t="s">
        <v>143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153</v>
      </c>
      <c r="BK249" s="231">
        <f>ROUND(I249*H249,2)</f>
        <v>0</v>
      </c>
      <c r="BL249" s="18" t="s">
        <v>160</v>
      </c>
      <c r="BM249" s="230" t="s">
        <v>314</v>
      </c>
    </row>
    <row r="250" s="13" customFormat="1">
      <c r="A250" s="13"/>
      <c r="B250" s="232"/>
      <c r="C250" s="233"/>
      <c r="D250" s="234" t="s">
        <v>155</v>
      </c>
      <c r="E250" s="235" t="s">
        <v>1</v>
      </c>
      <c r="F250" s="236" t="s">
        <v>315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155</v>
      </c>
      <c r="AU250" s="242" t="s">
        <v>153</v>
      </c>
      <c r="AV250" s="13" t="s">
        <v>87</v>
      </c>
      <c r="AW250" s="13" t="s">
        <v>34</v>
      </c>
      <c r="AX250" s="13" t="s">
        <v>79</v>
      </c>
      <c r="AY250" s="242" t="s">
        <v>143</v>
      </c>
    </row>
    <row r="251" s="13" customFormat="1">
      <c r="A251" s="13"/>
      <c r="B251" s="232"/>
      <c r="C251" s="233"/>
      <c r="D251" s="234" t="s">
        <v>155</v>
      </c>
      <c r="E251" s="235" t="s">
        <v>1</v>
      </c>
      <c r="F251" s="236" t="s">
        <v>316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155</v>
      </c>
      <c r="AU251" s="242" t="s">
        <v>153</v>
      </c>
      <c r="AV251" s="13" t="s">
        <v>87</v>
      </c>
      <c r="AW251" s="13" t="s">
        <v>34</v>
      </c>
      <c r="AX251" s="13" t="s">
        <v>79</v>
      </c>
      <c r="AY251" s="242" t="s">
        <v>143</v>
      </c>
    </row>
    <row r="252" s="14" customFormat="1">
      <c r="A252" s="14"/>
      <c r="B252" s="243"/>
      <c r="C252" s="244"/>
      <c r="D252" s="234" t="s">
        <v>155</v>
      </c>
      <c r="E252" s="245" t="s">
        <v>1</v>
      </c>
      <c r="F252" s="246" t="s">
        <v>317</v>
      </c>
      <c r="G252" s="244"/>
      <c r="H252" s="247">
        <v>14.199999999999999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155</v>
      </c>
      <c r="AU252" s="253" t="s">
        <v>153</v>
      </c>
      <c r="AV252" s="14" t="s">
        <v>153</v>
      </c>
      <c r="AW252" s="14" t="s">
        <v>34</v>
      </c>
      <c r="AX252" s="14" t="s">
        <v>87</v>
      </c>
      <c r="AY252" s="253" t="s">
        <v>143</v>
      </c>
    </row>
    <row r="253" s="12" customFormat="1" ht="22.8" customHeight="1">
      <c r="A253" s="12"/>
      <c r="B253" s="203"/>
      <c r="C253" s="204"/>
      <c r="D253" s="205" t="s">
        <v>78</v>
      </c>
      <c r="E253" s="217" t="s">
        <v>318</v>
      </c>
      <c r="F253" s="217" t="s">
        <v>319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SUM(P254:P262)</f>
        <v>0</v>
      </c>
      <c r="Q253" s="211"/>
      <c r="R253" s="212">
        <f>SUM(R254:R262)</f>
        <v>0.12266450000000001</v>
      </c>
      <c r="S253" s="211"/>
      <c r="T253" s="213">
        <f>SUM(T254:T262)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87</v>
      </c>
      <c r="AT253" s="215" t="s">
        <v>78</v>
      </c>
      <c r="AU253" s="215" t="s">
        <v>87</v>
      </c>
      <c r="AY253" s="214" t="s">
        <v>143</v>
      </c>
      <c r="BK253" s="216">
        <f>SUM(BK254:BK262)</f>
        <v>0</v>
      </c>
    </row>
    <row r="254" s="2" customFormat="1" ht="16.5" customHeight="1">
      <c r="A254" s="39"/>
      <c r="B254" s="40"/>
      <c r="C254" s="219" t="s">
        <v>320</v>
      </c>
      <c r="D254" s="219" t="s">
        <v>147</v>
      </c>
      <c r="E254" s="220" t="s">
        <v>321</v>
      </c>
      <c r="F254" s="221" t="s">
        <v>322</v>
      </c>
      <c r="G254" s="222" t="s">
        <v>186</v>
      </c>
      <c r="H254" s="223">
        <v>0.050000000000000003</v>
      </c>
      <c r="I254" s="224"/>
      <c r="J254" s="225">
        <f>ROUND(I254*H254,2)</f>
        <v>0</v>
      </c>
      <c r="K254" s="221" t="s">
        <v>151</v>
      </c>
      <c r="L254" s="45"/>
      <c r="M254" s="226" t="s">
        <v>1</v>
      </c>
      <c r="N254" s="227" t="s">
        <v>45</v>
      </c>
      <c r="O254" s="92"/>
      <c r="P254" s="228">
        <f>O254*H254</f>
        <v>0</v>
      </c>
      <c r="Q254" s="228">
        <v>2.45329</v>
      </c>
      <c r="R254" s="228">
        <f>Q254*H254</f>
        <v>0.12266450000000001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160</v>
      </c>
      <c r="AT254" s="230" t="s">
        <v>147</v>
      </c>
      <c r="AU254" s="230" t="s">
        <v>153</v>
      </c>
      <c r="AY254" s="18" t="s">
        <v>143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153</v>
      </c>
      <c r="BK254" s="231">
        <f>ROUND(I254*H254,2)</f>
        <v>0</v>
      </c>
      <c r="BL254" s="18" t="s">
        <v>160</v>
      </c>
      <c r="BM254" s="230" t="s">
        <v>323</v>
      </c>
    </row>
    <row r="255" s="13" customFormat="1">
      <c r="A255" s="13"/>
      <c r="B255" s="232"/>
      <c r="C255" s="233"/>
      <c r="D255" s="234" t="s">
        <v>155</v>
      </c>
      <c r="E255" s="235" t="s">
        <v>1</v>
      </c>
      <c r="F255" s="236" t="s">
        <v>324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155</v>
      </c>
      <c r="AU255" s="242" t="s">
        <v>153</v>
      </c>
      <c r="AV255" s="13" t="s">
        <v>87</v>
      </c>
      <c r="AW255" s="13" t="s">
        <v>34</v>
      </c>
      <c r="AX255" s="13" t="s">
        <v>79</v>
      </c>
      <c r="AY255" s="242" t="s">
        <v>143</v>
      </c>
    </row>
    <row r="256" s="13" customFormat="1">
      <c r="A256" s="13"/>
      <c r="B256" s="232"/>
      <c r="C256" s="233"/>
      <c r="D256" s="234" t="s">
        <v>155</v>
      </c>
      <c r="E256" s="235" t="s">
        <v>1</v>
      </c>
      <c r="F256" s="236" t="s">
        <v>181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155</v>
      </c>
      <c r="AU256" s="242" t="s">
        <v>153</v>
      </c>
      <c r="AV256" s="13" t="s">
        <v>87</v>
      </c>
      <c r="AW256" s="13" t="s">
        <v>34</v>
      </c>
      <c r="AX256" s="13" t="s">
        <v>79</v>
      </c>
      <c r="AY256" s="242" t="s">
        <v>143</v>
      </c>
    </row>
    <row r="257" s="14" customFormat="1">
      <c r="A257" s="14"/>
      <c r="B257" s="243"/>
      <c r="C257" s="244"/>
      <c r="D257" s="234" t="s">
        <v>155</v>
      </c>
      <c r="E257" s="245" t="s">
        <v>1</v>
      </c>
      <c r="F257" s="246" t="s">
        <v>325</v>
      </c>
      <c r="G257" s="244"/>
      <c r="H257" s="247">
        <v>0.02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155</v>
      </c>
      <c r="AU257" s="253" t="s">
        <v>153</v>
      </c>
      <c r="AV257" s="14" t="s">
        <v>153</v>
      </c>
      <c r="AW257" s="14" t="s">
        <v>34</v>
      </c>
      <c r="AX257" s="14" t="s">
        <v>79</v>
      </c>
      <c r="AY257" s="253" t="s">
        <v>143</v>
      </c>
    </row>
    <row r="258" s="16" customFormat="1">
      <c r="A258" s="16"/>
      <c r="B258" s="275"/>
      <c r="C258" s="276"/>
      <c r="D258" s="234" t="s">
        <v>155</v>
      </c>
      <c r="E258" s="277" t="s">
        <v>1</v>
      </c>
      <c r="F258" s="278" t="s">
        <v>326</v>
      </c>
      <c r="G258" s="276"/>
      <c r="H258" s="279">
        <v>0.02</v>
      </c>
      <c r="I258" s="280"/>
      <c r="J258" s="276"/>
      <c r="K258" s="276"/>
      <c r="L258" s="281"/>
      <c r="M258" s="282"/>
      <c r="N258" s="283"/>
      <c r="O258" s="283"/>
      <c r="P258" s="283"/>
      <c r="Q258" s="283"/>
      <c r="R258" s="283"/>
      <c r="S258" s="283"/>
      <c r="T258" s="284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85" t="s">
        <v>155</v>
      </c>
      <c r="AU258" s="285" t="s">
        <v>153</v>
      </c>
      <c r="AV258" s="16" t="s">
        <v>273</v>
      </c>
      <c r="AW258" s="16" t="s">
        <v>34</v>
      </c>
      <c r="AX258" s="16" t="s">
        <v>79</v>
      </c>
      <c r="AY258" s="285" t="s">
        <v>143</v>
      </c>
    </row>
    <row r="259" s="13" customFormat="1">
      <c r="A259" s="13"/>
      <c r="B259" s="232"/>
      <c r="C259" s="233"/>
      <c r="D259" s="234" t="s">
        <v>155</v>
      </c>
      <c r="E259" s="235" t="s">
        <v>1</v>
      </c>
      <c r="F259" s="236" t="s">
        <v>327</v>
      </c>
      <c r="G259" s="233"/>
      <c r="H259" s="235" t="s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155</v>
      </c>
      <c r="AU259" s="242" t="s">
        <v>153</v>
      </c>
      <c r="AV259" s="13" t="s">
        <v>87</v>
      </c>
      <c r="AW259" s="13" t="s">
        <v>34</v>
      </c>
      <c r="AX259" s="13" t="s">
        <v>79</v>
      </c>
      <c r="AY259" s="242" t="s">
        <v>143</v>
      </c>
    </row>
    <row r="260" s="14" customFormat="1">
      <c r="A260" s="14"/>
      <c r="B260" s="243"/>
      <c r="C260" s="244"/>
      <c r="D260" s="234" t="s">
        <v>155</v>
      </c>
      <c r="E260" s="245" t="s">
        <v>1</v>
      </c>
      <c r="F260" s="246" t="s">
        <v>182</v>
      </c>
      <c r="G260" s="244"/>
      <c r="H260" s="247">
        <v>0.029999999999999999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155</v>
      </c>
      <c r="AU260" s="253" t="s">
        <v>153</v>
      </c>
      <c r="AV260" s="14" t="s">
        <v>153</v>
      </c>
      <c r="AW260" s="14" t="s">
        <v>34</v>
      </c>
      <c r="AX260" s="14" t="s">
        <v>79</v>
      </c>
      <c r="AY260" s="253" t="s">
        <v>143</v>
      </c>
    </row>
    <row r="261" s="16" customFormat="1">
      <c r="A261" s="16"/>
      <c r="B261" s="275"/>
      <c r="C261" s="276"/>
      <c r="D261" s="234" t="s">
        <v>155</v>
      </c>
      <c r="E261" s="277" t="s">
        <v>1</v>
      </c>
      <c r="F261" s="278" t="s">
        <v>328</v>
      </c>
      <c r="G261" s="276"/>
      <c r="H261" s="279">
        <v>0.029999999999999999</v>
      </c>
      <c r="I261" s="280"/>
      <c r="J261" s="276"/>
      <c r="K261" s="276"/>
      <c r="L261" s="281"/>
      <c r="M261" s="282"/>
      <c r="N261" s="283"/>
      <c r="O261" s="283"/>
      <c r="P261" s="283"/>
      <c r="Q261" s="283"/>
      <c r="R261" s="283"/>
      <c r="S261" s="283"/>
      <c r="T261" s="284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85" t="s">
        <v>155</v>
      </c>
      <c r="AU261" s="285" t="s">
        <v>153</v>
      </c>
      <c r="AV261" s="16" t="s">
        <v>273</v>
      </c>
      <c r="AW261" s="16" t="s">
        <v>34</v>
      </c>
      <c r="AX261" s="16" t="s">
        <v>79</v>
      </c>
      <c r="AY261" s="285" t="s">
        <v>143</v>
      </c>
    </row>
    <row r="262" s="15" customFormat="1">
      <c r="A262" s="15"/>
      <c r="B262" s="254"/>
      <c r="C262" s="255"/>
      <c r="D262" s="234" t="s">
        <v>155</v>
      </c>
      <c r="E262" s="256" t="s">
        <v>1</v>
      </c>
      <c r="F262" s="257" t="s">
        <v>159</v>
      </c>
      <c r="G262" s="255"/>
      <c r="H262" s="258">
        <v>0.050000000000000003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155</v>
      </c>
      <c r="AU262" s="264" t="s">
        <v>153</v>
      </c>
      <c r="AV262" s="15" t="s">
        <v>160</v>
      </c>
      <c r="AW262" s="15" t="s">
        <v>34</v>
      </c>
      <c r="AX262" s="15" t="s">
        <v>87</v>
      </c>
      <c r="AY262" s="264" t="s">
        <v>143</v>
      </c>
    </row>
    <row r="263" s="12" customFormat="1" ht="22.8" customHeight="1">
      <c r="A263" s="12"/>
      <c r="B263" s="203"/>
      <c r="C263" s="204"/>
      <c r="D263" s="205" t="s">
        <v>78</v>
      </c>
      <c r="E263" s="217" t="s">
        <v>329</v>
      </c>
      <c r="F263" s="217" t="s">
        <v>330</v>
      </c>
      <c r="G263" s="204"/>
      <c r="H263" s="204"/>
      <c r="I263" s="207"/>
      <c r="J263" s="218">
        <f>BK263</f>
        <v>0</v>
      </c>
      <c r="K263" s="204"/>
      <c r="L263" s="209"/>
      <c r="M263" s="210"/>
      <c r="N263" s="211"/>
      <c r="O263" s="211"/>
      <c r="P263" s="212">
        <f>SUM(P264:P281)</f>
        <v>0</v>
      </c>
      <c r="Q263" s="211"/>
      <c r="R263" s="212">
        <f>SUM(R264:R281)</f>
        <v>0.49984999999999996</v>
      </c>
      <c r="S263" s="211"/>
      <c r="T263" s="213">
        <f>SUM(T264:T281)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87</v>
      </c>
      <c r="AT263" s="215" t="s">
        <v>78</v>
      </c>
      <c r="AU263" s="215" t="s">
        <v>87</v>
      </c>
      <c r="AY263" s="214" t="s">
        <v>143</v>
      </c>
      <c r="BK263" s="216">
        <f>SUM(BK264:BK281)</f>
        <v>0</v>
      </c>
    </row>
    <row r="264" s="2" customFormat="1" ht="16.5" customHeight="1">
      <c r="A264" s="39"/>
      <c r="B264" s="40"/>
      <c r="C264" s="219" t="s">
        <v>331</v>
      </c>
      <c r="D264" s="219" t="s">
        <v>147</v>
      </c>
      <c r="E264" s="220" t="s">
        <v>332</v>
      </c>
      <c r="F264" s="221" t="s">
        <v>333</v>
      </c>
      <c r="G264" s="222" t="s">
        <v>334</v>
      </c>
      <c r="H264" s="223">
        <v>3</v>
      </c>
      <c r="I264" s="224"/>
      <c r="J264" s="225">
        <f>ROUND(I264*H264,2)</f>
        <v>0</v>
      </c>
      <c r="K264" s="221" t="s">
        <v>151</v>
      </c>
      <c r="L264" s="45"/>
      <c r="M264" s="226" t="s">
        <v>1</v>
      </c>
      <c r="N264" s="227" t="s">
        <v>45</v>
      </c>
      <c r="O264" s="92"/>
      <c r="P264" s="228">
        <f>O264*H264</f>
        <v>0</v>
      </c>
      <c r="Q264" s="228">
        <v>0.00048000000000000001</v>
      </c>
      <c r="R264" s="228">
        <f>Q264*H264</f>
        <v>0.0014400000000000001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152</v>
      </c>
      <c r="AT264" s="230" t="s">
        <v>147</v>
      </c>
      <c r="AU264" s="230" t="s">
        <v>153</v>
      </c>
      <c r="AY264" s="18" t="s">
        <v>143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153</v>
      </c>
      <c r="BK264" s="231">
        <f>ROUND(I264*H264,2)</f>
        <v>0</v>
      </c>
      <c r="BL264" s="18" t="s">
        <v>152</v>
      </c>
      <c r="BM264" s="230" t="s">
        <v>335</v>
      </c>
    </row>
    <row r="265" s="13" customFormat="1">
      <c r="A265" s="13"/>
      <c r="B265" s="232"/>
      <c r="C265" s="233"/>
      <c r="D265" s="234" t="s">
        <v>155</v>
      </c>
      <c r="E265" s="235" t="s">
        <v>1</v>
      </c>
      <c r="F265" s="236" t="s">
        <v>336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155</v>
      </c>
      <c r="AU265" s="242" t="s">
        <v>153</v>
      </c>
      <c r="AV265" s="13" t="s">
        <v>87</v>
      </c>
      <c r="AW265" s="13" t="s">
        <v>34</v>
      </c>
      <c r="AX265" s="13" t="s">
        <v>79</v>
      </c>
      <c r="AY265" s="242" t="s">
        <v>143</v>
      </c>
    </row>
    <row r="266" s="14" customFormat="1">
      <c r="A266" s="14"/>
      <c r="B266" s="243"/>
      <c r="C266" s="244"/>
      <c r="D266" s="234" t="s">
        <v>155</v>
      </c>
      <c r="E266" s="245" t="s">
        <v>1</v>
      </c>
      <c r="F266" s="246" t="s">
        <v>337</v>
      </c>
      <c r="G266" s="244"/>
      <c r="H266" s="247">
        <v>3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155</v>
      </c>
      <c r="AU266" s="253" t="s">
        <v>153</v>
      </c>
      <c r="AV266" s="14" t="s">
        <v>153</v>
      </c>
      <c r="AW266" s="14" t="s">
        <v>34</v>
      </c>
      <c r="AX266" s="14" t="s">
        <v>87</v>
      </c>
      <c r="AY266" s="253" t="s">
        <v>143</v>
      </c>
    </row>
    <row r="267" s="2" customFormat="1" ht="16.5" customHeight="1">
      <c r="A267" s="39"/>
      <c r="B267" s="40"/>
      <c r="C267" s="265" t="s">
        <v>338</v>
      </c>
      <c r="D267" s="265" t="s">
        <v>199</v>
      </c>
      <c r="E267" s="266" t="s">
        <v>339</v>
      </c>
      <c r="F267" s="267" t="s">
        <v>340</v>
      </c>
      <c r="G267" s="268" t="s">
        <v>334</v>
      </c>
      <c r="H267" s="269">
        <v>2</v>
      </c>
      <c r="I267" s="270"/>
      <c r="J267" s="271">
        <f>ROUND(I267*H267,2)</f>
        <v>0</v>
      </c>
      <c r="K267" s="267" t="s">
        <v>151</v>
      </c>
      <c r="L267" s="272"/>
      <c r="M267" s="273" t="s">
        <v>1</v>
      </c>
      <c r="N267" s="274" t="s">
        <v>45</v>
      </c>
      <c r="O267" s="92"/>
      <c r="P267" s="228">
        <f>O267*H267</f>
        <v>0</v>
      </c>
      <c r="Q267" s="228">
        <v>0.01521</v>
      </c>
      <c r="R267" s="228">
        <f>Q267*H267</f>
        <v>0.030419999999999999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146</v>
      </c>
      <c r="AT267" s="230" t="s">
        <v>199</v>
      </c>
      <c r="AU267" s="230" t="s">
        <v>153</v>
      </c>
      <c r="AY267" s="18" t="s">
        <v>143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153</v>
      </c>
      <c r="BK267" s="231">
        <f>ROUND(I267*H267,2)</f>
        <v>0</v>
      </c>
      <c r="BL267" s="18" t="s">
        <v>152</v>
      </c>
      <c r="BM267" s="230" t="s">
        <v>341</v>
      </c>
    </row>
    <row r="268" s="13" customFormat="1">
      <c r="A268" s="13"/>
      <c r="B268" s="232"/>
      <c r="C268" s="233"/>
      <c r="D268" s="234" t="s">
        <v>155</v>
      </c>
      <c r="E268" s="235" t="s">
        <v>1</v>
      </c>
      <c r="F268" s="236" t="s">
        <v>342</v>
      </c>
      <c r="G268" s="233"/>
      <c r="H268" s="235" t="s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155</v>
      </c>
      <c r="AU268" s="242" t="s">
        <v>153</v>
      </c>
      <c r="AV268" s="13" t="s">
        <v>87</v>
      </c>
      <c r="AW268" s="13" t="s">
        <v>34</v>
      </c>
      <c r="AX268" s="13" t="s">
        <v>79</v>
      </c>
      <c r="AY268" s="242" t="s">
        <v>143</v>
      </c>
    </row>
    <row r="269" s="13" customFormat="1">
      <c r="A269" s="13"/>
      <c r="B269" s="232"/>
      <c r="C269" s="233"/>
      <c r="D269" s="234" t="s">
        <v>155</v>
      </c>
      <c r="E269" s="235" t="s">
        <v>1</v>
      </c>
      <c r="F269" s="236" t="s">
        <v>343</v>
      </c>
      <c r="G269" s="233"/>
      <c r="H269" s="235" t="s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155</v>
      </c>
      <c r="AU269" s="242" t="s">
        <v>153</v>
      </c>
      <c r="AV269" s="13" t="s">
        <v>87</v>
      </c>
      <c r="AW269" s="13" t="s">
        <v>34</v>
      </c>
      <c r="AX269" s="13" t="s">
        <v>79</v>
      </c>
      <c r="AY269" s="242" t="s">
        <v>143</v>
      </c>
    </row>
    <row r="270" s="14" customFormat="1">
      <c r="A270" s="14"/>
      <c r="B270" s="243"/>
      <c r="C270" s="244"/>
      <c r="D270" s="234" t="s">
        <v>155</v>
      </c>
      <c r="E270" s="245" t="s">
        <v>1</v>
      </c>
      <c r="F270" s="246" t="s">
        <v>153</v>
      </c>
      <c r="G270" s="244"/>
      <c r="H270" s="247">
        <v>2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155</v>
      </c>
      <c r="AU270" s="253" t="s">
        <v>153</v>
      </c>
      <c r="AV270" s="14" t="s">
        <v>153</v>
      </c>
      <c r="AW270" s="14" t="s">
        <v>34</v>
      </c>
      <c r="AX270" s="14" t="s">
        <v>87</v>
      </c>
      <c r="AY270" s="253" t="s">
        <v>143</v>
      </c>
    </row>
    <row r="271" s="2" customFormat="1" ht="16.5" customHeight="1">
      <c r="A271" s="39"/>
      <c r="B271" s="40"/>
      <c r="C271" s="265" t="s">
        <v>344</v>
      </c>
      <c r="D271" s="265" t="s">
        <v>199</v>
      </c>
      <c r="E271" s="266" t="s">
        <v>345</v>
      </c>
      <c r="F271" s="267" t="s">
        <v>346</v>
      </c>
      <c r="G271" s="268" t="s">
        <v>334</v>
      </c>
      <c r="H271" s="269">
        <v>1</v>
      </c>
      <c r="I271" s="270"/>
      <c r="J271" s="271">
        <f>ROUND(I271*H271,2)</f>
        <v>0</v>
      </c>
      <c r="K271" s="267" t="s">
        <v>151</v>
      </c>
      <c r="L271" s="272"/>
      <c r="M271" s="273" t="s">
        <v>1</v>
      </c>
      <c r="N271" s="274" t="s">
        <v>45</v>
      </c>
      <c r="O271" s="92"/>
      <c r="P271" s="228">
        <f>O271*H271</f>
        <v>0</v>
      </c>
      <c r="Q271" s="228">
        <v>0.012489999999999999</v>
      </c>
      <c r="R271" s="228">
        <f>Q271*H271</f>
        <v>0.012489999999999999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146</v>
      </c>
      <c r="AT271" s="230" t="s">
        <v>199</v>
      </c>
      <c r="AU271" s="230" t="s">
        <v>153</v>
      </c>
      <c r="AY271" s="18" t="s">
        <v>143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153</v>
      </c>
      <c r="BK271" s="231">
        <f>ROUND(I271*H271,2)</f>
        <v>0</v>
      </c>
      <c r="BL271" s="18" t="s">
        <v>152</v>
      </c>
      <c r="BM271" s="230" t="s">
        <v>347</v>
      </c>
    </row>
    <row r="272" s="13" customFormat="1">
      <c r="A272" s="13"/>
      <c r="B272" s="232"/>
      <c r="C272" s="233"/>
      <c r="D272" s="234" t="s">
        <v>155</v>
      </c>
      <c r="E272" s="235" t="s">
        <v>1</v>
      </c>
      <c r="F272" s="236" t="s">
        <v>342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155</v>
      </c>
      <c r="AU272" s="242" t="s">
        <v>153</v>
      </c>
      <c r="AV272" s="13" t="s">
        <v>87</v>
      </c>
      <c r="AW272" s="13" t="s">
        <v>34</v>
      </c>
      <c r="AX272" s="13" t="s">
        <v>79</v>
      </c>
      <c r="AY272" s="242" t="s">
        <v>143</v>
      </c>
    </row>
    <row r="273" s="13" customFormat="1">
      <c r="A273" s="13"/>
      <c r="B273" s="232"/>
      <c r="C273" s="233"/>
      <c r="D273" s="234" t="s">
        <v>155</v>
      </c>
      <c r="E273" s="235" t="s">
        <v>1</v>
      </c>
      <c r="F273" s="236" t="s">
        <v>348</v>
      </c>
      <c r="G273" s="233"/>
      <c r="H273" s="235" t="s">
        <v>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155</v>
      </c>
      <c r="AU273" s="242" t="s">
        <v>153</v>
      </c>
      <c r="AV273" s="13" t="s">
        <v>87</v>
      </c>
      <c r="AW273" s="13" t="s">
        <v>34</v>
      </c>
      <c r="AX273" s="13" t="s">
        <v>79</v>
      </c>
      <c r="AY273" s="242" t="s">
        <v>143</v>
      </c>
    </row>
    <row r="274" s="14" customFormat="1">
      <c r="A274" s="14"/>
      <c r="B274" s="243"/>
      <c r="C274" s="244"/>
      <c r="D274" s="234" t="s">
        <v>155</v>
      </c>
      <c r="E274" s="245" t="s">
        <v>1</v>
      </c>
      <c r="F274" s="246" t="s">
        <v>87</v>
      </c>
      <c r="G274" s="244"/>
      <c r="H274" s="247">
        <v>1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155</v>
      </c>
      <c r="AU274" s="253" t="s">
        <v>153</v>
      </c>
      <c r="AV274" s="14" t="s">
        <v>153</v>
      </c>
      <c r="AW274" s="14" t="s">
        <v>34</v>
      </c>
      <c r="AX274" s="14" t="s">
        <v>87</v>
      </c>
      <c r="AY274" s="253" t="s">
        <v>143</v>
      </c>
    </row>
    <row r="275" s="2" customFormat="1" ht="16.5" customHeight="1">
      <c r="A275" s="39"/>
      <c r="B275" s="40"/>
      <c r="C275" s="219" t="s">
        <v>349</v>
      </c>
      <c r="D275" s="219" t="s">
        <v>147</v>
      </c>
      <c r="E275" s="220" t="s">
        <v>350</v>
      </c>
      <c r="F275" s="221" t="s">
        <v>351</v>
      </c>
      <c r="G275" s="222" t="s">
        <v>334</v>
      </c>
      <c r="H275" s="223">
        <v>1</v>
      </c>
      <c r="I275" s="224"/>
      <c r="J275" s="225">
        <f>ROUND(I275*H275,2)</f>
        <v>0</v>
      </c>
      <c r="K275" s="221" t="s">
        <v>151</v>
      </c>
      <c r="L275" s="45"/>
      <c r="M275" s="226" t="s">
        <v>1</v>
      </c>
      <c r="N275" s="227" t="s">
        <v>45</v>
      </c>
      <c r="O275" s="92"/>
      <c r="P275" s="228">
        <f>O275*H275</f>
        <v>0</v>
      </c>
      <c r="Q275" s="228">
        <v>0.44169999999999998</v>
      </c>
      <c r="R275" s="228">
        <f>Q275*H275</f>
        <v>0.44169999999999998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152</v>
      </c>
      <c r="AT275" s="230" t="s">
        <v>147</v>
      </c>
      <c r="AU275" s="230" t="s">
        <v>153</v>
      </c>
      <c r="AY275" s="18" t="s">
        <v>143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153</v>
      </c>
      <c r="BK275" s="231">
        <f>ROUND(I275*H275,2)</f>
        <v>0</v>
      </c>
      <c r="BL275" s="18" t="s">
        <v>152</v>
      </c>
      <c r="BM275" s="230" t="s">
        <v>352</v>
      </c>
    </row>
    <row r="276" s="13" customFormat="1">
      <c r="A276" s="13"/>
      <c r="B276" s="232"/>
      <c r="C276" s="233"/>
      <c r="D276" s="234" t="s">
        <v>155</v>
      </c>
      <c r="E276" s="235" t="s">
        <v>1</v>
      </c>
      <c r="F276" s="236" t="s">
        <v>353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155</v>
      </c>
      <c r="AU276" s="242" t="s">
        <v>153</v>
      </c>
      <c r="AV276" s="13" t="s">
        <v>87</v>
      </c>
      <c r="AW276" s="13" t="s">
        <v>34</v>
      </c>
      <c r="AX276" s="13" t="s">
        <v>79</v>
      </c>
      <c r="AY276" s="242" t="s">
        <v>143</v>
      </c>
    </row>
    <row r="277" s="14" customFormat="1">
      <c r="A277" s="14"/>
      <c r="B277" s="243"/>
      <c r="C277" s="244"/>
      <c r="D277" s="234" t="s">
        <v>155</v>
      </c>
      <c r="E277" s="245" t="s">
        <v>1</v>
      </c>
      <c r="F277" s="246" t="s">
        <v>87</v>
      </c>
      <c r="G277" s="244"/>
      <c r="H277" s="247">
        <v>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155</v>
      </c>
      <c r="AU277" s="253" t="s">
        <v>153</v>
      </c>
      <c r="AV277" s="14" t="s">
        <v>153</v>
      </c>
      <c r="AW277" s="14" t="s">
        <v>34</v>
      </c>
      <c r="AX277" s="14" t="s">
        <v>87</v>
      </c>
      <c r="AY277" s="253" t="s">
        <v>143</v>
      </c>
    </row>
    <row r="278" s="2" customFormat="1" ht="16.5" customHeight="1">
      <c r="A278" s="39"/>
      <c r="B278" s="40"/>
      <c r="C278" s="265" t="s">
        <v>354</v>
      </c>
      <c r="D278" s="265" t="s">
        <v>199</v>
      </c>
      <c r="E278" s="266" t="s">
        <v>355</v>
      </c>
      <c r="F278" s="267" t="s">
        <v>356</v>
      </c>
      <c r="G278" s="268" t="s">
        <v>334</v>
      </c>
      <c r="H278" s="269">
        <v>1</v>
      </c>
      <c r="I278" s="270"/>
      <c r="J278" s="271">
        <f>ROUND(I278*H278,2)</f>
        <v>0</v>
      </c>
      <c r="K278" s="267" t="s">
        <v>1</v>
      </c>
      <c r="L278" s="272"/>
      <c r="M278" s="273" t="s">
        <v>1</v>
      </c>
      <c r="N278" s="274" t="s">
        <v>45</v>
      </c>
      <c r="O278" s="92"/>
      <c r="P278" s="228">
        <f>O278*H278</f>
        <v>0</v>
      </c>
      <c r="Q278" s="228">
        <v>0.0138</v>
      </c>
      <c r="R278" s="228">
        <f>Q278*H278</f>
        <v>0.0138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146</v>
      </c>
      <c r="AT278" s="230" t="s">
        <v>199</v>
      </c>
      <c r="AU278" s="230" t="s">
        <v>153</v>
      </c>
      <c r="AY278" s="18" t="s">
        <v>143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153</v>
      </c>
      <c r="BK278" s="231">
        <f>ROUND(I278*H278,2)</f>
        <v>0</v>
      </c>
      <c r="BL278" s="18" t="s">
        <v>152</v>
      </c>
      <c r="BM278" s="230" t="s">
        <v>357</v>
      </c>
    </row>
    <row r="279" s="13" customFormat="1">
      <c r="A279" s="13"/>
      <c r="B279" s="232"/>
      <c r="C279" s="233"/>
      <c r="D279" s="234" t="s">
        <v>155</v>
      </c>
      <c r="E279" s="235" t="s">
        <v>1</v>
      </c>
      <c r="F279" s="236" t="s">
        <v>358</v>
      </c>
      <c r="G279" s="233"/>
      <c r="H279" s="235" t="s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155</v>
      </c>
      <c r="AU279" s="242" t="s">
        <v>153</v>
      </c>
      <c r="AV279" s="13" t="s">
        <v>87</v>
      </c>
      <c r="AW279" s="13" t="s">
        <v>34</v>
      </c>
      <c r="AX279" s="13" t="s">
        <v>79</v>
      </c>
      <c r="AY279" s="242" t="s">
        <v>143</v>
      </c>
    </row>
    <row r="280" s="13" customFormat="1">
      <c r="A280" s="13"/>
      <c r="B280" s="232"/>
      <c r="C280" s="233"/>
      <c r="D280" s="234" t="s">
        <v>155</v>
      </c>
      <c r="E280" s="235" t="s">
        <v>1</v>
      </c>
      <c r="F280" s="236" t="s">
        <v>359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155</v>
      </c>
      <c r="AU280" s="242" t="s">
        <v>153</v>
      </c>
      <c r="AV280" s="13" t="s">
        <v>87</v>
      </c>
      <c r="AW280" s="13" t="s">
        <v>34</v>
      </c>
      <c r="AX280" s="13" t="s">
        <v>79</v>
      </c>
      <c r="AY280" s="242" t="s">
        <v>143</v>
      </c>
    </row>
    <row r="281" s="14" customFormat="1">
      <c r="A281" s="14"/>
      <c r="B281" s="243"/>
      <c r="C281" s="244"/>
      <c r="D281" s="234" t="s">
        <v>155</v>
      </c>
      <c r="E281" s="245" t="s">
        <v>1</v>
      </c>
      <c r="F281" s="246" t="s">
        <v>87</v>
      </c>
      <c r="G281" s="244"/>
      <c r="H281" s="247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155</v>
      </c>
      <c r="AU281" s="253" t="s">
        <v>153</v>
      </c>
      <c r="AV281" s="14" t="s">
        <v>153</v>
      </c>
      <c r="AW281" s="14" t="s">
        <v>34</v>
      </c>
      <c r="AX281" s="14" t="s">
        <v>87</v>
      </c>
      <c r="AY281" s="253" t="s">
        <v>143</v>
      </c>
    </row>
    <row r="282" s="12" customFormat="1" ht="22.8" customHeight="1">
      <c r="A282" s="12"/>
      <c r="B282" s="203"/>
      <c r="C282" s="204"/>
      <c r="D282" s="205" t="s">
        <v>78</v>
      </c>
      <c r="E282" s="217" t="s">
        <v>331</v>
      </c>
      <c r="F282" s="217" t="s">
        <v>360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SUM(P283:P285)</f>
        <v>0</v>
      </c>
      <c r="Q282" s="211"/>
      <c r="R282" s="212">
        <f>SUM(R283:R285)</f>
        <v>0.0025999999999999999</v>
      </c>
      <c r="S282" s="211"/>
      <c r="T282" s="213">
        <f>SUM(T283:T285)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87</v>
      </c>
      <c r="AT282" s="215" t="s">
        <v>78</v>
      </c>
      <c r="AU282" s="215" t="s">
        <v>87</v>
      </c>
      <c r="AY282" s="214" t="s">
        <v>143</v>
      </c>
      <c r="BK282" s="216">
        <f>SUM(BK283:BK285)</f>
        <v>0</v>
      </c>
    </row>
    <row r="283" s="2" customFormat="1" ht="21.75" customHeight="1">
      <c r="A283" s="39"/>
      <c r="B283" s="40"/>
      <c r="C283" s="219" t="s">
        <v>361</v>
      </c>
      <c r="D283" s="219" t="s">
        <v>147</v>
      </c>
      <c r="E283" s="220" t="s">
        <v>362</v>
      </c>
      <c r="F283" s="221" t="s">
        <v>363</v>
      </c>
      <c r="G283" s="222" t="s">
        <v>150</v>
      </c>
      <c r="H283" s="223">
        <v>20</v>
      </c>
      <c r="I283" s="224"/>
      <c r="J283" s="225">
        <f>ROUND(I283*H283,2)</f>
        <v>0</v>
      </c>
      <c r="K283" s="221" t="s">
        <v>151</v>
      </c>
      <c r="L283" s="45"/>
      <c r="M283" s="226" t="s">
        <v>1</v>
      </c>
      <c r="N283" s="227" t="s">
        <v>45</v>
      </c>
      <c r="O283" s="92"/>
      <c r="P283" s="228">
        <f>O283*H283</f>
        <v>0</v>
      </c>
      <c r="Q283" s="228">
        <v>0.00012999999999999999</v>
      </c>
      <c r="R283" s="228">
        <f>Q283*H283</f>
        <v>0.0025999999999999999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160</v>
      </c>
      <c r="AT283" s="230" t="s">
        <v>147</v>
      </c>
      <c r="AU283" s="230" t="s">
        <v>153</v>
      </c>
      <c r="AY283" s="18" t="s">
        <v>143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153</v>
      </c>
      <c r="BK283" s="231">
        <f>ROUND(I283*H283,2)</f>
        <v>0</v>
      </c>
      <c r="BL283" s="18" t="s">
        <v>160</v>
      </c>
      <c r="BM283" s="230" t="s">
        <v>364</v>
      </c>
    </row>
    <row r="284" s="13" customFormat="1">
      <c r="A284" s="13"/>
      <c r="B284" s="232"/>
      <c r="C284" s="233"/>
      <c r="D284" s="234" t="s">
        <v>155</v>
      </c>
      <c r="E284" s="235" t="s">
        <v>1</v>
      </c>
      <c r="F284" s="236" t="s">
        <v>181</v>
      </c>
      <c r="G284" s="233"/>
      <c r="H284" s="235" t="s">
        <v>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155</v>
      </c>
      <c r="AU284" s="242" t="s">
        <v>153</v>
      </c>
      <c r="AV284" s="13" t="s">
        <v>87</v>
      </c>
      <c r="AW284" s="13" t="s">
        <v>34</v>
      </c>
      <c r="AX284" s="13" t="s">
        <v>79</v>
      </c>
      <c r="AY284" s="242" t="s">
        <v>143</v>
      </c>
    </row>
    <row r="285" s="14" customFormat="1">
      <c r="A285" s="14"/>
      <c r="B285" s="243"/>
      <c r="C285" s="244"/>
      <c r="D285" s="234" t="s">
        <v>155</v>
      </c>
      <c r="E285" s="245" t="s">
        <v>1</v>
      </c>
      <c r="F285" s="246" t="s">
        <v>365</v>
      </c>
      <c r="G285" s="244"/>
      <c r="H285" s="247">
        <v>20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155</v>
      </c>
      <c r="AU285" s="253" t="s">
        <v>153</v>
      </c>
      <c r="AV285" s="14" t="s">
        <v>153</v>
      </c>
      <c r="AW285" s="14" t="s">
        <v>34</v>
      </c>
      <c r="AX285" s="14" t="s">
        <v>87</v>
      </c>
      <c r="AY285" s="253" t="s">
        <v>143</v>
      </c>
    </row>
    <row r="286" s="12" customFormat="1" ht="22.8" customHeight="1">
      <c r="A286" s="12"/>
      <c r="B286" s="203"/>
      <c r="C286" s="204"/>
      <c r="D286" s="205" t="s">
        <v>78</v>
      </c>
      <c r="E286" s="217" t="s">
        <v>366</v>
      </c>
      <c r="F286" s="217" t="s">
        <v>367</v>
      </c>
      <c r="G286" s="204"/>
      <c r="H286" s="204"/>
      <c r="I286" s="207"/>
      <c r="J286" s="218">
        <f>BK286</f>
        <v>0</v>
      </c>
      <c r="K286" s="204"/>
      <c r="L286" s="209"/>
      <c r="M286" s="210"/>
      <c r="N286" s="211"/>
      <c r="O286" s="211"/>
      <c r="P286" s="212">
        <f>SUM(P287:P289)</f>
        <v>0</v>
      </c>
      <c r="Q286" s="211"/>
      <c r="R286" s="212">
        <f>SUM(R287:R289)</f>
        <v>0.00080000000000000004</v>
      </c>
      <c r="S286" s="211"/>
      <c r="T286" s="213">
        <f>SUM(T287:T289)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87</v>
      </c>
      <c r="AT286" s="215" t="s">
        <v>78</v>
      </c>
      <c r="AU286" s="215" t="s">
        <v>87</v>
      </c>
      <c r="AY286" s="214" t="s">
        <v>143</v>
      </c>
      <c r="BK286" s="216">
        <f>SUM(BK287:BK289)</f>
        <v>0</v>
      </c>
    </row>
    <row r="287" s="2" customFormat="1">
      <c r="A287" s="39"/>
      <c r="B287" s="40"/>
      <c r="C287" s="219" t="s">
        <v>368</v>
      </c>
      <c r="D287" s="219" t="s">
        <v>147</v>
      </c>
      <c r="E287" s="220" t="s">
        <v>369</v>
      </c>
      <c r="F287" s="221" t="s">
        <v>370</v>
      </c>
      <c r="G287" s="222" t="s">
        <v>150</v>
      </c>
      <c r="H287" s="223">
        <v>20</v>
      </c>
      <c r="I287" s="224"/>
      <c r="J287" s="225">
        <f>ROUND(I287*H287,2)</f>
        <v>0</v>
      </c>
      <c r="K287" s="221" t="s">
        <v>151</v>
      </c>
      <c r="L287" s="45"/>
      <c r="M287" s="226" t="s">
        <v>1</v>
      </c>
      <c r="N287" s="227" t="s">
        <v>45</v>
      </c>
      <c r="O287" s="92"/>
      <c r="P287" s="228">
        <f>O287*H287</f>
        <v>0</v>
      </c>
      <c r="Q287" s="228">
        <v>4.0000000000000003E-05</v>
      </c>
      <c r="R287" s="228">
        <f>Q287*H287</f>
        <v>0.00080000000000000004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160</v>
      </c>
      <c r="AT287" s="230" t="s">
        <v>147</v>
      </c>
      <c r="AU287" s="230" t="s">
        <v>153</v>
      </c>
      <c r="AY287" s="18" t="s">
        <v>143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153</v>
      </c>
      <c r="BK287" s="231">
        <f>ROUND(I287*H287,2)</f>
        <v>0</v>
      </c>
      <c r="BL287" s="18" t="s">
        <v>160</v>
      </c>
      <c r="BM287" s="230" t="s">
        <v>371</v>
      </c>
    </row>
    <row r="288" s="13" customFormat="1">
      <c r="A288" s="13"/>
      <c r="B288" s="232"/>
      <c r="C288" s="233"/>
      <c r="D288" s="234" t="s">
        <v>155</v>
      </c>
      <c r="E288" s="235" t="s">
        <v>1</v>
      </c>
      <c r="F288" s="236" t="s">
        <v>181</v>
      </c>
      <c r="G288" s="233"/>
      <c r="H288" s="235" t="s">
        <v>1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155</v>
      </c>
      <c r="AU288" s="242" t="s">
        <v>153</v>
      </c>
      <c r="AV288" s="13" t="s">
        <v>87</v>
      </c>
      <c r="AW288" s="13" t="s">
        <v>34</v>
      </c>
      <c r="AX288" s="13" t="s">
        <v>79</v>
      </c>
      <c r="AY288" s="242" t="s">
        <v>143</v>
      </c>
    </row>
    <row r="289" s="14" customFormat="1">
      <c r="A289" s="14"/>
      <c r="B289" s="243"/>
      <c r="C289" s="244"/>
      <c r="D289" s="234" t="s">
        <v>155</v>
      </c>
      <c r="E289" s="245" t="s">
        <v>1</v>
      </c>
      <c r="F289" s="246" t="s">
        <v>365</v>
      </c>
      <c r="G289" s="244"/>
      <c r="H289" s="247">
        <v>20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155</v>
      </c>
      <c r="AU289" s="253" t="s">
        <v>153</v>
      </c>
      <c r="AV289" s="14" t="s">
        <v>153</v>
      </c>
      <c r="AW289" s="14" t="s">
        <v>34</v>
      </c>
      <c r="AX289" s="14" t="s">
        <v>87</v>
      </c>
      <c r="AY289" s="253" t="s">
        <v>143</v>
      </c>
    </row>
    <row r="290" s="12" customFormat="1" ht="22.8" customHeight="1">
      <c r="A290" s="12"/>
      <c r="B290" s="203"/>
      <c r="C290" s="204"/>
      <c r="D290" s="205" t="s">
        <v>78</v>
      </c>
      <c r="E290" s="217" t="s">
        <v>338</v>
      </c>
      <c r="F290" s="217" t="s">
        <v>372</v>
      </c>
      <c r="G290" s="204"/>
      <c r="H290" s="204"/>
      <c r="I290" s="207"/>
      <c r="J290" s="218">
        <f>BK290</f>
        <v>0</v>
      </c>
      <c r="K290" s="204"/>
      <c r="L290" s="209"/>
      <c r="M290" s="210"/>
      <c r="N290" s="211"/>
      <c r="O290" s="211"/>
      <c r="P290" s="212">
        <f>SUM(P291:P329)</f>
        <v>0</v>
      </c>
      <c r="Q290" s="211"/>
      <c r="R290" s="212">
        <f>SUM(R291:R329)</f>
        <v>0</v>
      </c>
      <c r="S290" s="211"/>
      <c r="T290" s="213">
        <f>SUM(T291:T329)</f>
        <v>13.676499999999999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87</v>
      </c>
      <c r="AT290" s="215" t="s">
        <v>78</v>
      </c>
      <c r="AU290" s="215" t="s">
        <v>87</v>
      </c>
      <c r="AY290" s="214" t="s">
        <v>143</v>
      </c>
      <c r="BK290" s="216">
        <f>SUM(BK291:BK329)</f>
        <v>0</v>
      </c>
    </row>
    <row r="291" s="2" customFormat="1" ht="16.5" customHeight="1">
      <c r="A291" s="39"/>
      <c r="B291" s="40"/>
      <c r="C291" s="219" t="s">
        <v>373</v>
      </c>
      <c r="D291" s="219" t="s">
        <v>147</v>
      </c>
      <c r="E291" s="220" t="s">
        <v>374</v>
      </c>
      <c r="F291" s="221" t="s">
        <v>375</v>
      </c>
      <c r="G291" s="222" t="s">
        <v>186</v>
      </c>
      <c r="H291" s="223">
        <v>0.79400000000000004</v>
      </c>
      <c r="I291" s="224"/>
      <c r="J291" s="225">
        <f>ROUND(I291*H291,2)</f>
        <v>0</v>
      </c>
      <c r="K291" s="221" t="s">
        <v>151</v>
      </c>
      <c r="L291" s="45"/>
      <c r="M291" s="226" t="s">
        <v>1</v>
      </c>
      <c r="N291" s="227" t="s">
        <v>45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1.8</v>
      </c>
      <c r="T291" s="229">
        <f>S291*H291</f>
        <v>1.4292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152</v>
      </c>
      <c r="AT291" s="230" t="s">
        <v>147</v>
      </c>
      <c r="AU291" s="230" t="s">
        <v>153</v>
      </c>
      <c r="AY291" s="18" t="s">
        <v>143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153</v>
      </c>
      <c r="BK291" s="231">
        <f>ROUND(I291*H291,2)</f>
        <v>0</v>
      </c>
      <c r="BL291" s="18" t="s">
        <v>152</v>
      </c>
      <c r="BM291" s="230" t="s">
        <v>376</v>
      </c>
    </row>
    <row r="292" s="13" customFormat="1">
      <c r="A292" s="13"/>
      <c r="B292" s="232"/>
      <c r="C292" s="233"/>
      <c r="D292" s="234" t="s">
        <v>155</v>
      </c>
      <c r="E292" s="235" t="s">
        <v>1</v>
      </c>
      <c r="F292" s="236" t="s">
        <v>377</v>
      </c>
      <c r="G292" s="233"/>
      <c r="H292" s="235" t="s">
        <v>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155</v>
      </c>
      <c r="AU292" s="242" t="s">
        <v>153</v>
      </c>
      <c r="AV292" s="13" t="s">
        <v>87</v>
      </c>
      <c r="AW292" s="13" t="s">
        <v>34</v>
      </c>
      <c r="AX292" s="13" t="s">
        <v>79</v>
      </c>
      <c r="AY292" s="242" t="s">
        <v>143</v>
      </c>
    </row>
    <row r="293" s="13" customFormat="1">
      <c r="A293" s="13"/>
      <c r="B293" s="232"/>
      <c r="C293" s="233"/>
      <c r="D293" s="234" t="s">
        <v>155</v>
      </c>
      <c r="E293" s="235" t="s">
        <v>1</v>
      </c>
      <c r="F293" s="236" t="s">
        <v>181</v>
      </c>
      <c r="G293" s="233"/>
      <c r="H293" s="235" t="s">
        <v>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155</v>
      </c>
      <c r="AU293" s="242" t="s">
        <v>153</v>
      </c>
      <c r="AV293" s="13" t="s">
        <v>87</v>
      </c>
      <c r="AW293" s="13" t="s">
        <v>34</v>
      </c>
      <c r="AX293" s="13" t="s">
        <v>79</v>
      </c>
      <c r="AY293" s="242" t="s">
        <v>143</v>
      </c>
    </row>
    <row r="294" s="14" customFormat="1">
      <c r="A294" s="14"/>
      <c r="B294" s="243"/>
      <c r="C294" s="244"/>
      <c r="D294" s="234" t="s">
        <v>155</v>
      </c>
      <c r="E294" s="245" t="s">
        <v>1</v>
      </c>
      <c r="F294" s="246" t="s">
        <v>378</v>
      </c>
      <c r="G294" s="244"/>
      <c r="H294" s="247">
        <v>0.79400000000000004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155</v>
      </c>
      <c r="AU294" s="253" t="s">
        <v>153</v>
      </c>
      <c r="AV294" s="14" t="s">
        <v>153</v>
      </c>
      <c r="AW294" s="14" t="s">
        <v>34</v>
      </c>
      <c r="AX294" s="14" t="s">
        <v>87</v>
      </c>
      <c r="AY294" s="253" t="s">
        <v>143</v>
      </c>
    </row>
    <row r="295" s="2" customFormat="1" ht="16.5" customHeight="1">
      <c r="A295" s="39"/>
      <c r="B295" s="40"/>
      <c r="C295" s="219" t="s">
        <v>379</v>
      </c>
      <c r="D295" s="219" t="s">
        <v>147</v>
      </c>
      <c r="E295" s="220" t="s">
        <v>380</v>
      </c>
      <c r="F295" s="221" t="s">
        <v>381</v>
      </c>
      <c r="G295" s="222" t="s">
        <v>186</v>
      </c>
      <c r="H295" s="223">
        <v>0.72799999999999998</v>
      </c>
      <c r="I295" s="224"/>
      <c r="J295" s="225">
        <f>ROUND(I295*H295,2)</f>
        <v>0</v>
      </c>
      <c r="K295" s="221" t="s">
        <v>151</v>
      </c>
      <c r="L295" s="45"/>
      <c r="M295" s="226" t="s">
        <v>1</v>
      </c>
      <c r="N295" s="227" t="s">
        <v>45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1.8</v>
      </c>
      <c r="T295" s="229">
        <f>S295*H295</f>
        <v>1.3104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152</v>
      </c>
      <c r="AT295" s="230" t="s">
        <v>147</v>
      </c>
      <c r="AU295" s="230" t="s">
        <v>153</v>
      </c>
      <c r="AY295" s="18" t="s">
        <v>143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153</v>
      </c>
      <c r="BK295" s="231">
        <f>ROUND(I295*H295,2)</f>
        <v>0</v>
      </c>
      <c r="BL295" s="18" t="s">
        <v>152</v>
      </c>
      <c r="BM295" s="230" t="s">
        <v>382</v>
      </c>
    </row>
    <row r="296" s="13" customFormat="1">
      <c r="A296" s="13"/>
      <c r="B296" s="232"/>
      <c r="C296" s="233"/>
      <c r="D296" s="234" t="s">
        <v>155</v>
      </c>
      <c r="E296" s="235" t="s">
        <v>1</v>
      </c>
      <c r="F296" s="236" t="s">
        <v>181</v>
      </c>
      <c r="G296" s="233"/>
      <c r="H296" s="235" t="s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155</v>
      </c>
      <c r="AU296" s="242" t="s">
        <v>153</v>
      </c>
      <c r="AV296" s="13" t="s">
        <v>87</v>
      </c>
      <c r="AW296" s="13" t="s">
        <v>34</v>
      </c>
      <c r="AX296" s="13" t="s">
        <v>79</v>
      </c>
      <c r="AY296" s="242" t="s">
        <v>143</v>
      </c>
    </row>
    <row r="297" s="14" customFormat="1">
      <c r="A297" s="14"/>
      <c r="B297" s="243"/>
      <c r="C297" s="244"/>
      <c r="D297" s="234" t="s">
        <v>155</v>
      </c>
      <c r="E297" s="245" t="s">
        <v>1</v>
      </c>
      <c r="F297" s="246" t="s">
        <v>383</v>
      </c>
      <c r="G297" s="244"/>
      <c r="H297" s="247">
        <v>0.72799999999999998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155</v>
      </c>
      <c r="AU297" s="253" t="s">
        <v>153</v>
      </c>
      <c r="AV297" s="14" t="s">
        <v>153</v>
      </c>
      <c r="AW297" s="14" t="s">
        <v>34</v>
      </c>
      <c r="AX297" s="14" t="s">
        <v>87</v>
      </c>
      <c r="AY297" s="253" t="s">
        <v>143</v>
      </c>
    </row>
    <row r="298" s="2" customFormat="1" ht="16.5" customHeight="1">
      <c r="A298" s="39"/>
      <c r="B298" s="40"/>
      <c r="C298" s="219" t="s">
        <v>384</v>
      </c>
      <c r="D298" s="219" t="s">
        <v>147</v>
      </c>
      <c r="E298" s="220" t="s">
        <v>385</v>
      </c>
      <c r="F298" s="221" t="s">
        <v>386</v>
      </c>
      <c r="G298" s="222" t="s">
        <v>150</v>
      </c>
      <c r="H298" s="223">
        <v>8.9000000000000004</v>
      </c>
      <c r="I298" s="224"/>
      <c r="J298" s="225">
        <f>ROUND(I298*H298,2)</f>
        <v>0</v>
      </c>
      <c r="K298" s="221" t="s">
        <v>151</v>
      </c>
      <c r="L298" s="45"/>
      <c r="M298" s="226" t="s">
        <v>1</v>
      </c>
      <c r="N298" s="227" t="s">
        <v>45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0.055</v>
      </c>
      <c r="T298" s="229">
        <f>S298*H298</f>
        <v>0.48950000000000005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152</v>
      </c>
      <c r="AT298" s="230" t="s">
        <v>147</v>
      </c>
      <c r="AU298" s="230" t="s">
        <v>153</v>
      </c>
      <c r="AY298" s="18" t="s">
        <v>143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153</v>
      </c>
      <c r="BK298" s="231">
        <f>ROUND(I298*H298,2)</f>
        <v>0</v>
      </c>
      <c r="BL298" s="18" t="s">
        <v>152</v>
      </c>
      <c r="BM298" s="230" t="s">
        <v>387</v>
      </c>
    </row>
    <row r="299" s="13" customFormat="1">
      <c r="A299" s="13"/>
      <c r="B299" s="232"/>
      <c r="C299" s="233"/>
      <c r="D299" s="234" t="s">
        <v>155</v>
      </c>
      <c r="E299" s="235" t="s">
        <v>1</v>
      </c>
      <c r="F299" s="236" t="s">
        <v>181</v>
      </c>
      <c r="G299" s="233"/>
      <c r="H299" s="235" t="s">
        <v>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155</v>
      </c>
      <c r="AU299" s="242" t="s">
        <v>153</v>
      </c>
      <c r="AV299" s="13" t="s">
        <v>87</v>
      </c>
      <c r="AW299" s="13" t="s">
        <v>34</v>
      </c>
      <c r="AX299" s="13" t="s">
        <v>79</v>
      </c>
      <c r="AY299" s="242" t="s">
        <v>143</v>
      </c>
    </row>
    <row r="300" s="13" customFormat="1">
      <c r="A300" s="13"/>
      <c r="B300" s="232"/>
      <c r="C300" s="233"/>
      <c r="D300" s="234" t="s">
        <v>155</v>
      </c>
      <c r="E300" s="235" t="s">
        <v>1</v>
      </c>
      <c r="F300" s="236" t="s">
        <v>388</v>
      </c>
      <c r="G300" s="233"/>
      <c r="H300" s="235" t="s">
        <v>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155</v>
      </c>
      <c r="AU300" s="242" t="s">
        <v>153</v>
      </c>
      <c r="AV300" s="13" t="s">
        <v>87</v>
      </c>
      <c r="AW300" s="13" t="s">
        <v>34</v>
      </c>
      <c r="AX300" s="13" t="s">
        <v>79</v>
      </c>
      <c r="AY300" s="242" t="s">
        <v>143</v>
      </c>
    </row>
    <row r="301" s="14" customFormat="1">
      <c r="A301" s="14"/>
      <c r="B301" s="243"/>
      <c r="C301" s="244"/>
      <c r="D301" s="234" t="s">
        <v>155</v>
      </c>
      <c r="E301" s="245" t="s">
        <v>1</v>
      </c>
      <c r="F301" s="246" t="s">
        <v>389</v>
      </c>
      <c r="G301" s="244"/>
      <c r="H301" s="247">
        <v>5.5350000000000001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155</v>
      </c>
      <c r="AU301" s="253" t="s">
        <v>153</v>
      </c>
      <c r="AV301" s="14" t="s">
        <v>153</v>
      </c>
      <c r="AW301" s="14" t="s">
        <v>34</v>
      </c>
      <c r="AX301" s="14" t="s">
        <v>79</v>
      </c>
      <c r="AY301" s="253" t="s">
        <v>143</v>
      </c>
    </row>
    <row r="302" s="14" customFormat="1">
      <c r="A302" s="14"/>
      <c r="B302" s="243"/>
      <c r="C302" s="244"/>
      <c r="D302" s="234" t="s">
        <v>155</v>
      </c>
      <c r="E302" s="245" t="s">
        <v>1</v>
      </c>
      <c r="F302" s="246" t="s">
        <v>390</v>
      </c>
      <c r="G302" s="244"/>
      <c r="H302" s="247">
        <v>3.3650000000000002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155</v>
      </c>
      <c r="AU302" s="253" t="s">
        <v>153</v>
      </c>
      <c r="AV302" s="14" t="s">
        <v>153</v>
      </c>
      <c r="AW302" s="14" t="s">
        <v>34</v>
      </c>
      <c r="AX302" s="14" t="s">
        <v>79</v>
      </c>
      <c r="AY302" s="253" t="s">
        <v>143</v>
      </c>
    </row>
    <row r="303" s="15" customFormat="1">
      <c r="A303" s="15"/>
      <c r="B303" s="254"/>
      <c r="C303" s="255"/>
      <c r="D303" s="234" t="s">
        <v>155</v>
      </c>
      <c r="E303" s="256" t="s">
        <v>1</v>
      </c>
      <c r="F303" s="257" t="s">
        <v>159</v>
      </c>
      <c r="G303" s="255"/>
      <c r="H303" s="258">
        <v>8.9000000000000004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155</v>
      </c>
      <c r="AU303" s="264" t="s">
        <v>153</v>
      </c>
      <c r="AV303" s="15" t="s">
        <v>160</v>
      </c>
      <c r="AW303" s="15" t="s">
        <v>34</v>
      </c>
      <c r="AX303" s="15" t="s">
        <v>87</v>
      </c>
      <c r="AY303" s="264" t="s">
        <v>143</v>
      </c>
    </row>
    <row r="304" s="2" customFormat="1" ht="16.5" customHeight="1">
      <c r="A304" s="39"/>
      <c r="B304" s="40"/>
      <c r="C304" s="219" t="s">
        <v>391</v>
      </c>
      <c r="D304" s="219" t="s">
        <v>147</v>
      </c>
      <c r="E304" s="220" t="s">
        <v>392</v>
      </c>
      <c r="F304" s="221" t="s">
        <v>393</v>
      </c>
      <c r="G304" s="222" t="s">
        <v>186</v>
      </c>
      <c r="H304" s="223">
        <v>1.5</v>
      </c>
      <c r="I304" s="224"/>
      <c r="J304" s="225">
        <f>ROUND(I304*H304,2)</f>
        <v>0</v>
      </c>
      <c r="K304" s="221" t="s">
        <v>151</v>
      </c>
      <c r="L304" s="45"/>
      <c r="M304" s="226" t="s">
        <v>1</v>
      </c>
      <c r="N304" s="227" t="s">
        <v>45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1.8</v>
      </c>
      <c r="T304" s="229">
        <f>S304*H304</f>
        <v>2.7000000000000002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152</v>
      </c>
      <c r="AT304" s="230" t="s">
        <v>147</v>
      </c>
      <c r="AU304" s="230" t="s">
        <v>153</v>
      </c>
      <c r="AY304" s="18" t="s">
        <v>143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153</v>
      </c>
      <c r="BK304" s="231">
        <f>ROUND(I304*H304,2)</f>
        <v>0</v>
      </c>
      <c r="BL304" s="18" t="s">
        <v>152</v>
      </c>
      <c r="BM304" s="230" t="s">
        <v>394</v>
      </c>
    </row>
    <row r="305" s="13" customFormat="1">
      <c r="A305" s="13"/>
      <c r="B305" s="232"/>
      <c r="C305" s="233"/>
      <c r="D305" s="234" t="s">
        <v>155</v>
      </c>
      <c r="E305" s="235" t="s">
        <v>1</v>
      </c>
      <c r="F305" s="236" t="s">
        <v>395</v>
      </c>
      <c r="G305" s="233"/>
      <c r="H305" s="235" t="s">
        <v>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155</v>
      </c>
      <c r="AU305" s="242" t="s">
        <v>153</v>
      </c>
      <c r="AV305" s="13" t="s">
        <v>87</v>
      </c>
      <c r="AW305" s="13" t="s">
        <v>34</v>
      </c>
      <c r="AX305" s="13" t="s">
        <v>79</v>
      </c>
      <c r="AY305" s="242" t="s">
        <v>143</v>
      </c>
    </row>
    <row r="306" s="14" customFormat="1">
      <c r="A306" s="14"/>
      <c r="B306" s="243"/>
      <c r="C306" s="244"/>
      <c r="D306" s="234" t="s">
        <v>155</v>
      </c>
      <c r="E306" s="245" t="s">
        <v>1</v>
      </c>
      <c r="F306" s="246" t="s">
        <v>396</v>
      </c>
      <c r="G306" s="244"/>
      <c r="H306" s="247">
        <v>1.5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155</v>
      </c>
      <c r="AU306" s="253" t="s">
        <v>153</v>
      </c>
      <c r="AV306" s="14" t="s">
        <v>153</v>
      </c>
      <c r="AW306" s="14" t="s">
        <v>34</v>
      </c>
      <c r="AX306" s="14" t="s">
        <v>87</v>
      </c>
      <c r="AY306" s="253" t="s">
        <v>143</v>
      </c>
    </row>
    <row r="307" s="2" customFormat="1" ht="16.5" customHeight="1">
      <c r="A307" s="39"/>
      <c r="B307" s="40"/>
      <c r="C307" s="219" t="s">
        <v>397</v>
      </c>
      <c r="D307" s="219" t="s">
        <v>147</v>
      </c>
      <c r="E307" s="220" t="s">
        <v>398</v>
      </c>
      <c r="F307" s="221" t="s">
        <v>399</v>
      </c>
      <c r="G307" s="222" t="s">
        <v>186</v>
      </c>
      <c r="H307" s="223">
        <v>3.1349999999999998</v>
      </c>
      <c r="I307" s="224"/>
      <c r="J307" s="225">
        <f>ROUND(I307*H307,2)</f>
        <v>0</v>
      </c>
      <c r="K307" s="221" t="s">
        <v>151</v>
      </c>
      <c r="L307" s="45"/>
      <c r="M307" s="226" t="s">
        <v>1</v>
      </c>
      <c r="N307" s="227" t="s">
        <v>45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1.8</v>
      </c>
      <c r="T307" s="229">
        <f>S307*H307</f>
        <v>5.6429999999999998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152</v>
      </c>
      <c r="AT307" s="230" t="s">
        <v>147</v>
      </c>
      <c r="AU307" s="230" t="s">
        <v>153</v>
      </c>
      <c r="AY307" s="18" t="s">
        <v>143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153</v>
      </c>
      <c r="BK307" s="231">
        <f>ROUND(I307*H307,2)</f>
        <v>0</v>
      </c>
      <c r="BL307" s="18" t="s">
        <v>152</v>
      </c>
      <c r="BM307" s="230" t="s">
        <v>400</v>
      </c>
    </row>
    <row r="308" s="13" customFormat="1">
      <c r="A308" s="13"/>
      <c r="B308" s="232"/>
      <c r="C308" s="233"/>
      <c r="D308" s="234" t="s">
        <v>155</v>
      </c>
      <c r="E308" s="235" t="s">
        <v>1</v>
      </c>
      <c r="F308" s="236" t="s">
        <v>401</v>
      </c>
      <c r="G308" s="233"/>
      <c r="H308" s="235" t="s">
        <v>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155</v>
      </c>
      <c r="AU308" s="242" t="s">
        <v>153</v>
      </c>
      <c r="AV308" s="13" t="s">
        <v>87</v>
      </c>
      <c r="AW308" s="13" t="s">
        <v>34</v>
      </c>
      <c r="AX308" s="13" t="s">
        <v>79</v>
      </c>
      <c r="AY308" s="242" t="s">
        <v>143</v>
      </c>
    </row>
    <row r="309" s="13" customFormat="1">
      <c r="A309" s="13"/>
      <c r="B309" s="232"/>
      <c r="C309" s="233"/>
      <c r="D309" s="234" t="s">
        <v>155</v>
      </c>
      <c r="E309" s="235" t="s">
        <v>1</v>
      </c>
      <c r="F309" s="236" t="s">
        <v>181</v>
      </c>
      <c r="G309" s="233"/>
      <c r="H309" s="235" t="s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155</v>
      </c>
      <c r="AU309" s="242" t="s">
        <v>153</v>
      </c>
      <c r="AV309" s="13" t="s">
        <v>87</v>
      </c>
      <c r="AW309" s="13" t="s">
        <v>34</v>
      </c>
      <c r="AX309" s="13" t="s">
        <v>79</v>
      </c>
      <c r="AY309" s="242" t="s">
        <v>143</v>
      </c>
    </row>
    <row r="310" s="14" customFormat="1">
      <c r="A310" s="14"/>
      <c r="B310" s="243"/>
      <c r="C310" s="244"/>
      <c r="D310" s="234" t="s">
        <v>155</v>
      </c>
      <c r="E310" s="245" t="s">
        <v>1</v>
      </c>
      <c r="F310" s="246" t="s">
        <v>402</v>
      </c>
      <c r="G310" s="244"/>
      <c r="H310" s="247">
        <v>1.9350000000000001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155</v>
      </c>
      <c r="AU310" s="253" t="s">
        <v>153</v>
      </c>
      <c r="AV310" s="14" t="s">
        <v>153</v>
      </c>
      <c r="AW310" s="14" t="s">
        <v>34</v>
      </c>
      <c r="AX310" s="14" t="s">
        <v>79</v>
      </c>
      <c r="AY310" s="253" t="s">
        <v>143</v>
      </c>
    </row>
    <row r="311" s="14" customFormat="1">
      <c r="A311" s="14"/>
      <c r="B311" s="243"/>
      <c r="C311" s="244"/>
      <c r="D311" s="234" t="s">
        <v>155</v>
      </c>
      <c r="E311" s="245" t="s">
        <v>1</v>
      </c>
      <c r="F311" s="246" t="s">
        <v>403</v>
      </c>
      <c r="G311" s="244"/>
      <c r="H311" s="247">
        <v>1.2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155</v>
      </c>
      <c r="AU311" s="253" t="s">
        <v>153</v>
      </c>
      <c r="AV311" s="14" t="s">
        <v>153</v>
      </c>
      <c r="AW311" s="14" t="s">
        <v>34</v>
      </c>
      <c r="AX311" s="14" t="s">
        <v>79</v>
      </c>
      <c r="AY311" s="253" t="s">
        <v>143</v>
      </c>
    </row>
    <row r="312" s="15" customFormat="1">
      <c r="A312" s="15"/>
      <c r="B312" s="254"/>
      <c r="C312" s="255"/>
      <c r="D312" s="234" t="s">
        <v>155</v>
      </c>
      <c r="E312" s="256" t="s">
        <v>1</v>
      </c>
      <c r="F312" s="257" t="s">
        <v>159</v>
      </c>
      <c r="G312" s="255"/>
      <c r="H312" s="258">
        <v>3.1349999999999998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155</v>
      </c>
      <c r="AU312" s="264" t="s">
        <v>153</v>
      </c>
      <c r="AV312" s="15" t="s">
        <v>160</v>
      </c>
      <c r="AW312" s="15" t="s">
        <v>34</v>
      </c>
      <c r="AX312" s="15" t="s">
        <v>87</v>
      </c>
      <c r="AY312" s="264" t="s">
        <v>143</v>
      </c>
    </row>
    <row r="313" s="2" customFormat="1" ht="16.5" customHeight="1">
      <c r="A313" s="39"/>
      <c r="B313" s="40"/>
      <c r="C313" s="219" t="s">
        <v>404</v>
      </c>
      <c r="D313" s="219" t="s">
        <v>147</v>
      </c>
      <c r="E313" s="220" t="s">
        <v>405</v>
      </c>
      <c r="F313" s="221" t="s">
        <v>406</v>
      </c>
      <c r="G313" s="222" t="s">
        <v>150</v>
      </c>
      <c r="H313" s="223">
        <v>40</v>
      </c>
      <c r="I313" s="224"/>
      <c r="J313" s="225">
        <f>ROUND(I313*H313,2)</f>
        <v>0</v>
      </c>
      <c r="K313" s="221" t="s">
        <v>151</v>
      </c>
      <c r="L313" s="45"/>
      <c r="M313" s="226" t="s">
        <v>1</v>
      </c>
      <c r="N313" s="227" t="s">
        <v>45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0.045999999999999999</v>
      </c>
      <c r="T313" s="229">
        <f>S313*H313</f>
        <v>1.8399999999999999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160</v>
      </c>
      <c r="AT313" s="230" t="s">
        <v>147</v>
      </c>
      <c r="AU313" s="230" t="s">
        <v>153</v>
      </c>
      <c r="AY313" s="18" t="s">
        <v>143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153</v>
      </c>
      <c r="BK313" s="231">
        <f>ROUND(I313*H313,2)</f>
        <v>0</v>
      </c>
      <c r="BL313" s="18" t="s">
        <v>160</v>
      </c>
      <c r="BM313" s="230" t="s">
        <v>407</v>
      </c>
    </row>
    <row r="314" s="13" customFormat="1">
      <c r="A314" s="13"/>
      <c r="B314" s="232"/>
      <c r="C314" s="233"/>
      <c r="D314" s="234" t="s">
        <v>155</v>
      </c>
      <c r="E314" s="235" t="s">
        <v>1</v>
      </c>
      <c r="F314" s="236" t="s">
        <v>408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155</v>
      </c>
      <c r="AU314" s="242" t="s">
        <v>153</v>
      </c>
      <c r="AV314" s="13" t="s">
        <v>87</v>
      </c>
      <c r="AW314" s="13" t="s">
        <v>34</v>
      </c>
      <c r="AX314" s="13" t="s">
        <v>79</v>
      </c>
      <c r="AY314" s="242" t="s">
        <v>143</v>
      </c>
    </row>
    <row r="315" s="14" customFormat="1">
      <c r="A315" s="14"/>
      <c r="B315" s="243"/>
      <c r="C315" s="244"/>
      <c r="D315" s="234" t="s">
        <v>155</v>
      </c>
      <c r="E315" s="245" t="s">
        <v>1</v>
      </c>
      <c r="F315" s="246" t="s">
        <v>409</v>
      </c>
      <c r="G315" s="244"/>
      <c r="H315" s="247">
        <v>22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155</v>
      </c>
      <c r="AU315" s="253" t="s">
        <v>153</v>
      </c>
      <c r="AV315" s="14" t="s">
        <v>153</v>
      </c>
      <c r="AW315" s="14" t="s">
        <v>34</v>
      </c>
      <c r="AX315" s="14" t="s">
        <v>79</v>
      </c>
      <c r="AY315" s="253" t="s">
        <v>143</v>
      </c>
    </row>
    <row r="316" s="13" customFormat="1">
      <c r="A316" s="13"/>
      <c r="B316" s="232"/>
      <c r="C316" s="233"/>
      <c r="D316" s="234" t="s">
        <v>155</v>
      </c>
      <c r="E316" s="235" t="s">
        <v>1</v>
      </c>
      <c r="F316" s="236" t="s">
        <v>410</v>
      </c>
      <c r="G316" s="233"/>
      <c r="H316" s="235" t="s">
        <v>1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155</v>
      </c>
      <c r="AU316" s="242" t="s">
        <v>153</v>
      </c>
      <c r="AV316" s="13" t="s">
        <v>87</v>
      </c>
      <c r="AW316" s="13" t="s">
        <v>34</v>
      </c>
      <c r="AX316" s="13" t="s">
        <v>79</v>
      </c>
      <c r="AY316" s="242" t="s">
        <v>143</v>
      </c>
    </row>
    <row r="317" s="13" customFormat="1">
      <c r="A317" s="13"/>
      <c r="B317" s="232"/>
      <c r="C317" s="233"/>
      <c r="D317" s="234" t="s">
        <v>155</v>
      </c>
      <c r="E317" s="235" t="s">
        <v>1</v>
      </c>
      <c r="F317" s="236" t="s">
        <v>411</v>
      </c>
      <c r="G317" s="233"/>
      <c r="H317" s="235" t="s">
        <v>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155</v>
      </c>
      <c r="AU317" s="242" t="s">
        <v>153</v>
      </c>
      <c r="AV317" s="13" t="s">
        <v>87</v>
      </c>
      <c r="AW317" s="13" t="s">
        <v>34</v>
      </c>
      <c r="AX317" s="13" t="s">
        <v>79</v>
      </c>
      <c r="AY317" s="242" t="s">
        <v>143</v>
      </c>
    </row>
    <row r="318" s="13" customFormat="1">
      <c r="A318" s="13"/>
      <c r="B318" s="232"/>
      <c r="C318" s="233"/>
      <c r="D318" s="234" t="s">
        <v>155</v>
      </c>
      <c r="E318" s="235" t="s">
        <v>1</v>
      </c>
      <c r="F318" s="236" t="s">
        <v>412</v>
      </c>
      <c r="G318" s="233"/>
      <c r="H318" s="235" t="s">
        <v>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155</v>
      </c>
      <c r="AU318" s="242" t="s">
        <v>153</v>
      </c>
      <c r="AV318" s="13" t="s">
        <v>87</v>
      </c>
      <c r="AW318" s="13" t="s">
        <v>34</v>
      </c>
      <c r="AX318" s="13" t="s">
        <v>79</v>
      </c>
      <c r="AY318" s="242" t="s">
        <v>143</v>
      </c>
    </row>
    <row r="319" s="14" customFormat="1">
      <c r="A319" s="14"/>
      <c r="B319" s="243"/>
      <c r="C319" s="244"/>
      <c r="D319" s="234" t="s">
        <v>155</v>
      </c>
      <c r="E319" s="245" t="s">
        <v>1</v>
      </c>
      <c r="F319" s="246" t="s">
        <v>413</v>
      </c>
      <c r="G319" s="244"/>
      <c r="H319" s="247">
        <v>18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155</v>
      </c>
      <c r="AU319" s="253" t="s">
        <v>153</v>
      </c>
      <c r="AV319" s="14" t="s">
        <v>153</v>
      </c>
      <c r="AW319" s="14" t="s">
        <v>34</v>
      </c>
      <c r="AX319" s="14" t="s">
        <v>79</v>
      </c>
      <c r="AY319" s="253" t="s">
        <v>143</v>
      </c>
    </row>
    <row r="320" s="15" customFormat="1">
      <c r="A320" s="15"/>
      <c r="B320" s="254"/>
      <c r="C320" s="255"/>
      <c r="D320" s="234" t="s">
        <v>155</v>
      </c>
      <c r="E320" s="256" t="s">
        <v>1</v>
      </c>
      <c r="F320" s="257" t="s">
        <v>159</v>
      </c>
      <c r="G320" s="255"/>
      <c r="H320" s="258">
        <v>40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155</v>
      </c>
      <c r="AU320" s="264" t="s">
        <v>153</v>
      </c>
      <c r="AV320" s="15" t="s">
        <v>160</v>
      </c>
      <c r="AW320" s="15" t="s">
        <v>34</v>
      </c>
      <c r="AX320" s="15" t="s">
        <v>87</v>
      </c>
      <c r="AY320" s="264" t="s">
        <v>143</v>
      </c>
    </row>
    <row r="321" s="2" customFormat="1" ht="16.5" customHeight="1">
      <c r="A321" s="39"/>
      <c r="B321" s="40"/>
      <c r="C321" s="219" t="s">
        <v>414</v>
      </c>
      <c r="D321" s="219" t="s">
        <v>147</v>
      </c>
      <c r="E321" s="220" t="s">
        <v>415</v>
      </c>
      <c r="F321" s="221" t="s">
        <v>416</v>
      </c>
      <c r="G321" s="222" t="s">
        <v>150</v>
      </c>
      <c r="H321" s="223">
        <v>1.8999999999999999</v>
      </c>
      <c r="I321" s="224"/>
      <c r="J321" s="225">
        <f>ROUND(I321*H321,2)</f>
        <v>0</v>
      </c>
      <c r="K321" s="221" t="s">
        <v>151</v>
      </c>
      <c r="L321" s="45"/>
      <c r="M321" s="226" t="s">
        <v>1</v>
      </c>
      <c r="N321" s="227" t="s">
        <v>45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0.075999999999999998</v>
      </c>
      <c r="T321" s="229">
        <f>S321*H321</f>
        <v>0.1444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152</v>
      </c>
      <c r="AT321" s="230" t="s">
        <v>147</v>
      </c>
      <c r="AU321" s="230" t="s">
        <v>153</v>
      </c>
      <c r="AY321" s="18" t="s">
        <v>143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153</v>
      </c>
      <c r="BK321" s="231">
        <f>ROUND(I321*H321,2)</f>
        <v>0</v>
      </c>
      <c r="BL321" s="18" t="s">
        <v>152</v>
      </c>
      <c r="BM321" s="230" t="s">
        <v>417</v>
      </c>
    </row>
    <row r="322" s="13" customFormat="1">
      <c r="A322" s="13"/>
      <c r="B322" s="232"/>
      <c r="C322" s="233"/>
      <c r="D322" s="234" t="s">
        <v>155</v>
      </c>
      <c r="E322" s="235" t="s">
        <v>1</v>
      </c>
      <c r="F322" s="236" t="s">
        <v>181</v>
      </c>
      <c r="G322" s="233"/>
      <c r="H322" s="235" t="s">
        <v>1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155</v>
      </c>
      <c r="AU322" s="242" t="s">
        <v>153</v>
      </c>
      <c r="AV322" s="13" t="s">
        <v>87</v>
      </c>
      <c r="AW322" s="13" t="s">
        <v>34</v>
      </c>
      <c r="AX322" s="13" t="s">
        <v>79</v>
      </c>
      <c r="AY322" s="242" t="s">
        <v>143</v>
      </c>
    </row>
    <row r="323" s="14" customFormat="1">
      <c r="A323" s="14"/>
      <c r="B323" s="243"/>
      <c r="C323" s="244"/>
      <c r="D323" s="234" t="s">
        <v>155</v>
      </c>
      <c r="E323" s="245" t="s">
        <v>1</v>
      </c>
      <c r="F323" s="246" t="s">
        <v>418</v>
      </c>
      <c r="G323" s="244"/>
      <c r="H323" s="247">
        <v>1.8999999999999999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155</v>
      </c>
      <c r="AU323" s="253" t="s">
        <v>153</v>
      </c>
      <c r="AV323" s="14" t="s">
        <v>153</v>
      </c>
      <c r="AW323" s="14" t="s">
        <v>34</v>
      </c>
      <c r="AX323" s="14" t="s">
        <v>87</v>
      </c>
      <c r="AY323" s="253" t="s">
        <v>143</v>
      </c>
    </row>
    <row r="324" s="2" customFormat="1" ht="16.5" customHeight="1">
      <c r="A324" s="39"/>
      <c r="B324" s="40"/>
      <c r="C324" s="219" t="s">
        <v>419</v>
      </c>
      <c r="D324" s="219" t="s">
        <v>147</v>
      </c>
      <c r="E324" s="220" t="s">
        <v>420</v>
      </c>
      <c r="F324" s="221" t="s">
        <v>421</v>
      </c>
      <c r="G324" s="222" t="s">
        <v>334</v>
      </c>
      <c r="H324" s="223">
        <v>8</v>
      </c>
      <c r="I324" s="224"/>
      <c r="J324" s="225">
        <f>ROUND(I324*H324,2)</f>
        <v>0</v>
      </c>
      <c r="K324" s="221" t="s">
        <v>151</v>
      </c>
      <c r="L324" s="45"/>
      <c r="M324" s="226" t="s">
        <v>1</v>
      </c>
      <c r="N324" s="227" t="s">
        <v>45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0.014999999999999999</v>
      </c>
      <c r="T324" s="229">
        <f>S324*H324</f>
        <v>0.12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152</v>
      </c>
      <c r="AT324" s="230" t="s">
        <v>147</v>
      </c>
      <c r="AU324" s="230" t="s">
        <v>153</v>
      </c>
      <c r="AY324" s="18" t="s">
        <v>143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153</v>
      </c>
      <c r="BK324" s="231">
        <f>ROUND(I324*H324,2)</f>
        <v>0</v>
      </c>
      <c r="BL324" s="18" t="s">
        <v>152</v>
      </c>
      <c r="BM324" s="230" t="s">
        <v>422</v>
      </c>
    </row>
    <row r="325" s="13" customFormat="1">
      <c r="A325" s="13"/>
      <c r="B325" s="232"/>
      <c r="C325" s="233"/>
      <c r="D325" s="234" t="s">
        <v>155</v>
      </c>
      <c r="E325" s="235" t="s">
        <v>1</v>
      </c>
      <c r="F325" s="236" t="s">
        <v>423</v>
      </c>
      <c r="G325" s="233"/>
      <c r="H325" s="235" t="s">
        <v>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155</v>
      </c>
      <c r="AU325" s="242" t="s">
        <v>153</v>
      </c>
      <c r="AV325" s="13" t="s">
        <v>87</v>
      </c>
      <c r="AW325" s="13" t="s">
        <v>34</v>
      </c>
      <c r="AX325" s="13" t="s">
        <v>79</v>
      </c>
      <c r="AY325" s="242" t="s">
        <v>143</v>
      </c>
    </row>
    <row r="326" s="13" customFormat="1">
      <c r="A326" s="13"/>
      <c r="B326" s="232"/>
      <c r="C326" s="233"/>
      <c r="D326" s="234" t="s">
        <v>155</v>
      </c>
      <c r="E326" s="235" t="s">
        <v>1</v>
      </c>
      <c r="F326" s="236" t="s">
        <v>424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155</v>
      </c>
      <c r="AU326" s="242" t="s">
        <v>153</v>
      </c>
      <c r="AV326" s="13" t="s">
        <v>87</v>
      </c>
      <c r="AW326" s="13" t="s">
        <v>34</v>
      </c>
      <c r="AX326" s="13" t="s">
        <v>79</v>
      </c>
      <c r="AY326" s="242" t="s">
        <v>143</v>
      </c>
    </row>
    <row r="327" s="13" customFormat="1">
      <c r="A327" s="13"/>
      <c r="B327" s="232"/>
      <c r="C327" s="233"/>
      <c r="D327" s="234" t="s">
        <v>155</v>
      </c>
      <c r="E327" s="235" t="s">
        <v>1</v>
      </c>
      <c r="F327" s="236" t="s">
        <v>425</v>
      </c>
      <c r="G327" s="233"/>
      <c r="H327" s="235" t="s">
        <v>1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155</v>
      </c>
      <c r="AU327" s="242" t="s">
        <v>153</v>
      </c>
      <c r="AV327" s="13" t="s">
        <v>87</v>
      </c>
      <c r="AW327" s="13" t="s">
        <v>34</v>
      </c>
      <c r="AX327" s="13" t="s">
        <v>79</v>
      </c>
      <c r="AY327" s="242" t="s">
        <v>143</v>
      </c>
    </row>
    <row r="328" s="13" customFormat="1">
      <c r="A328" s="13"/>
      <c r="B328" s="232"/>
      <c r="C328" s="233"/>
      <c r="D328" s="234" t="s">
        <v>155</v>
      </c>
      <c r="E328" s="235" t="s">
        <v>1</v>
      </c>
      <c r="F328" s="236" t="s">
        <v>426</v>
      </c>
      <c r="G328" s="233"/>
      <c r="H328" s="235" t="s">
        <v>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155</v>
      </c>
      <c r="AU328" s="242" t="s">
        <v>153</v>
      </c>
      <c r="AV328" s="13" t="s">
        <v>87</v>
      </c>
      <c r="AW328" s="13" t="s">
        <v>34</v>
      </c>
      <c r="AX328" s="13" t="s">
        <v>79</v>
      </c>
      <c r="AY328" s="242" t="s">
        <v>143</v>
      </c>
    </row>
    <row r="329" s="14" customFormat="1">
      <c r="A329" s="14"/>
      <c r="B329" s="243"/>
      <c r="C329" s="244"/>
      <c r="D329" s="234" t="s">
        <v>155</v>
      </c>
      <c r="E329" s="245" t="s">
        <v>1</v>
      </c>
      <c r="F329" s="246" t="s">
        <v>427</v>
      </c>
      <c r="G329" s="244"/>
      <c r="H329" s="247">
        <v>8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155</v>
      </c>
      <c r="AU329" s="253" t="s">
        <v>153</v>
      </c>
      <c r="AV329" s="14" t="s">
        <v>153</v>
      </c>
      <c r="AW329" s="14" t="s">
        <v>34</v>
      </c>
      <c r="AX329" s="14" t="s">
        <v>87</v>
      </c>
      <c r="AY329" s="253" t="s">
        <v>143</v>
      </c>
    </row>
    <row r="330" s="12" customFormat="1" ht="22.8" customHeight="1">
      <c r="A330" s="12"/>
      <c r="B330" s="203"/>
      <c r="C330" s="204"/>
      <c r="D330" s="205" t="s">
        <v>78</v>
      </c>
      <c r="E330" s="217" t="s">
        <v>344</v>
      </c>
      <c r="F330" s="217" t="s">
        <v>428</v>
      </c>
      <c r="G330" s="204"/>
      <c r="H330" s="204"/>
      <c r="I330" s="207"/>
      <c r="J330" s="218">
        <f>BK330</f>
        <v>0</v>
      </c>
      <c r="K330" s="204"/>
      <c r="L330" s="209"/>
      <c r="M330" s="210"/>
      <c r="N330" s="211"/>
      <c r="O330" s="211"/>
      <c r="P330" s="212">
        <f>P331</f>
        <v>0</v>
      </c>
      <c r="Q330" s="211"/>
      <c r="R330" s="212">
        <f>R331</f>
        <v>0.57800000000000007</v>
      </c>
      <c r="S330" s="211"/>
      <c r="T330" s="213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4" t="s">
        <v>87</v>
      </c>
      <c r="AT330" s="215" t="s">
        <v>78</v>
      </c>
      <c r="AU330" s="215" t="s">
        <v>87</v>
      </c>
      <c r="AY330" s="214" t="s">
        <v>143</v>
      </c>
      <c r="BK330" s="216">
        <f>BK331</f>
        <v>0</v>
      </c>
    </row>
    <row r="331" s="12" customFormat="1" ht="20.88" customHeight="1">
      <c r="A331" s="12"/>
      <c r="B331" s="203"/>
      <c r="C331" s="204"/>
      <c r="D331" s="205" t="s">
        <v>78</v>
      </c>
      <c r="E331" s="217" t="s">
        <v>429</v>
      </c>
      <c r="F331" s="217" t="s">
        <v>430</v>
      </c>
      <c r="G331" s="204"/>
      <c r="H331" s="204"/>
      <c r="I331" s="207"/>
      <c r="J331" s="218">
        <f>BK331</f>
        <v>0</v>
      </c>
      <c r="K331" s="204"/>
      <c r="L331" s="209"/>
      <c r="M331" s="210"/>
      <c r="N331" s="211"/>
      <c r="O331" s="211"/>
      <c r="P331" s="212">
        <f>SUM(P332:P356)</f>
        <v>0</v>
      </c>
      <c r="Q331" s="211"/>
      <c r="R331" s="212">
        <f>SUM(R332:R356)</f>
        <v>0.57800000000000007</v>
      </c>
      <c r="S331" s="211"/>
      <c r="T331" s="213">
        <f>SUM(T332:T356)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87</v>
      </c>
      <c r="AT331" s="215" t="s">
        <v>78</v>
      </c>
      <c r="AU331" s="215" t="s">
        <v>153</v>
      </c>
      <c r="AY331" s="214" t="s">
        <v>143</v>
      </c>
      <c r="BK331" s="216">
        <f>SUM(BK332:BK356)</f>
        <v>0</v>
      </c>
    </row>
    <row r="332" s="2" customFormat="1" ht="16.5" customHeight="1">
      <c r="A332" s="39"/>
      <c r="B332" s="40"/>
      <c r="C332" s="219" t="s">
        <v>431</v>
      </c>
      <c r="D332" s="219" t="s">
        <v>147</v>
      </c>
      <c r="E332" s="220" t="s">
        <v>432</v>
      </c>
      <c r="F332" s="221" t="s">
        <v>433</v>
      </c>
      <c r="G332" s="222" t="s">
        <v>150</v>
      </c>
      <c r="H332" s="223">
        <v>10</v>
      </c>
      <c r="I332" s="224"/>
      <c r="J332" s="225">
        <f>ROUND(I332*H332,2)</f>
        <v>0</v>
      </c>
      <c r="K332" s="221" t="s">
        <v>1</v>
      </c>
      <c r="L332" s="45"/>
      <c r="M332" s="226" t="s">
        <v>1</v>
      </c>
      <c r="N332" s="227" t="s">
        <v>45</v>
      </c>
      <c r="O332" s="92"/>
      <c r="P332" s="228">
        <f>O332*H332</f>
        <v>0</v>
      </c>
      <c r="Q332" s="228">
        <v>0.00029999999999999997</v>
      </c>
      <c r="R332" s="228">
        <f>Q332*H332</f>
        <v>0.0029999999999999996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160</v>
      </c>
      <c r="AT332" s="230" t="s">
        <v>147</v>
      </c>
      <c r="AU332" s="230" t="s">
        <v>273</v>
      </c>
      <c r="AY332" s="18" t="s">
        <v>143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153</v>
      </c>
      <c r="BK332" s="231">
        <f>ROUND(I332*H332,2)</f>
        <v>0</v>
      </c>
      <c r="BL332" s="18" t="s">
        <v>160</v>
      </c>
      <c r="BM332" s="230" t="s">
        <v>434</v>
      </c>
    </row>
    <row r="333" s="13" customFormat="1">
      <c r="A333" s="13"/>
      <c r="B333" s="232"/>
      <c r="C333" s="233"/>
      <c r="D333" s="234" t="s">
        <v>155</v>
      </c>
      <c r="E333" s="235" t="s">
        <v>1</v>
      </c>
      <c r="F333" s="236" t="s">
        <v>435</v>
      </c>
      <c r="G333" s="233"/>
      <c r="H333" s="235" t="s">
        <v>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155</v>
      </c>
      <c r="AU333" s="242" t="s">
        <v>273</v>
      </c>
      <c r="AV333" s="13" t="s">
        <v>87</v>
      </c>
      <c r="AW333" s="13" t="s">
        <v>34</v>
      </c>
      <c r="AX333" s="13" t="s">
        <v>79</v>
      </c>
      <c r="AY333" s="242" t="s">
        <v>143</v>
      </c>
    </row>
    <row r="334" s="13" customFormat="1">
      <c r="A334" s="13"/>
      <c r="B334" s="232"/>
      <c r="C334" s="233"/>
      <c r="D334" s="234" t="s">
        <v>155</v>
      </c>
      <c r="E334" s="235" t="s">
        <v>1</v>
      </c>
      <c r="F334" s="236" t="s">
        <v>436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155</v>
      </c>
      <c r="AU334" s="242" t="s">
        <v>273</v>
      </c>
      <c r="AV334" s="13" t="s">
        <v>87</v>
      </c>
      <c r="AW334" s="13" t="s">
        <v>34</v>
      </c>
      <c r="AX334" s="13" t="s">
        <v>79</v>
      </c>
      <c r="AY334" s="242" t="s">
        <v>143</v>
      </c>
    </row>
    <row r="335" s="13" customFormat="1">
      <c r="A335" s="13"/>
      <c r="B335" s="232"/>
      <c r="C335" s="233"/>
      <c r="D335" s="234" t="s">
        <v>155</v>
      </c>
      <c r="E335" s="235" t="s">
        <v>1</v>
      </c>
      <c r="F335" s="236" t="s">
        <v>437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155</v>
      </c>
      <c r="AU335" s="242" t="s">
        <v>273</v>
      </c>
      <c r="AV335" s="13" t="s">
        <v>87</v>
      </c>
      <c r="AW335" s="13" t="s">
        <v>34</v>
      </c>
      <c r="AX335" s="13" t="s">
        <v>79</v>
      </c>
      <c r="AY335" s="242" t="s">
        <v>143</v>
      </c>
    </row>
    <row r="336" s="13" customFormat="1">
      <c r="A336" s="13"/>
      <c r="B336" s="232"/>
      <c r="C336" s="233"/>
      <c r="D336" s="234" t="s">
        <v>155</v>
      </c>
      <c r="E336" s="235" t="s">
        <v>1</v>
      </c>
      <c r="F336" s="236" t="s">
        <v>438</v>
      </c>
      <c r="G336" s="233"/>
      <c r="H336" s="235" t="s">
        <v>1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155</v>
      </c>
      <c r="AU336" s="242" t="s">
        <v>273</v>
      </c>
      <c r="AV336" s="13" t="s">
        <v>87</v>
      </c>
      <c r="AW336" s="13" t="s">
        <v>34</v>
      </c>
      <c r="AX336" s="13" t="s">
        <v>79</v>
      </c>
      <c r="AY336" s="242" t="s">
        <v>143</v>
      </c>
    </row>
    <row r="337" s="14" customFormat="1">
      <c r="A337" s="14"/>
      <c r="B337" s="243"/>
      <c r="C337" s="244"/>
      <c r="D337" s="234" t="s">
        <v>155</v>
      </c>
      <c r="E337" s="245" t="s">
        <v>1</v>
      </c>
      <c r="F337" s="246" t="s">
        <v>439</v>
      </c>
      <c r="G337" s="244"/>
      <c r="H337" s="247">
        <v>10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155</v>
      </c>
      <c r="AU337" s="253" t="s">
        <v>273</v>
      </c>
      <c r="AV337" s="14" t="s">
        <v>153</v>
      </c>
      <c r="AW337" s="14" t="s">
        <v>34</v>
      </c>
      <c r="AX337" s="14" t="s">
        <v>87</v>
      </c>
      <c r="AY337" s="253" t="s">
        <v>143</v>
      </c>
    </row>
    <row r="338" s="2" customFormat="1" ht="16.5" customHeight="1">
      <c r="A338" s="39"/>
      <c r="B338" s="40"/>
      <c r="C338" s="219" t="s">
        <v>440</v>
      </c>
      <c r="D338" s="219" t="s">
        <v>147</v>
      </c>
      <c r="E338" s="220" t="s">
        <v>441</v>
      </c>
      <c r="F338" s="221" t="s">
        <v>442</v>
      </c>
      <c r="G338" s="222" t="s">
        <v>150</v>
      </c>
      <c r="H338" s="223">
        <v>10</v>
      </c>
      <c r="I338" s="224"/>
      <c r="J338" s="225">
        <f>ROUND(I338*H338,2)</f>
        <v>0</v>
      </c>
      <c r="K338" s="221" t="s">
        <v>151</v>
      </c>
      <c r="L338" s="45"/>
      <c r="M338" s="226" t="s">
        <v>1</v>
      </c>
      <c r="N338" s="227" t="s">
        <v>45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160</v>
      </c>
      <c r="AT338" s="230" t="s">
        <v>147</v>
      </c>
      <c r="AU338" s="230" t="s">
        <v>273</v>
      </c>
      <c r="AY338" s="18" t="s">
        <v>143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153</v>
      </c>
      <c r="BK338" s="231">
        <f>ROUND(I338*H338,2)</f>
        <v>0</v>
      </c>
      <c r="BL338" s="18" t="s">
        <v>160</v>
      </c>
      <c r="BM338" s="230" t="s">
        <v>443</v>
      </c>
    </row>
    <row r="339" s="13" customFormat="1">
      <c r="A339" s="13"/>
      <c r="B339" s="232"/>
      <c r="C339" s="233"/>
      <c r="D339" s="234" t="s">
        <v>155</v>
      </c>
      <c r="E339" s="235" t="s">
        <v>1</v>
      </c>
      <c r="F339" s="236" t="s">
        <v>444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155</v>
      </c>
      <c r="AU339" s="242" t="s">
        <v>273</v>
      </c>
      <c r="AV339" s="13" t="s">
        <v>87</v>
      </c>
      <c r="AW339" s="13" t="s">
        <v>34</v>
      </c>
      <c r="AX339" s="13" t="s">
        <v>79</v>
      </c>
      <c r="AY339" s="242" t="s">
        <v>143</v>
      </c>
    </row>
    <row r="340" s="13" customFormat="1">
      <c r="A340" s="13"/>
      <c r="B340" s="232"/>
      <c r="C340" s="233"/>
      <c r="D340" s="234" t="s">
        <v>155</v>
      </c>
      <c r="E340" s="235" t="s">
        <v>1</v>
      </c>
      <c r="F340" s="236" t="s">
        <v>445</v>
      </c>
      <c r="G340" s="233"/>
      <c r="H340" s="235" t="s">
        <v>1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155</v>
      </c>
      <c r="AU340" s="242" t="s">
        <v>273</v>
      </c>
      <c r="AV340" s="13" t="s">
        <v>87</v>
      </c>
      <c r="AW340" s="13" t="s">
        <v>34</v>
      </c>
      <c r="AX340" s="13" t="s">
        <v>79</v>
      </c>
      <c r="AY340" s="242" t="s">
        <v>143</v>
      </c>
    </row>
    <row r="341" s="14" customFormat="1">
      <c r="A341" s="14"/>
      <c r="B341" s="243"/>
      <c r="C341" s="244"/>
      <c r="D341" s="234" t="s">
        <v>155</v>
      </c>
      <c r="E341" s="245" t="s">
        <v>1</v>
      </c>
      <c r="F341" s="246" t="s">
        <v>446</v>
      </c>
      <c r="G341" s="244"/>
      <c r="H341" s="247">
        <v>10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155</v>
      </c>
      <c r="AU341" s="253" t="s">
        <v>273</v>
      </c>
      <c r="AV341" s="14" t="s">
        <v>153</v>
      </c>
      <c r="AW341" s="14" t="s">
        <v>34</v>
      </c>
      <c r="AX341" s="14" t="s">
        <v>87</v>
      </c>
      <c r="AY341" s="253" t="s">
        <v>143</v>
      </c>
    </row>
    <row r="342" s="2" customFormat="1" ht="16.5" customHeight="1">
      <c r="A342" s="39"/>
      <c r="B342" s="40"/>
      <c r="C342" s="219" t="s">
        <v>447</v>
      </c>
      <c r="D342" s="219" t="s">
        <v>147</v>
      </c>
      <c r="E342" s="220" t="s">
        <v>448</v>
      </c>
      <c r="F342" s="221" t="s">
        <v>449</v>
      </c>
      <c r="G342" s="222" t="s">
        <v>150</v>
      </c>
      <c r="H342" s="223">
        <v>20</v>
      </c>
      <c r="I342" s="224"/>
      <c r="J342" s="225">
        <f>ROUND(I342*H342,2)</f>
        <v>0</v>
      </c>
      <c r="K342" s="221" t="s">
        <v>151</v>
      </c>
      <c r="L342" s="45"/>
      <c r="M342" s="226" t="s">
        <v>1</v>
      </c>
      <c r="N342" s="227" t="s">
        <v>45</v>
      </c>
      <c r="O342" s="92"/>
      <c r="P342" s="228">
        <f>O342*H342</f>
        <v>0</v>
      </c>
      <c r="Q342" s="228">
        <v>0.0035000000000000001</v>
      </c>
      <c r="R342" s="228">
        <f>Q342*H342</f>
        <v>0.070000000000000007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160</v>
      </c>
      <c r="AT342" s="230" t="s">
        <v>147</v>
      </c>
      <c r="AU342" s="230" t="s">
        <v>273</v>
      </c>
      <c r="AY342" s="18" t="s">
        <v>143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153</v>
      </c>
      <c r="BK342" s="231">
        <f>ROUND(I342*H342,2)</f>
        <v>0</v>
      </c>
      <c r="BL342" s="18" t="s">
        <v>160</v>
      </c>
      <c r="BM342" s="230" t="s">
        <v>450</v>
      </c>
    </row>
    <row r="343" s="13" customFormat="1">
      <c r="A343" s="13"/>
      <c r="B343" s="232"/>
      <c r="C343" s="233"/>
      <c r="D343" s="234" t="s">
        <v>155</v>
      </c>
      <c r="E343" s="235" t="s">
        <v>1</v>
      </c>
      <c r="F343" s="236" t="s">
        <v>451</v>
      </c>
      <c r="G343" s="233"/>
      <c r="H343" s="235" t="s">
        <v>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155</v>
      </c>
      <c r="AU343" s="242" t="s">
        <v>273</v>
      </c>
      <c r="AV343" s="13" t="s">
        <v>87</v>
      </c>
      <c r="AW343" s="13" t="s">
        <v>34</v>
      </c>
      <c r="AX343" s="13" t="s">
        <v>79</v>
      </c>
      <c r="AY343" s="242" t="s">
        <v>143</v>
      </c>
    </row>
    <row r="344" s="13" customFormat="1">
      <c r="A344" s="13"/>
      <c r="B344" s="232"/>
      <c r="C344" s="233"/>
      <c r="D344" s="234" t="s">
        <v>155</v>
      </c>
      <c r="E344" s="235" t="s">
        <v>1</v>
      </c>
      <c r="F344" s="236" t="s">
        <v>452</v>
      </c>
      <c r="G344" s="233"/>
      <c r="H344" s="235" t="s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155</v>
      </c>
      <c r="AU344" s="242" t="s">
        <v>273</v>
      </c>
      <c r="AV344" s="13" t="s">
        <v>87</v>
      </c>
      <c r="AW344" s="13" t="s">
        <v>34</v>
      </c>
      <c r="AX344" s="13" t="s">
        <v>79</v>
      </c>
      <c r="AY344" s="242" t="s">
        <v>143</v>
      </c>
    </row>
    <row r="345" s="14" customFormat="1">
      <c r="A345" s="14"/>
      <c r="B345" s="243"/>
      <c r="C345" s="244"/>
      <c r="D345" s="234" t="s">
        <v>155</v>
      </c>
      <c r="E345" s="245" t="s">
        <v>1</v>
      </c>
      <c r="F345" s="246" t="s">
        <v>446</v>
      </c>
      <c r="G345" s="244"/>
      <c r="H345" s="247">
        <v>10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155</v>
      </c>
      <c r="AU345" s="253" t="s">
        <v>273</v>
      </c>
      <c r="AV345" s="14" t="s">
        <v>153</v>
      </c>
      <c r="AW345" s="14" t="s">
        <v>34</v>
      </c>
      <c r="AX345" s="14" t="s">
        <v>79</v>
      </c>
      <c r="AY345" s="253" t="s">
        <v>143</v>
      </c>
    </row>
    <row r="346" s="13" customFormat="1">
      <c r="A346" s="13"/>
      <c r="B346" s="232"/>
      <c r="C346" s="233"/>
      <c r="D346" s="234" t="s">
        <v>155</v>
      </c>
      <c r="E346" s="235" t="s">
        <v>1</v>
      </c>
      <c r="F346" s="236" t="s">
        <v>453</v>
      </c>
      <c r="G346" s="233"/>
      <c r="H346" s="235" t="s">
        <v>1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155</v>
      </c>
      <c r="AU346" s="242" t="s">
        <v>273</v>
      </c>
      <c r="AV346" s="13" t="s">
        <v>87</v>
      </c>
      <c r="AW346" s="13" t="s">
        <v>34</v>
      </c>
      <c r="AX346" s="13" t="s">
        <v>79</v>
      </c>
      <c r="AY346" s="242" t="s">
        <v>143</v>
      </c>
    </row>
    <row r="347" s="14" customFormat="1">
      <c r="A347" s="14"/>
      <c r="B347" s="243"/>
      <c r="C347" s="244"/>
      <c r="D347" s="234" t="s">
        <v>155</v>
      </c>
      <c r="E347" s="245" t="s">
        <v>1</v>
      </c>
      <c r="F347" s="246" t="s">
        <v>446</v>
      </c>
      <c r="G347" s="244"/>
      <c r="H347" s="247">
        <v>10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155</v>
      </c>
      <c r="AU347" s="253" t="s">
        <v>273</v>
      </c>
      <c r="AV347" s="14" t="s">
        <v>153</v>
      </c>
      <c r="AW347" s="14" t="s">
        <v>34</v>
      </c>
      <c r="AX347" s="14" t="s">
        <v>79</v>
      </c>
      <c r="AY347" s="253" t="s">
        <v>143</v>
      </c>
    </row>
    <row r="348" s="15" customFormat="1">
      <c r="A348" s="15"/>
      <c r="B348" s="254"/>
      <c r="C348" s="255"/>
      <c r="D348" s="234" t="s">
        <v>155</v>
      </c>
      <c r="E348" s="256" t="s">
        <v>1</v>
      </c>
      <c r="F348" s="257" t="s">
        <v>159</v>
      </c>
      <c r="G348" s="255"/>
      <c r="H348" s="258">
        <v>20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4" t="s">
        <v>155</v>
      </c>
      <c r="AU348" s="264" t="s">
        <v>273</v>
      </c>
      <c r="AV348" s="15" t="s">
        <v>160</v>
      </c>
      <c r="AW348" s="15" t="s">
        <v>34</v>
      </c>
      <c r="AX348" s="15" t="s">
        <v>87</v>
      </c>
      <c r="AY348" s="264" t="s">
        <v>143</v>
      </c>
    </row>
    <row r="349" s="2" customFormat="1" ht="16.5" customHeight="1">
      <c r="A349" s="39"/>
      <c r="B349" s="40"/>
      <c r="C349" s="219" t="s">
        <v>454</v>
      </c>
      <c r="D349" s="219" t="s">
        <v>147</v>
      </c>
      <c r="E349" s="220" t="s">
        <v>455</v>
      </c>
      <c r="F349" s="221" t="s">
        <v>456</v>
      </c>
      <c r="G349" s="222" t="s">
        <v>150</v>
      </c>
      <c r="H349" s="223">
        <v>10</v>
      </c>
      <c r="I349" s="224"/>
      <c r="J349" s="225">
        <f>ROUND(I349*H349,2)</f>
        <v>0</v>
      </c>
      <c r="K349" s="221" t="s">
        <v>151</v>
      </c>
      <c r="L349" s="45"/>
      <c r="M349" s="226" t="s">
        <v>1</v>
      </c>
      <c r="N349" s="227" t="s">
        <v>45</v>
      </c>
      <c r="O349" s="92"/>
      <c r="P349" s="228">
        <f>O349*H349</f>
        <v>0</v>
      </c>
      <c r="Q349" s="228">
        <v>0.016</v>
      </c>
      <c r="R349" s="228">
        <f>Q349*H349</f>
        <v>0.16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160</v>
      </c>
      <c r="AT349" s="230" t="s">
        <v>147</v>
      </c>
      <c r="AU349" s="230" t="s">
        <v>273</v>
      </c>
      <c r="AY349" s="18" t="s">
        <v>143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153</v>
      </c>
      <c r="BK349" s="231">
        <f>ROUND(I349*H349,2)</f>
        <v>0</v>
      </c>
      <c r="BL349" s="18" t="s">
        <v>160</v>
      </c>
      <c r="BM349" s="230" t="s">
        <v>457</v>
      </c>
    </row>
    <row r="350" s="13" customFormat="1">
      <c r="A350" s="13"/>
      <c r="B350" s="232"/>
      <c r="C350" s="233"/>
      <c r="D350" s="234" t="s">
        <v>155</v>
      </c>
      <c r="E350" s="235" t="s">
        <v>1</v>
      </c>
      <c r="F350" s="236" t="s">
        <v>458</v>
      </c>
      <c r="G350" s="233"/>
      <c r="H350" s="235" t="s">
        <v>1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155</v>
      </c>
      <c r="AU350" s="242" t="s">
        <v>273</v>
      </c>
      <c r="AV350" s="13" t="s">
        <v>87</v>
      </c>
      <c r="AW350" s="13" t="s">
        <v>34</v>
      </c>
      <c r="AX350" s="13" t="s">
        <v>79</v>
      </c>
      <c r="AY350" s="242" t="s">
        <v>143</v>
      </c>
    </row>
    <row r="351" s="13" customFormat="1">
      <c r="A351" s="13"/>
      <c r="B351" s="232"/>
      <c r="C351" s="233"/>
      <c r="D351" s="234" t="s">
        <v>155</v>
      </c>
      <c r="E351" s="235" t="s">
        <v>1</v>
      </c>
      <c r="F351" s="236" t="s">
        <v>452</v>
      </c>
      <c r="G351" s="233"/>
      <c r="H351" s="235" t="s">
        <v>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155</v>
      </c>
      <c r="AU351" s="242" t="s">
        <v>273</v>
      </c>
      <c r="AV351" s="13" t="s">
        <v>87</v>
      </c>
      <c r="AW351" s="13" t="s">
        <v>34</v>
      </c>
      <c r="AX351" s="13" t="s">
        <v>79</v>
      </c>
      <c r="AY351" s="242" t="s">
        <v>143</v>
      </c>
    </row>
    <row r="352" s="14" customFormat="1">
      <c r="A352" s="14"/>
      <c r="B352" s="243"/>
      <c r="C352" s="244"/>
      <c r="D352" s="234" t="s">
        <v>155</v>
      </c>
      <c r="E352" s="245" t="s">
        <v>1</v>
      </c>
      <c r="F352" s="246" t="s">
        <v>446</v>
      </c>
      <c r="G352" s="244"/>
      <c r="H352" s="247">
        <v>10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155</v>
      </c>
      <c r="AU352" s="253" t="s">
        <v>273</v>
      </c>
      <c r="AV352" s="14" t="s">
        <v>153</v>
      </c>
      <c r="AW352" s="14" t="s">
        <v>34</v>
      </c>
      <c r="AX352" s="14" t="s">
        <v>87</v>
      </c>
      <c r="AY352" s="253" t="s">
        <v>143</v>
      </c>
    </row>
    <row r="353" s="2" customFormat="1" ht="16.5" customHeight="1">
      <c r="A353" s="39"/>
      <c r="B353" s="40"/>
      <c r="C353" s="219" t="s">
        <v>459</v>
      </c>
      <c r="D353" s="219" t="s">
        <v>147</v>
      </c>
      <c r="E353" s="220" t="s">
        <v>460</v>
      </c>
      <c r="F353" s="221" t="s">
        <v>461</v>
      </c>
      <c r="G353" s="222" t="s">
        <v>150</v>
      </c>
      <c r="H353" s="223">
        <v>10</v>
      </c>
      <c r="I353" s="224"/>
      <c r="J353" s="225">
        <f>ROUND(I353*H353,2)</f>
        <v>0</v>
      </c>
      <c r="K353" s="221" t="s">
        <v>151</v>
      </c>
      <c r="L353" s="45"/>
      <c r="M353" s="226" t="s">
        <v>1</v>
      </c>
      <c r="N353" s="227" t="s">
        <v>45</v>
      </c>
      <c r="O353" s="92"/>
      <c r="P353" s="228">
        <f>O353*H353</f>
        <v>0</v>
      </c>
      <c r="Q353" s="228">
        <v>0.034500000000000003</v>
      </c>
      <c r="R353" s="228">
        <f>Q353*H353</f>
        <v>0.34500000000000003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160</v>
      </c>
      <c r="AT353" s="230" t="s">
        <v>147</v>
      </c>
      <c r="AU353" s="230" t="s">
        <v>273</v>
      </c>
      <c r="AY353" s="18" t="s">
        <v>143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153</v>
      </c>
      <c r="BK353" s="231">
        <f>ROUND(I353*H353,2)</f>
        <v>0</v>
      </c>
      <c r="BL353" s="18" t="s">
        <v>160</v>
      </c>
      <c r="BM353" s="230" t="s">
        <v>462</v>
      </c>
    </row>
    <row r="354" s="13" customFormat="1">
      <c r="A354" s="13"/>
      <c r="B354" s="232"/>
      <c r="C354" s="233"/>
      <c r="D354" s="234" t="s">
        <v>155</v>
      </c>
      <c r="E354" s="235" t="s">
        <v>1</v>
      </c>
      <c r="F354" s="236" t="s">
        <v>463</v>
      </c>
      <c r="G354" s="233"/>
      <c r="H354" s="235" t="s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155</v>
      </c>
      <c r="AU354" s="242" t="s">
        <v>273</v>
      </c>
      <c r="AV354" s="13" t="s">
        <v>87</v>
      </c>
      <c r="AW354" s="13" t="s">
        <v>34</v>
      </c>
      <c r="AX354" s="13" t="s">
        <v>79</v>
      </c>
      <c r="AY354" s="242" t="s">
        <v>143</v>
      </c>
    </row>
    <row r="355" s="13" customFormat="1">
      <c r="A355" s="13"/>
      <c r="B355" s="232"/>
      <c r="C355" s="233"/>
      <c r="D355" s="234" t="s">
        <v>155</v>
      </c>
      <c r="E355" s="235" t="s">
        <v>1</v>
      </c>
      <c r="F355" s="236" t="s">
        <v>464</v>
      </c>
      <c r="G355" s="233"/>
      <c r="H355" s="235" t="s">
        <v>1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155</v>
      </c>
      <c r="AU355" s="242" t="s">
        <v>273</v>
      </c>
      <c r="AV355" s="13" t="s">
        <v>87</v>
      </c>
      <c r="AW355" s="13" t="s">
        <v>34</v>
      </c>
      <c r="AX355" s="13" t="s">
        <v>79</v>
      </c>
      <c r="AY355" s="242" t="s">
        <v>143</v>
      </c>
    </row>
    <row r="356" s="14" customFormat="1">
      <c r="A356" s="14"/>
      <c r="B356" s="243"/>
      <c r="C356" s="244"/>
      <c r="D356" s="234" t="s">
        <v>155</v>
      </c>
      <c r="E356" s="245" t="s">
        <v>1</v>
      </c>
      <c r="F356" s="246" t="s">
        <v>446</v>
      </c>
      <c r="G356" s="244"/>
      <c r="H356" s="247">
        <v>10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155</v>
      </c>
      <c r="AU356" s="253" t="s">
        <v>273</v>
      </c>
      <c r="AV356" s="14" t="s">
        <v>153</v>
      </c>
      <c r="AW356" s="14" t="s">
        <v>34</v>
      </c>
      <c r="AX356" s="14" t="s">
        <v>87</v>
      </c>
      <c r="AY356" s="253" t="s">
        <v>143</v>
      </c>
    </row>
    <row r="357" s="12" customFormat="1" ht="22.8" customHeight="1">
      <c r="A357" s="12"/>
      <c r="B357" s="203"/>
      <c r="C357" s="204"/>
      <c r="D357" s="205" t="s">
        <v>78</v>
      </c>
      <c r="E357" s="217" t="s">
        <v>465</v>
      </c>
      <c r="F357" s="217" t="s">
        <v>466</v>
      </c>
      <c r="G357" s="204"/>
      <c r="H357" s="204"/>
      <c r="I357" s="207"/>
      <c r="J357" s="218">
        <f>BK357</f>
        <v>0</v>
      </c>
      <c r="K357" s="204"/>
      <c r="L357" s="209"/>
      <c r="M357" s="210"/>
      <c r="N357" s="211"/>
      <c r="O357" s="211"/>
      <c r="P357" s="212">
        <f>SUM(P358:P370)</f>
        <v>0</v>
      </c>
      <c r="Q357" s="211"/>
      <c r="R357" s="212">
        <f>SUM(R358:R370)</f>
        <v>0</v>
      </c>
      <c r="S357" s="211"/>
      <c r="T357" s="213">
        <f>SUM(T358:T370)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4" t="s">
        <v>87</v>
      </c>
      <c r="AT357" s="215" t="s">
        <v>78</v>
      </c>
      <c r="AU357" s="215" t="s">
        <v>87</v>
      </c>
      <c r="AY357" s="214" t="s">
        <v>143</v>
      </c>
      <c r="BK357" s="216">
        <f>SUM(BK358:BK370)</f>
        <v>0</v>
      </c>
    </row>
    <row r="358" s="2" customFormat="1" ht="21.75" customHeight="1">
      <c r="A358" s="39"/>
      <c r="B358" s="40"/>
      <c r="C358" s="219" t="s">
        <v>467</v>
      </c>
      <c r="D358" s="219" t="s">
        <v>147</v>
      </c>
      <c r="E358" s="220" t="s">
        <v>468</v>
      </c>
      <c r="F358" s="221" t="s">
        <v>469</v>
      </c>
      <c r="G358" s="222" t="s">
        <v>178</v>
      </c>
      <c r="H358" s="223">
        <v>14.117000000000001</v>
      </c>
      <c r="I358" s="224"/>
      <c r="J358" s="225">
        <f>ROUND(I358*H358,2)</f>
        <v>0</v>
      </c>
      <c r="K358" s="221" t="s">
        <v>151</v>
      </c>
      <c r="L358" s="45"/>
      <c r="M358" s="226" t="s">
        <v>1</v>
      </c>
      <c r="N358" s="227" t="s">
        <v>45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152</v>
      </c>
      <c r="AT358" s="230" t="s">
        <v>147</v>
      </c>
      <c r="AU358" s="230" t="s">
        <v>153</v>
      </c>
      <c r="AY358" s="18" t="s">
        <v>143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153</v>
      </c>
      <c r="BK358" s="231">
        <f>ROUND(I358*H358,2)</f>
        <v>0</v>
      </c>
      <c r="BL358" s="18" t="s">
        <v>152</v>
      </c>
      <c r="BM358" s="230" t="s">
        <v>470</v>
      </c>
    </row>
    <row r="359" s="13" customFormat="1">
      <c r="A359" s="13"/>
      <c r="B359" s="232"/>
      <c r="C359" s="233"/>
      <c r="D359" s="234" t="s">
        <v>155</v>
      </c>
      <c r="E359" s="235" t="s">
        <v>1</v>
      </c>
      <c r="F359" s="236" t="s">
        <v>471</v>
      </c>
      <c r="G359" s="233"/>
      <c r="H359" s="235" t="s">
        <v>1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155</v>
      </c>
      <c r="AU359" s="242" t="s">
        <v>153</v>
      </c>
      <c r="AV359" s="13" t="s">
        <v>87</v>
      </c>
      <c r="AW359" s="13" t="s">
        <v>34</v>
      </c>
      <c r="AX359" s="13" t="s">
        <v>79</v>
      </c>
      <c r="AY359" s="242" t="s">
        <v>143</v>
      </c>
    </row>
    <row r="360" s="14" customFormat="1">
      <c r="A360" s="14"/>
      <c r="B360" s="243"/>
      <c r="C360" s="244"/>
      <c r="D360" s="234" t="s">
        <v>155</v>
      </c>
      <c r="E360" s="245" t="s">
        <v>1</v>
      </c>
      <c r="F360" s="246" t="s">
        <v>472</v>
      </c>
      <c r="G360" s="244"/>
      <c r="H360" s="247">
        <v>14.117000000000001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155</v>
      </c>
      <c r="AU360" s="253" t="s">
        <v>153</v>
      </c>
      <c r="AV360" s="14" t="s">
        <v>153</v>
      </c>
      <c r="AW360" s="14" t="s">
        <v>34</v>
      </c>
      <c r="AX360" s="14" t="s">
        <v>87</v>
      </c>
      <c r="AY360" s="253" t="s">
        <v>143</v>
      </c>
    </row>
    <row r="361" s="13" customFormat="1">
      <c r="A361" s="13"/>
      <c r="B361" s="232"/>
      <c r="C361" s="233"/>
      <c r="D361" s="234" t="s">
        <v>155</v>
      </c>
      <c r="E361" s="235" t="s">
        <v>1</v>
      </c>
      <c r="F361" s="236" t="s">
        <v>37</v>
      </c>
      <c r="G361" s="233"/>
      <c r="H361" s="235" t="s">
        <v>1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155</v>
      </c>
      <c r="AU361" s="242" t="s">
        <v>153</v>
      </c>
      <c r="AV361" s="13" t="s">
        <v>87</v>
      </c>
      <c r="AW361" s="13" t="s">
        <v>34</v>
      </c>
      <c r="AX361" s="13" t="s">
        <v>79</v>
      </c>
      <c r="AY361" s="242" t="s">
        <v>143</v>
      </c>
    </row>
    <row r="362" s="13" customFormat="1">
      <c r="A362" s="13"/>
      <c r="B362" s="232"/>
      <c r="C362" s="233"/>
      <c r="D362" s="234" t="s">
        <v>155</v>
      </c>
      <c r="E362" s="235" t="s">
        <v>1</v>
      </c>
      <c r="F362" s="236" t="s">
        <v>473</v>
      </c>
      <c r="G362" s="233"/>
      <c r="H362" s="235" t="s">
        <v>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155</v>
      </c>
      <c r="AU362" s="242" t="s">
        <v>153</v>
      </c>
      <c r="AV362" s="13" t="s">
        <v>87</v>
      </c>
      <c r="AW362" s="13" t="s">
        <v>34</v>
      </c>
      <c r="AX362" s="13" t="s">
        <v>79</v>
      </c>
      <c r="AY362" s="242" t="s">
        <v>143</v>
      </c>
    </row>
    <row r="363" s="13" customFormat="1">
      <c r="A363" s="13"/>
      <c r="B363" s="232"/>
      <c r="C363" s="233"/>
      <c r="D363" s="234" t="s">
        <v>155</v>
      </c>
      <c r="E363" s="235" t="s">
        <v>1</v>
      </c>
      <c r="F363" s="236" t="s">
        <v>474</v>
      </c>
      <c r="G363" s="233"/>
      <c r="H363" s="235" t="s">
        <v>1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155</v>
      </c>
      <c r="AU363" s="242" t="s">
        <v>153</v>
      </c>
      <c r="AV363" s="13" t="s">
        <v>87</v>
      </c>
      <c r="AW363" s="13" t="s">
        <v>34</v>
      </c>
      <c r="AX363" s="13" t="s">
        <v>79</v>
      </c>
      <c r="AY363" s="242" t="s">
        <v>143</v>
      </c>
    </row>
    <row r="364" s="2" customFormat="1" ht="16.5" customHeight="1">
      <c r="A364" s="39"/>
      <c r="B364" s="40"/>
      <c r="C364" s="219" t="s">
        <v>475</v>
      </c>
      <c r="D364" s="219" t="s">
        <v>147</v>
      </c>
      <c r="E364" s="220" t="s">
        <v>476</v>
      </c>
      <c r="F364" s="221" t="s">
        <v>477</v>
      </c>
      <c r="G364" s="222" t="s">
        <v>178</v>
      </c>
      <c r="H364" s="223">
        <v>14.117000000000001</v>
      </c>
      <c r="I364" s="224"/>
      <c r="J364" s="225">
        <f>ROUND(I364*H364,2)</f>
        <v>0</v>
      </c>
      <c r="K364" s="221" t="s">
        <v>151</v>
      </c>
      <c r="L364" s="45"/>
      <c r="M364" s="226" t="s">
        <v>1</v>
      </c>
      <c r="N364" s="227" t="s">
        <v>45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152</v>
      </c>
      <c r="AT364" s="230" t="s">
        <v>147</v>
      </c>
      <c r="AU364" s="230" t="s">
        <v>153</v>
      </c>
      <c r="AY364" s="18" t="s">
        <v>143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153</v>
      </c>
      <c r="BK364" s="231">
        <f>ROUND(I364*H364,2)</f>
        <v>0</v>
      </c>
      <c r="BL364" s="18" t="s">
        <v>152</v>
      </c>
      <c r="BM364" s="230" t="s">
        <v>478</v>
      </c>
    </row>
    <row r="365" s="2" customFormat="1" ht="16.5" customHeight="1">
      <c r="A365" s="39"/>
      <c r="B365" s="40"/>
      <c r="C365" s="219" t="s">
        <v>479</v>
      </c>
      <c r="D365" s="219" t="s">
        <v>147</v>
      </c>
      <c r="E365" s="220" t="s">
        <v>480</v>
      </c>
      <c r="F365" s="221" t="s">
        <v>481</v>
      </c>
      <c r="G365" s="222" t="s">
        <v>178</v>
      </c>
      <c r="H365" s="223">
        <v>338.80799999999999</v>
      </c>
      <c r="I365" s="224"/>
      <c r="J365" s="225">
        <f>ROUND(I365*H365,2)</f>
        <v>0</v>
      </c>
      <c r="K365" s="221" t="s">
        <v>151</v>
      </c>
      <c r="L365" s="45"/>
      <c r="M365" s="226" t="s">
        <v>1</v>
      </c>
      <c r="N365" s="227" t="s">
        <v>45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152</v>
      </c>
      <c r="AT365" s="230" t="s">
        <v>147</v>
      </c>
      <c r="AU365" s="230" t="s">
        <v>153</v>
      </c>
      <c r="AY365" s="18" t="s">
        <v>143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153</v>
      </c>
      <c r="BK365" s="231">
        <f>ROUND(I365*H365,2)</f>
        <v>0</v>
      </c>
      <c r="BL365" s="18" t="s">
        <v>152</v>
      </c>
      <c r="BM365" s="230" t="s">
        <v>482</v>
      </c>
    </row>
    <row r="366" s="14" customFormat="1">
      <c r="A366" s="14"/>
      <c r="B366" s="243"/>
      <c r="C366" s="244"/>
      <c r="D366" s="234" t="s">
        <v>155</v>
      </c>
      <c r="E366" s="245" t="s">
        <v>1</v>
      </c>
      <c r="F366" s="246" t="s">
        <v>483</v>
      </c>
      <c r="G366" s="244"/>
      <c r="H366" s="247">
        <v>338.80799999999999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155</v>
      </c>
      <c r="AU366" s="253" t="s">
        <v>153</v>
      </c>
      <c r="AV366" s="14" t="s">
        <v>153</v>
      </c>
      <c r="AW366" s="14" t="s">
        <v>34</v>
      </c>
      <c r="AX366" s="14" t="s">
        <v>87</v>
      </c>
      <c r="AY366" s="253" t="s">
        <v>143</v>
      </c>
    </row>
    <row r="367" s="2" customFormat="1">
      <c r="A367" s="39"/>
      <c r="B367" s="40"/>
      <c r="C367" s="219" t="s">
        <v>484</v>
      </c>
      <c r="D367" s="219" t="s">
        <v>147</v>
      </c>
      <c r="E367" s="220" t="s">
        <v>485</v>
      </c>
      <c r="F367" s="221" t="s">
        <v>486</v>
      </c>
      <c r="G367" s="222" t="s">
        <v>178</v>
      </c>
      <c r="H367" s="223">
        <v>13.677</v>
      </c>
      <c r="I367" s="224"/>
      <c r="J367" s="225">
        <f>ROUND(I367*H367,2)</f>
        <v>0</v>
      </c>
      <c r="K367" s="221" t="s">
        <v>1</v>
      </c>
      <c r="L367" s="45"/>
      <c r="M367" s="226" t="s">
        <v>1</v>
      </c>
      <c r="N367" s="227" t="s">
        <v>45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152</v>
      </c>
      <c r="AT367" s="230" t="s">
        <v>147</v>
      </c>
      <c r="AU367" s="230" t="s">
        <v>153</v>
      </c>
      <c r="AY367" s="18" t="s">
        <v>143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153</v>
      </c>
      <c r="BK367" s="231">
        <f>ROUND(I367*H367,2)</f>
        <v>0</v>
      </c>
      <c r="BL367" s="18" t="s">
        <v>152</v>
      </c>
      <c r="BM367" s="230" t="s">
        <v>487</v>
      </c>
    </row>
    <row r="368" s="14" customFormat="1">
      <c r="A368" s="14"/>
      <c r="B368" s="243"/>
      <c r="C368" s="244"/>
      <c r="D368" s="234" t="s">
        <v>155</v>
      </c>
      <c r="E368" s="245" t="s">
        <v>1</v>
      </c>
      <c r="F368" s="246" t="s">
        <v>488</v>
      </c>
      <c r="G368" s="244"/>
      <c r="H368" s="247">
        <v>13.677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155</v>
      </c>
      <c r="AU368" s="253" t="s">
        <v>153</v>
      </c>
      <c r="AV368" s="14" t="s">
        <v>153</v>
      </c>
      <c r="AW368" s="14" t="s">
        <v>34</v>
      </c>
      <c r="AX368" s="14" t="s">
        <v>87</v>
      </c>
      <c r="AY368" s="253" t="s">
        <v>143</v>
      </c>
    </row>
    <row r="369" s="2" customFormat="1" ht="16.5" customHeight="1">
      <c r="A369" s="39"/>
      <c r="B369" s="40"/>
      <c r="C369" s="219" t="s">
        <v>489</v>
      </c>
      <c r="D369" s="219" t="s">
        <v>147</v>
      </c>
      <c r="E369" s="220" t="s">
        <v>490</v>
      </c>
      <c r="F369" s="221" t="s">
        <v>491</v>
      </c>
      <c r="G369" s="222" t="s">
        <v>178</v>
      </c>
      <c r="H369" s="223">
        <v>0.44</v>
      </c>
      <c r="I369" s="224"/>
      <c r="J369" s="225">
        <f>ROUND(I369*H369,2)</f>
        <v>0</v>
      </c>
      <c r="K369" s="221" t="s">
        <v>1</v>
      </c>
      <c r="L369" s="45"/>
      <c r="M369" s="226" t="s">
        <v>1</v>
      </c>
      <c r="N369" s="227" t="s">
        <v>45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152</v>
      </c>
      <c r="AT369" s="230" t="s">
        <v>147</v>
      </c>
      <c r="AU369" s="230" t="s">
        <v>153</v>
      </c>
      <c r="AY369" s="18" t="s">
        <v>143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153</v>
      </c>
      <c r="BK369" s="231">
        <f>ROUND(I369*H369,2)</f>
        <v>0</v>
      </c>
      <c r="BL369" s="18" t="s">
        <v>152</v>
      </c>
      <c r="BM369" s="230" t="s">
        <v>492</v>
      </c>
    </row>
    <row r="370" s="14" customFormat="1">
      <c r="A370" s="14"/>
      <c r="B370" s="243"/>
      <c r="C370" s="244"/>
      <c r="D370" s="234" t="s">
        <v>155</v>
      </c>
      <c r="E370" s="245" t="s">
        <v>1</v>
      </c>
      <c r="F370" s="246" t="s">
        <v>493</v>
      </c>
      <c r="G370" s="244"/>
      <c r="H370" s="247">
        <v>0.44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155</v>
      </c>
      <c r="AU370" s="253" t="s">
        <v>153</v>
      </c>
      <c r="AV370" s="14" t="s">
        <v>153</v>
      </c>
      <c r="AW370" s="14" t="s">
        <v>34</v>
      </c>
      <c r="AX370" s="14" t="s">
        <v>87</v>
      </c>
      <c r="AY370" s="253" t="s">
        <v>143</v>
      </c>
    </row>
    <row r="371" s="12" customFormat="1" ht="22.8" customHeight="1">
      <c r="A371" s="12"/>
      <c r="B371" s="203"/>
      <c r="C371" s="204"/>
      <c r="D371" s="205" t="s">
        <v>78</v>
      </c>
      <c r="E371" s="217" t="s">
        <v>494</v>
      </c>
      <c r="F371" s="217" t="s">
        <v>495</v>
      </c>
      <c r="G371" s="204"/>
      <c r="H371" s="204"/>
      <c r="I371" s="207"/>
      <c r="J371" s="218">
        <f>BK371</f>
        <v>0</v>
      </c>
      <c r="K371" s="204"/>
      <c r="L371" s="209"/>
      <c r="M371" s="210"/>
      <c r="N371" s="211"/>
      <c r="O371" s="211"/>
      <c r="P371" s="212">
        <f>P372</f>
        <v>0</v>
      </c>
      <c r="Q371" s="211"/>
      <c r="R371" s="212">
        <f>R372</f>
        <v>0</v>
      </c>
      <c r="S371" s="211"/>
      <c r="T371" s="213">
        <f>T372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4" t="s">
        <v>87</v>
      </c>
      <c r="AT371" s="215" t="s">
        <v>78</v>
      </c>
      <c r="AU371" s="215" t="s">
        <v>87</v>
      </c>
      <c r="AY371" s="214" t="s">
        <v>143</v>
      </c>
      <c r="BK371" s="216">
        <f>BK372</f>
        <v>0</v>
      </c>
    </row>
    <row r="372" s="2" customFormat="1" ht="16.5" customHeight="1">
      <c r="A372" s="39"/>
      <c r="B372" s="40"/>
      <c r="C372" s="219" t="s">
        <v>496</v>
      </c>
      <c r="D372" s="219" t="s">
        <v>147</v>
      </c>
      <c r="E372" s="220" t="s">
        <v>497</v>
      </c>
      <c r="F372" s="221" t="s">
        <v>498</v>
      </c>
      <c r="G372" s="222" t="s">
        <v>178</v>
      </c>
      <c r="H372" s="223">
        <v>16.335000000000001</v>
      </c>
      <c r="I372" s="224"/>
      <c r="J372" s="225">
        <f>ROUND(I372*H372,2)</f>
        <v>0</v>
      </c>
      <c r="K372" s="221" t="s">
        <v>151</v>
      </c>
      <c r="L372" s="45"/>
      <c r="M372" s="226" t="s">
        <v>1</v>
      </c>
      <c r="N372" s="227" t="s">
        <v>45</v>
      </c>
      <c r="O372" s="92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160</v>
      </c>
      <c r="AT372" s="230" t="s">
        <v>147</v>
      </c>
      <c r="AU372" s="230" t="s">
        <v>153</v>
      </c>
      <c r="AY372" s="18" t="s">
        <v>143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153</v>
      </c>
      <c r="BK372" s="231">
        <f>ROUND(I372*H372,2)</f>
        <v>0</v>
      </c>
      <c r="BL372" s="18" t="s">
        <v>160</v>
      </c>
      <c r="BM372" s="230" t="s">
        <v>499</v>
      </c>
    </row>
    <row r="373" s="12" customFormat="1" ht="25.92" customHeight="1">
      <c r="A373" s="12"/>
      <c r="B373" s="203"/>
      <c r="C373" s="204"/>
      <c r="D373" s="205" t="s">
        <v>78</v>
      </c>
      <c r="E373" s="206" t="s">
        <v>500</v>
      </c>
      <c r="F373" s="206" t="s">
        <v>501</v>
      </c>
      <c r="G373" s="204"/>
      <c r="H373" s="204"/>
      <c r="I373" s="207"/>
      <c r="J373" s="208">
        <f>BK373</f>
        <v>0</v>
      </c>
      <c r="K373" s="204"/>
      <c r="L373" s="209"/>
      <c r="M373" s="210"/>
      <c r="N373" s="211"/>
      <c r="O373" s="211"/>
      <c r="P373" s="212">
        <f>P374+P382+P396+P418+P435+P461+P491+P507+P518</f>
        <v>0</v>
      </c>
      <c r="Q373" s="211"/>
      <c r="R373" s="212">
        <f>R374+R382+R396+R418+R435+R461+R491+R507+R518</f>
        <v>1.8558000000000001</v>
      </c>
      <c r="S373" s="211"/>
      <c r="T373" s="213">
        <f>T374+T382+T396+T418+T435+T461+T491+T507+T518</f>
        <v>0.44000000000000006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4" t="s">
        <v>153</v>
      </c>
      <c r="AT373" s="215" t="s">
        <v>78</v>
      </c>
      <c r="AU373" s="215" t="s">
        <v>79</v>
      </c>
      <c r="AY373" s="214" t="s">
        <v>143</v>
      </c>
      <c r="BK373" s="216">
        <f>BK374+BK382+BK396+BK418+BK435+BK461+BK491+BK507+BK518</f>
        <v>0</v>
      </c>
    </row>
    <row r="374" s="12" customFormat="1" ht="22.8" customHeight="1">
      <c r="A374" s="12"/>
      <c r="B374" s="203"/>
      <c r="C374" s="204"/>
      <c r="D374" s="205" t="s">
        <v>78</v>
      </c>
      <c r="E374" s="217" t="s">
        <v>502</v>
      </c>
      <c r="F374" s="217" t="s">
        <v>503</v>
      </c>
      <c r="G374" s="204"/>
      <c r="H374" s="204"/>
      <c r="I374" s="207"/>
      <c r="J374" s="218">
        <f>BK374</f>
        <v>0</v>
      </c>
      <c r="K374" s="204"/>
      <c r="L374" s="209"/>
      <c r="M374" s="210"/>
      <c r="N374" s="211"/>
      <c r="O374" s="211"/>
      <c r="P374" s="212">
        <f>SUM(P375:P381)</f>
        <v>0</v>
      </c>
      <c r="Q374" s="211"/>
      <c r="R374" s="212">
        <f>SUM(R375:R381)</f>
        <v>0</v>
      </c>
      <c r="S374" s="211"/>
      <c r="T374" s="213">
        <f>SUM(T375:T381)</f>
        <v>0.44000000000000006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4" t="s">
        <v>153</v>
      </c>
      <c r="AT374" s="215" t="s">
        <v>78</v>
      </c>
      <c r="AU374" s="215" t="s">
        <v>87</v>
      </c>
      <c r="AY374" s="214" t="s">
        <v>143</v>
      </c>
      <c r="BK374" s="216">
        <f>SUM(BK375:BK381)</f>
        <v>0</v>
      </c>
    </row>
    <row r="375" s="2" customFormat="1" ht="16.5" customHeight="1">
      <c r="A375" s="39"/>
      <c r="B375" s="40"/>
      <c r="C375" s="219" t="s">
        <v>504</v>
      </c>
      <c r="D375" s="219" t="s">
        <v>147</v>
      </c>
      <c r="E375" s="220" t="s">
        <v>505</v>
      </c>
      <c r="F375" s="221" t="s">
        <v>506</v>
      </c>
      <c r="G375" s="222" t="s">
        <v>150</v>
      </c>
      <c r="H375" s="223">
        <v>20</v>
      </c>
      <c r="I375" s="224"/>
      <c r="J375" s="225">
        <f>ROUND(I375*H375,2)</f>
        <v>0</v>
      </c>
      <c r="K375" s="221" t="s">
        <v>151</v>
      </c>
      <c r="L375" s="45"/>
      <c r="M375" s="226" t="s">
        <v>1</v>
      </c>
      <c r="N375" s="227" t="s">
        <v>45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0.014</v>
      </c>
      <c r="T375" s="229">
        <f>S375*H375</f>
        <v>0.28000000000000003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152</v>
      </c>
      <c r="AT375" s="230" t="s">
        <v>147</v>
      </c>
      <c r="AU375" s="230" t="s">
        <v>153</v>
      </c>
      <c r="AY375" s="18" t="s">
        <v>143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153</v>
      </c>
      <c r="BK375" s="231">
        <f>ROUND(I375*H375,2)</f>
        <v>0</v>
      </c>
      <c r="BL375" s="18" t="s">
        <v>152</v>
      </c>
      <c r="BM375" s="230" t="s">
        <v>507</v>
      </c>
    </row>
    <row r="376" s="13" customFormat="1">
      <c r="A376" s="13"/>
      <c r="B376" s="232"/>
      <c r="C376" s="233"/>
      <c r="D376" s="234" t="s">
        <v>155</v>
      </c>
      <c r="E376" s="235" t="s">
        <v>1</v>
      </c>
      <c r="F376" s="236" t="s">
        <v>508</v>
      </c>
      <c r="G376" s="233"/>
      <c r="H376" s="235" t="s">
        <v>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155</v>
      </c>
      <c r="AU376" s="242" t="s">
        <v>153</v>
      </c>
      <c r="AV376" s="13" t="s">
        <v>87</v>
      </c>
      <c r="AW376" s="13" t="s">
        <v>34</v>
      </c>
      <c r="AX376" s="13" t="s">
        <v>79</v>
      </c>
      <c r="AY376" s="242" t="s">
        <v>143</v>
      </c>
    </row>
    <row r="377" s="14" customFormat="1">
      <c r="A377" s="14"/>
      <c r="B377" s="243"/>
      <c r="C377" s="244"/>
      <c r="D377" s="234" t="s">
        <v>155</v>
      </c>
      <c r="E377" s="245" t="s">
        <v>1</v>
      </c>
      <c r="F377" s="246" t="s">
        <v>365</v>
      </c>
      <c r="G377" s="244"/>
      <c r="H377" s="247">
        <v>20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155</v>
      </c>
      <c r="AU377" s="253" t="s">
        <v>153</v>
      </c>
      <c r="AV377" s="14" t="s">
        <v>153</v>
      </c>
      <c r="AW377" s="14" t="s">
        <v>34</v>
      </c>
      <c r="AX377" s="14" t="s">
        <v>87</v>
      </c>
      <c r="AY377" s="253" t="s">
        <v>143</v>
      </c>
    </row>
    <row r="378" s="2" customFormat="1" ht="16.5" customHeight="1">
      <c r="A378" s="39"/>
      <c r="B378" s="40"/>
      <c r="C378" s="219" t="s">
        <v>509</v>
      </c>
      <c r="D378" s="219" t="s">
        <v>147</v>
      </c>
      <c r="E378" s="220" t="s">
        <v>510</v>
      </c>
      <c r="F378" s="221" t="s">
        <v>511</v>
      </c>
      <c r="G378" s="222" t="s">
        <v>150</v>
      </c>
      <c r="H378" s="223">
        <v>20</v>
      </c>
      <c r="I378" s="224"/>
      <c r="J378" s="225">
        <f>ROUND(I378*H378,2)</f>
        <v>0</v>
      </c>
      <c r="K378" s="221" t="s">
        <v>151</v>
      </c>
      <c r="L378" s="45"/>
      <c r="M378" s="226" t="s">
        <v>1</v>
      </c>
      <c r="N378" s="227" t="s">
        <v>45</v>
      </c>
      <c r="O378" s="92"/>
      <c r="P378" s="228">
        <f>O378*H378</f>
        <v>0</v>
      </c>
      <c r="Q378" s="228">
        <v>0</v>
      </c>
      <c r="R378" s="228">
        <f>Q378*H378</f>
        <v>0</v>
      </c>
      <c r="S378" s="228">
        <v>0.0080000000000000002</v>
      </c>
      <c r="T378" s="229">
        <f>S378*H378</f>
        <v>0.16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152</v>
      </c>
      <c r="AT378" s="230" t="s">
        <v>147</v>
      </c>
      <c r="AU378" s="230" t="s">
        <v>153</v>
      </c>
      <c r="AY378" s="18" t="s">
        <v>143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153</v>
      </c>
      <c r="BK378" s="231">
        <f>ROUND(I378*H378,2)</f>
        <v>0</v>
      </c>
      <c r="BL378" s="18" t="s">
        <v>152</v>
      </c>
      <c r="BM378" s="230" t="s">
        <v>512</v>
      </c>
    </row>
    <row r="379" s="13" customFormat="1">
      <c r="A379" s="13"/>
      <c r="B379" s="232"/>
      <c r="C379" s="233"/>
      <c r="D379" s="234" t="s">
        <v>155</v>
      </c>
      <c r="E379" s="235" t="s">
        <v>1</v>
      </c>
      <c r="F379" s="236" t="s">
        <v>513</v>
      </c>
      <c r="G379" s="233"/>
      <c r="H379" s="235" t="s">
        <v>1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155</v>
      </c>
      <c r="AU379" s="242" t="s">
        <v>153</v>
      </c>
      <c r="AV379" s="13" t="s">
        <v>87</v>
      </c>
      <c r="AW379" s="13" t="s">
        <v>34</v>
      </c>
      <c r="AX379" s="13" t="s">
        <v>79</v>
      </c>
      <c r="AY379" s="242" t="s">
        <v>143</v>
      </c>
    </row>
    <row r="380" s="13" customFormat="1">
      <c r="A380" s="13"/>
      <c r="B380" s="232"/>
      <c r="C380" s="233"/>
      <c r="D380" s="234" t="s">
        <v>155</v>
      </c>
      <c r="E380" s="235" t="s">
        <v>1</v>
      </c>
      <c r="F380" s="236" t="s">
        <v>514</v>
      </c>
      <c r="G380" s="233"/>
      <c r="H380" s="235" t="s">
        <v>1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155</v>
      </c>
      <c r="AU380" s="242" t="s">
        <v>153</v>
      </c>
      <c r="AV380" s="13" t="s">
        <v>87</v>
      </c>
      <c r="AW380" s="13" t="s">
        <v>34</v>
      </c>
      <c r="AX380" s="13" t="s">
        <v>79</v>
      </c>
      <c r="AY380" s="242" t="s">
        <v>143</v>
      </c>
    </row>
    <row r="381" s="14" customFormat="1">
      <c r="A381" s="14"/>
      <c r="B381" s="243"/>
      <c r="C381" s="244"/>
      <c r="D381" s="234" t="s">
        <v>155</v>
      </c>
      <c r="E381" s="245" t="s">
        <v>1</v>
      </c>
      <c r="F381" s="246" t="s">
        <v>365</v>
      </c>
      <c r="G381" s="244"/>
      <c r="H381" s="247">
        <v>20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155</v>
      </c>
      <c r="AU381" s="253" t="s">
        <v>153</v>
      </c>
      <c r="AV381" s="14" t="s">
        <v>153</v>
      </c>
      <c r="AW381" s="14" t="s">
        <v>34</v>
      </c>
      <c r="AX381" s="14" t="s">
        <v>87</v>
      </c>
      <c r="AY381" s="253" t="s">
        <v>143</v>
      </c>
    </row>
    <row r="382" s="12" customFormat="1" ht="22.8" customHeight="1">
      <c r="A382" s="12"/>
      <c r="B382" s="203"/>
      <c r="C382" s="204"/>
      <c r="D382" s="205" t="s">
        <v>78</v>
      </c>
      <c r="E382" s="217" t="s">
        <v>515</v>
      </c>
      <c r="F382" s="217" t="s">
        <v>516</v>
      </c>
      <c r="G382" s="204"/>
      <c r="H382" s="204"/>
      <c r="I382" s="207"/>
      <c r="J382" s="218">
        <f>BK382</f>
        <v>0</v>
      </c>
      <c r="K382" s="204"/>
      <c r="L382" s="209"/>
      <c r="M382" s="210"/>
      <c r="N382" s="211"/>
      <c r="O382" s="211"/>
      <c r="P382" s="212">
        <f>SUM(P383:P395)</f>
        <v>0</v>
      </c>
      <c r="Q382" s="211"/>
      <c r="R382" s="212">
        <f>SUM(R383:R395)</f>
        <v>0.022678</v>
      </c>
      <c r="S382" s="211"/>
      <c r="T382" s="213">
        <f>SUM(T383:T395)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4" t="s">
        <v>153</v>
      </c>
      <c r="AT382" s="215" t="s">
        <v>78</v>
      </c>
      <c r="AU382" s="215" t="s">
        <v>87</v>
      </c>
      <c r="AY382" s="214" t="s">
        <v>143</v>
      </c>
      <c r="BK382" s="216">
        <f>SUM(BK383:BK395)</f>
        <v>0</v>
      </c>
    </row>
    <row r="383" s="2" customFormat="1" ht="16.5" customHeight="1">
      <c r="A383" s="39"/>
      <c r="B383" s="40"/>
      <c r="C383" s="219" t="s">
        <v>517</v>
      </c>
      <c r="D383" s="219" t="s">
        <v>147</v>
      </c>
      <c r="E383" s="220" t="s">
        <v>518</v>
      </c>
      <c r="F383" s="221" t="s">
        <v>519</v>
      </c>
      <c r="G383" s="222" t="s">
        <v>150</v>
      </c>
      <c r="H383" s="223">
        <v>5</v>
      </c>
      <c r="I383" s="224"/>
      <c r="J383" s="225">
        <f>ROUND(I383*H383,2)</f>
        <v>0</v>
      </c>
      <c r="K383" s="221" t="s">
        <v>151</v>
      </c>
      <c r="L383" s="45"/>
      <c r="M383" s="226" t="s">
        <v>1</v>
      </c>
      <c r="N383" s="227" t="s">
        <v>45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152</v>
      </c>
      <c r="AT383" s="230" t="s">
        <v>147</v>
      </c>
      <c r="AU383" s="230" t="s">
        <v>153</v>
      </c>
      <c r="AY383" s="18" t="s">
        <v>143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153</v>
      </c>
      <c r="BK383" s="231">
        <f>ROUND(I383*H383,2)</f>
        <v>0</v>
      </c>
      <c r="BL383" s="18" t="s">
        <v>152</v>
      </c>
      <c r="BM383" s="230" t="s">
        <v>520</v>
      </c>
    </row>
    <row r="384" s="13" customFormat="1">
      <c r="A384" s="13"/>
      <c r="B384" s="232"/>
      <c r="C384" s="233"/>
      <c r="D384" s="234" t="s">
        <v>155</v>
      </c>
      <c r="E384" s="235" t="s">
        <v>1</v>
      </c>
      <c r="F384" s="236" t="s">
        <v>521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155</v>
      </c>
      <c r="AU384" s="242" t="s">
        <v>153</v>
      </c>
      <c r="AV384" s="13" t="s">
        <v>87</v>
      </c>
      <c r="AW384" s="13" t="s">
        <v>34</v>
      </c>
      <c r="AX384" s="13" t="s">
        <v>79</v>
      </c>
      <c r="AY384" s="242" t="s">
        <v>143</v>
      </c>
    </row>
    <row r="385" s="14" customFormat="1">
      <c r="A385" s="14"/>
      <c r="B385" s="243"/>
      <c r="C385" s="244"/>
      <c r="D385" s="234" t="s">
        <v>155</v>
      </c>
      <c r="E385" s="245" t="s">
        <v>1</v>
      </c>
      <c r="F385" s="246" t="s">
        <v>522</v>
      </c>
      <c r="G385" s="244"/>
      <c r="H385" s="247">
        <v>5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155</v>
      </c>
      <c r="AU385" s="253" t="s">
        <v>153</v>
      </c>
      <c r="AV385" s="14" t="s">
        <v>153</v>
      </c>
      <c r="AW385" s="14" t="s">
        <v>34</v>
      </c>
      <c r="AX385" s="14" t="s">
        <v>87</v>
      </c>
      <c r="AY385" s="253" t="s">
        <v>143</v>
      </c>
    </row>
    <row r="386" s="2" customFormat="1" ht="16.5" customHeight="1">
      <c r="A386" s="39"/>
      <c r="B386" s="40"/>
      <c r="C386" s="265" t="s">
        <v>523</v>
      </c>
      <c r="D386" s="265" t="s">
        <v>199</v>
      </c>
      <c r="E386" s="266" t="s">
        <v>524</v>
      </c>
      <c r="F386" s="267" t="s">
        <v>525</v>
      </c>
      <c r="G386" s="268" t="s">
        <v>526</v>
      </c>
      <c r="H386" s="269">
        <v>22.5</v>
      </c>
      <c r="I386" s="270"/>
      <c r="J386" s="271">
        <f>ROUND(I386*H386,2)</f>
        <v>0</v>
      </c>
      <c r="K386" s="267" t="s">
        <v>151</v>
      </c>
      <c r="L386" s="272"/>
      <c r="M386" s="273" t="s">
        <v>1</v>
      </c>
      <c r="N386" s="274" t="s">
        <v>45</v>
      </c>
      <c r="O386" s="92"/>
      <c r="P386" s="228">
        <f>O386*H386</f>
        <v>0</v>
      </c>
      <c r="Q386" s="228">
        <v>0.001</v>
      </c>
      <c r="R386" s="228">
        <f>Q386*H386</f>
        <v>0.022499999999999999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146</v>
      </c>
      <c r="AT386" s="230" t="s">
        <v>199</v>
      </c>
      <c r="AU386" s="230" t="s">
        <v>153</v>
      </c>
      <c r="AY386" s="18" t="s">
        <v>143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153</v>
      </c>
      <c r="BK386" s="231">
        <f>ROUND(I386*H386,2)</f>
        <v>0</v>
      </c>
      <c r="BL386" s="18" t="s">
        <v>152</v>
      </c>
      <c r="BM386" s="230" t="s">
        <v>527</v>
      </c>
    </row>
    <row r="387" s="13" customFormat="1">
      <c r="A387" s="13"/>
      <c r="B387" s="232"/>
      <c r="C387" s="233"/>
      <c r="D387" s="234" t="s">
        <v>155</v>
      </c>
      <c r="E387" s="235" t="s">
        <v>1</v>
      </c>
      <c r="F387" s="236" t="s">
        <v>528</v>
      </c>
      <c r="G387" s="233"/>
      <c r="H387" s="235" t="s">
        <v>1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155</v>
      </c>
      <c r="AU387" s="242" t="s">
        <v>153</v>
      </c>
      <c r="AV387" s="13" t="s">
        <v>87</v>
      </c>
      <c r="AW387" s="13" t="s">
        <v>34</v>
      </c>
      <c r="AX387" s="13" t="s">
        <v>79</v>
      </c>
      <c r="AY387" s="242" t="s">
        <v>143</v>
      </c>
    </row>
    <row r="388" s="14" customFormat="1">
      <c r="A388" s="14"/>
      <c r="B388" s="243"/>
      <c r="C388" s="244"/>
      <c r="D388" s="234" t="s">
        <v>155</v>
      </c>
      <c r="E388" s="245" t="s">
        <v>1</v>
      </c>
      <c r="F388" s="246" t="s">
        <v>529</v>
      </c>
      <c r="G388" s="244"/>
      <c r="H388" s="247">
        <v>22.5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155</v>
      </c>
      <c r="AU388" s="253" t="s">
        <v>153</v>
      </c>
      <c r="AV388" s="14" t="s">
        <v>153</v>
      </c>
      <c r="AW388" s="14" t="s">
        <v>34</v>
      </c>
      <c r="AX388" s="14" t="s">
        <v>87</v>
      </c>
      <c r="AY388" s="253" t="s">
        <v>143</v>
      </c>
    </row>
    <row r="389" s="2" customFormat="1" ht="16.5" customHeight="1">
      <c r="A389" s="39"/>
      <c r="B389" s="40"/>
      <c r="C389" s="219" t="s">
        <v>530</v>
      </c>
      <c r="D389" s="219" t="s">
        <v>147</v>
      </c>
      <c r="E389" s="220" t="s">
        <v>531</v>
      </c>
      <c r="F389" s="221" t="s">
        <v>532</v>
      </c>
      <c r="G389" s="222" t="s">
        <v>171</v>
      </c>
      <c r="H389" s="223">
        <v>8.4000000000000004</v>
      </c>
      <c r="I389" s="224"/>
      <c r="J389" s="225">
        <f>ROUND(I389*H389,2)</f>
        <v>0</v>
      </c>
      <c r="K389" s="221" t="s">
        <v>151</v>
      </c>
      <c r="L389" s="45"/>
      <c r="M389" s="226" t="s">
        <v>1</v>
      </c>
      <c r="N389" s="227" t="s">
        <v>45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152</v>
      </c>
      <c r="AT389" s="230" t="s">
        <v>147</v>
      </c>
      <c r="AU389" s="230" t="s">
        <v>153</v>
      </c>
      <c r="AY389" s="18" t="s">
        <v>143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153</v>
      </c>
      <c r="BK389" s="231">
        <f>ROUND(I389*H389,2)</f>
        <v>0</v>
      </c>
      <c r="BL389" s="18" t="s">
        <v>152</v>
      </c>
      <c r="BM389" s="230" t="s">
        <v>533</v>
      </c>
    </row>
    <row r="390" s="13" customFormat="1">
      <c r="A390" s="13"/>
      <c r="B390" s="232"/>
      <c r="C390" s="233"/>
      <c r="D390" s="234" t="s">
        <v>155</v>
      </c>
      <c r="E390" s="235" t="s">
        <v>1</v>
      </c>
      <c r="F390" s="236" t="s">
        <v>521</v>
      </c>
      <c r="G390" s="233"/>
      <c r="H390" s="235" t="s">
        <v>1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155</v>
      </c>
      <c r="AU390" s="242" t="s">
        <v>153</v>
      </c>
      <c r="AV390" s="13" t="s">
        <v>87</v>
      </c>
      <c r="AW390" s="13" t="s">
        <v>34</v>
      </c>
      <c r="AX390" s="13" t="s">
        <v>79</v>
      </c>
      <c r="AY390" s="242" t="s">
        <v>143</v>
      </c>
    </row>
    <row r="391" s="14" customFormat="1">
      <c r="A391" s="14"/>
      <c r="B391" s="243"/>
      <c r="C391" s="244"/>
      <c r="D391" s="234" t="s">
        <v>155</v>
      </c>
      <c r="E391" s="245" t="s">
        <v>1</v>
      </c>
      <c r="F391" s="246" t="s">
        <v>534</v>
      </c>
      <c r="G391" s="244"/>
      <c r="H391" s="247">
        <v>8.4000000000000004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155</v>
      </c>
      <c r="AU391" s="253" t="s">
        <v>153</v>
      </c>
      <c r="AV391" s="14" t="s">
        <v>153</v>
      </c>
      <c r="AW391" s="14" t="s">
        <v>34</v>
      </c>
      <c r="AX391" s="14" t="s">
        <v>87</v>
      </c>
      <c r="AY391" s="253" t="s">
        <v>143</v>
      </c>
    </row>
    <row r="392" s="2" customFormat="1" ht="16.5" customHeight="1">
      <c r="A392" s="39"/>
      <c r="B392" s="40"/>
      <c r="C392" s="265" t="s">
        <v>535</v>
      </c>
      <c r="D392" s="265" t="s">
        <v>199</v>
      </c>
      <c r="E392" s="266" t="s">
        <v>536</v>
      </c>
      <c r="F392" s="267" t="s">
        <v>537</v>
      </c>
      <c r="G392" s="268" t="s">
        <v>171</v>
      </c>
      <c r="H392" s="269">
        <v>8.9000000000000004</v>
      </c>
      <c r="I392" s="270"/>
      <c r="J392" s="271">
        <f>ROUND(I392*H392,2)</f>
        <v>0</v>
      </c>
      <c r="K392" s="267" t="s">
        <v>151</v>
      </c>
      <c r="L392" s="272"/>
      <c r="M392" s="273" t="s">
        <v>1</v>
      </c>
      <c r="N392" s="274" t="s">
        <v>45</v>
      </c>
      <c r="O392" s="92"/>
      <c r="P392" s="228">
        <f>O392*H392</f>
        <v>0</v>
      </c>
      <c r="Q392" s="228">
        <v>2.0000000000000002E-05</v>
      </c>
      <c r="R392" s="228">
        <f>Q392*H392</f>
        <v>0.00017800000000000002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146</v>
      </c>
      <c r="AT392" s="230" t="s">
        <v>199</v>
      </c>
      <c r="AU392" s="230" t="s">
        <v>153</v>
      </c>
      <c r="AY392" s="18" t="s">
        <v>143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153</v>
      </c>
      <c r="BK392" s="231">
        <f>ROUND(I392*H392,2)</f>
        <v>0</v>
      </c>
      <c r="BL392" s="18" t="s">
        <v>152</v>
      </c>
      <c r="BM392" s="230" t="s">
        <v>538</v>
      </c>
    </row>
    <row r="393" s="13" customFormat="1">
      <c r="A393" s="13"/>
      <c r="B393" s="232"/>
      <c r="C393" s="233"/>
      <c r="D393" s="234" t="s">
        <v>155</v>
      </c>
      <c r="E393" s="235" t="s">
        <v>1</v>
      </c>
      <c r="F393" s="236" t="s">
        <v>539</v>
      </c>
      <c r="G393" s="233"/>
      <c r="H393" s="235" t="s">
        <v>1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155</v>
      </c>
      <c r="AU393" s="242" t="s">
        <v>153</v>
      </c>
      <c r="AV393" s="13" t="s">
        <v>87</v>
      </c>
      <c r="AW393" s="13" t="s">
        <v>34</v>
      </c>
      <c r="AX393" s="13" t="s">
        <v>79</v>
      </c>
      <c r="AY393" s="242" t="s">
        <v>143</v>
      </c>
    </row>
    <row r="394" s="14" customFormat="1">
      <c r="A394" s="14"/>
      <c r="B394" s="243"/>
      <c r="C394" s="244"/>
      <c r="D394" s="234" t="s">
        <v>155</v>
      </c>
      <c r="E394" s="245" t="s">
        <v>1</v>
      </c>
      <c r="F394" s="246" t="s">
        <v>540</v>
      </c>
      <c r="G394" s="244"/>
      <c r="H394" s="247">
        <v>8.9000000000000004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155</v>
      </c>
      <c r="AU394" s="253" t="s">
        <v>153</v>
      </c>
      <c r="AV394" s="14" t="s">
        <v>153</v>
      </c>
      <c r="AW394" s="14" t="s">
        <v>34</v>
      </c>
      <c r="AX394" s="14" t="s">
        <v>87</v>
      </c>
      <c r="AY394" s="253" t="s">
        <v>143</v>
      </c>
    </row>
    <row r="395" s="2" customFormat="1" ht="16.5" customHeight="1">
      <c r="A395" s="39"/>
      <c r="B395" s="40"/>
      <c r="C395" s="219" t="s">
        <v>541</v>
      </c>
      <c r="D395" s="219" t="s">
        <v>147</v>
      </c>
      <c r="E395" s="220" t="s">
        <v>542</v>
      </c>
      <c r="F395" s="221" t="s">
        <v>543</v>
      </c>
      <c r="G395" s="222" t="s">
        <v>178</v>
      </c>
      <c r="H395" s="223">
        <v>0.023</v>
      </c>
      <c r="I395" s="224"/>
      <c r="J395" s="225">
        <f>ROUND(I395*H395,2)</f>
        <v>0</v>
      </c>
      <c r="K395" s="221" t="s">
        <v>151</v>
      </c>
      <c r="L395" s="45"/>
      <c r="M395" s="226" t="s">
        <v>1</v>
      </c>
      <c r="N395" s="227" t="s">
        <v>45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152</v>
      </c>
      <c r="AT395" s="230" t="s">
        <v>147</v>
      </c>
      <c r="AU395" s="230" t="s">
        <v>153</v>
      </c>
      <c r="AY395" s="18" t="s">
        <v>143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153</v>
      </c>
      <c r="BK395" s="231">
        <f>ROUND(I395*H395,2)</f>
        <v>0</v>
      </c>
      <c r="BL395" s="18" t="s">
        <v>152</v>
      </c>
      <c r="BM395" s="230" t="s">
        <v>544</v>
      </c>
    </row>
    <row r="396" s="12" customFormat="1" ht="22.8" customHeight="1">
      <c r="A396" s="12"/>
      <c r="B396" s="203"/>
      <c r="C396" s="204"/>
      <c r="D396" s="205" t="s">
        <v>78</v>
      </c>
      <c r="E396" s="217" t="s">
        <v>545</v>
      </c>
      <c r="F396" s="217" t="s">
        <v>546</v>
      </c>
      <c r="G396" s="204"/>
      <c r="H396" s="204"/>
      <c r="I396" s="207"/>
      <c r="J396" s="218">
        <f>BK396</f>
        <v>0</v>
      </c>
      <c r="K396" s="204"/>
      <c r="L396" s="209"/>
      <c r="M396" s="210"/>
      <c r="N396" s="211"/>
      <c r="O396" s="211"/>
      <c r="P396" s="212">
        <f>SUM(P397:P417)</f>
        <v>0</v>
      </c>
      <c r="Q396" s="211"/>
      <c r="R396" s="212">
        <f>SUM(R397:R417)</f>
        <v>1.106036</v>
      </c>
      <c r="S396" s="211"/>
      <c r="T396" s="213">
        <f>SUM(T397:T417)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4" t="s">
        <v>153</v>
      </c>
      <c r="AT396" s="215" t="s">
        <v>78</v>
      </c>
      <c r="AU396" s="215" t="s">
        <v>87</v>
      </c>
      <c r="AY396" s="214" t="s">
        <v>143</v>
      </c>
      <c r="BK396" s="216">
        <f>SUM(BK397:BK417)</f>
        <v>0</v>
      </c>
    </row>
    <row r="397" s="2" customFormat="1" ht="16.5" customHeight="1">
      <c r="A397" s="39"/>
      <c r="B397" s="40"/>
      <c r="C397" s="219" t="s">
        <v>547</v>
      </c>
      <c r="D397" s="219" t="s">
        <v>147</v>
      </c>
      <c r="E397" s="220" t="s">
        <v>548</v>
      </c>
      <c r="F397" s="221" t="s">
        <v>549</v>
      </c>
      <c r="G397" s="222" t="s">
        <v>150</v>
      </c>
      <c r="H397" s="223">
        <v>2.2999999999999998</v>
      </c>
      <c r="I397" s="224"/>
      <c r="J397" s="225">
        <f>ROUND(I397*H397,2)</f>
        <v>0</v>
      </c>
      <c r="K397" s="221" t="s">
        <v>1</v>
      </c>
      <c r="L397" s="45"/>
      <c r="M397" s="226" t="s">
        <v>1</v>
      </c>
      <c r="N397" s="227" t="s">
        <v>45</v>
      </c>
      <c r="O397" s="92"/>
      <c r="P397" s="228">
        <f>O397*H397</f>
        <v>0</v>
      </c>
      <c r="Q397" s="228">
        <v>0.027900000000000001</v>
      </c>
      <c r="R397" s="228">
        <f>Q397*H397</f>
        <v>0.064169999999999991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152</v>
      </c>
      <c r="AT397" s="230" t="s">
        <v>147</v>
      </c>
      <c r="AU397" s="230" t="s">
        <v>153</v>
      </c>
      <c r="AY397" s="18" t="s">
        <v>143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153</v>
      </c>
      <c r="BK397" s="231">
        <f>ROUND(I397*H397,2)</f>
        <v>0</v>
      </c>
      <c r="BL397" s="18" t="s">
        <v>152</v>
      </c>
      <c r="BM397" s="230" t="s">
        <v>550</v>
      </c>
    </row>
    <row r="398" s="13" customFormat="1">
      <c r="A398" s="13"/>
      <c r="B398" s="232"/>
      <c r="C398" s="233"/>
      <c r="D398" s="234" t="s">
        <v>155</v>
      </c>
      <c r="E398" s="235" t="s">
        <v>1</v>
      </c>
      <c r="F398" s="236" t="s">
        <v>551</v>
      </c>
      <c r="G398" s="233"/>
      <c r="H398" s="235" t="s">
        <v>1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155</v>
      </c>
      <c r="AU398" s="242" t="s">
        <v>153</v>
      </c>
      <c r="AV398" s="13" t="s">
        <v>87</v>
      </c>
      <c r="AW398" s="13" t="s">
        <v>34</v>
      </c>
      <c r="AX398" s="13" t="s">
        <v>79</v>
      </c>
      <c r="AY398" s="242" t="s">
        <v>143</v>
      </c>
    </row>
    <row r="399" s="14" customFormat="1">
      <c r="A399" s="14"/>
      <c r="B399" s="243"/>
      <c r="C399" s="244"/>
      <c r="D399" s="234" t="s">
        <v>155</v>
      </c>
      <c r="E399" s="245" t="s">
        <v>1</v>
      </c>
      <c r="F399" s="246" t="s">
        <v>552</v>
      </c>
      <c r="G399" s="244"/>
      <c r="H399" s="247">
        <v>2.2999999999999998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155</v>
      </c>
      <c r="AU399" s="253" t="s">
        <v>153</v>
      </c>
      <c r="AV399" s="14" t="s">
        <v>153</v>
      </c>
      <c r="AW399" s="14" t="s">
        <v>34</v>
      </c>
      <c r="AX399" s="14" t="s">
        <v>87</v>
      </c>
      <c r="AY399" s="253" t="s">
        <v>143</v>
      </c>
    </row>
    <row r="400" s="2" customFormat="1" ht="16.5" customHeight="1">
      <c r="A400" s="39"/>
      <c r="B400" s="40"/>
      <c r="C400" s="219" t="s">
        <v>553</v>
      </c>
      <c r="D400" s="219" t="s">
        <v>147</v>
      </c>
      <c r="E400" s="220" t="s">
        <v>554</v>
      </c>
      <c r="F400" s="221" t="s">
        <v>555</v>
      </c>
      <c r="G400" s="222" t="s">
        <v>150</v>
      </c>
      <c r="H400" s="223">
        <v>2.2999999999999998</v>
      </c>
      <c r="I400" s="224"/>
      <c r="J400" s="225">
        <f>ROUND(I400*H400,2)</f>
        <v>0</v>
      </c>
      <c r="K400" s="221" t="s">
        <v>151</v>
      </c>
      <c r="L400" s="45"/>
      <c r="M400" s="226" t="s">
        <v>1</v>
      </c>
      <c r="N400" s="227" t="s">
        <v>45</v>
      </c>
      <c r="O400" s="92"/>
      <c r="P400" s="228">
        <f>O400*H400</f>
        <v>0</v>
      </c>
      <c r="Q400" s="228">
        <v>0.00010000000000000001</v>
      </c>
      <c r="R400" s="228">
        <f>Q400*H400</f>
        <v>0.00022999999999999998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152</v>
      </c>
      <c r="AT400" s="230" t="s">
        <v>147</v>
      </c>
      <c r="AU400" s="230" t="s">
        <v>153</v>
      </c>
      <c r="AY400" s="18" t="s">
        <v>143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153</v>
      </c>
      <c r="BK400" s="231">
        <f>ROUND(I400*H400,2)</f>
        <v>0</v>
      </c>
      <c r="BL400" s="18" t="s">
        <v>152</v>
      </c>
      <c r="BM400" s="230" t="s">
        <v>556</v>
      </c>
    </row>
    <row r="401" s="2" customFormat="1" ht="16.5" customHeight="1">
      <c r="A401" s="39"/>
      <c r="B401" s="40"/>
      <c r="C401" s="219" t="s">
        <v>557</v>
      </c>
      <c r="D401" s="219" t="s">
        <v>147</v>
      </c>
      <c r="E401" s="220" t="s">
        <v>558</v>
      </c>
      <c r="F401" s="221" t="s">
        <v>559</v>
      </c>
      <c r="G401" s="222" t="s">
        <v>150</v>
      </c>
      <c r="H401" s="223">
        <v>0.5</v>
      </c>
      <c r="I401" s="224"/>
      <c r="J401" s="225">
        <f>ROUND(I401*H401,2)</f>
        <v>0</v>
      </c>
      <c r="K401" s="221" t="s">
        <v>151</v>
      </c>
      <c r="L401" s="45"/>
      <c r="M401" s="226" t="s">
        <v>1</v>
      </c>
      <c r="N401" s="227" t="s">
        <v>45</v>
      </c>
      <c r="O401" s="92"/>
      <c r="P401" s="228">
        <f>O401*H401</f>
        <v>0</v>
      </c>
      <c r="Q401" s="228">
        <v>0.0032200000000000002</v>
      </c>
      <c r="R401" s="228">
        <f>Q401*H401</f>
        <v>0.0016100000000000001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152</v>
      </c>
      <c r="AT401" s="230" t="s">
        <v>147</v>
      </c>
      <c r="AU401" s="230" t="s">
        <v>153</v>
      </c>
      <c r="AY401" s="18" t="s">
        <v>143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153</v>
      </c>
      <c r="BK401" s="231">
        <f>ROUND(I401*H401,2)</f>
        <v>0</v>
      </c>
      <c r="BL401" s="18" t="s">
        <v>152</v>
      </c>
      <c r="BM401" s="230" t="s">
        <v>560</v>
      </c>
    </row>
    <row r="402" s="13" customFormat="1">
      <c r="A402" s="13"/>
      <c r="B402" s="232"/>
      <c r="C402" s="233"/>
      <c r="D402" s="234" t="s">
        <v>155</v>
      </c>
      <c r="E402" s="235" t="s">
        <v>1</v>
      </c>
      <c r="F402" s="236" t="s">
        <v>561</v>
      </c>
      <c r="G402" s="233"/>
      <c r="H402" s="235" t="s">
        <v>1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155</v>
      </c>
      <c r="AU402" s="242" t="s">
        <v>153</v>
      </c>
      <c r="AV402" s="13" t="s">
        <v>87</v>
      </c>
      <c r="AW402" s="13" t="s">
        <v>34</v>
      </c>
      <c r="AX402" s="13" t="s">
        <v>79</v>
      </c>
      <c r="AY402" s="242" t="s">
        <v>143</v>
      </c>
    </row>
    <row r="403" s="14" customFormat="1">
      <c r="A403" s="14"/>
      <c r="B403" s="243"/>
      <c r="C403" s="244"/>
      <c r="D403" s="234" t="s">
        <v>155</v>
      </c>
      <c r="E403" s="245" t="s">
        <v>1</v>
      </c>
      <c r="F403" s="246" t="s">
        <v>562</v>
      </c>
      <c r="G403" s="244"/>
      <c r="H403" s="247">
        <v>0.5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155</v>
      </c>
      <c r="AU403" s="253" t="s">
        <v>153</v>
      </c>
      <c r="AV403" s="14" t="s">
        <v>153</v>
      </c>
      <c r="AW403" s="14" t="s">
        <v>34</v>
      </c>
      <c r="AX403" s="14" t="s">
        <v>87</v>
      </c>
      <c r="AY403" s="253" t="s">
        <v>143</v>
      </c>
    </row>
    <row r="404" s="2" customFormat="1" ht="21.75" customHeight="1">
      <c r="A404" s="39"/>
      <c r="B404" s="40"/>
      <c r="C404" s="219" t="s">
        <v>563</v>
      </c>
      <c r="D404" s="219" t="s">
        <v>147</v>
      </c>
      <c r="E404" s="220" t="s">
        <v>564</v>
      </c>
      <c r="F404" s="221" t="s">
        <v>565</v>
      </c>
      <c r="G404" s="222" t="s">
        <v>150</v>
      </c>
      <c r="H404" s="223">
        <v>36.200000000000003</v>
      </c>
      <c r="I404" s="224"/>
      <c r="J404" s="225">
        <f>ROUND(I404*H404,2)</f>
        <v>0</v>
      </c>
      <c r="K404" s="221" t="s">
        <v>1</v>
      </c>
      <c r="L404" s="45"/>
      <c r="M404" s="226" t="s">
        <v>1</v>
      </c>
      <c r="N404" s="227" t="s">
        <v>45</v>
      </c>
      <c r="O404" s="92"/>
      <c r="P404" s="228">
        <f>O404*H404</f>
        <v>0</v>
      </c>
      <c r="Q404" s="228">
        <v>0.028629999999999999</v>
      </c>
      <c r="R404" s="228">
        <f>Q404*H404</f>
        <v>1.0364060000000002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152</v>
      </c>
      <c r="AT404" s="230" t="s">
        <v>147</v>
      </c>
      <c r="AU404" s="230" t="s">
        <v>153</v>
      </c>
      <c r="AY404" s="18" t="s">
        <v>143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153</v>
      </c>
      <c r="BK404" s="231">
        <f>ROUND(I404*H404,2)</f>
        <v>0</v>
      </c>
      <c r="BL404" s="18" t="s">
        <v>152</v>
      </c>
      <c r="BM404" s="230" t="s">
        <v>566</v>
      </c>
    </row>
    <row r="405" s="13" customFormat="1">
      <c r="A405" s="13"/>
      <c r="B405" s="232"/>
      <c r="C405" s="233"/>
      <c r="D405" s="234" t="s">
        <v>155</v>
      </c>
      <c r="E405" s="235" t="s">
        <v>1</v>
      </c>
      <c r="F405" s="236" t="s">
        <v>567</v>
      </c>
      <c r="G405" s="233"/>
      <c r="H405" s="235" t="s">
        <v>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155</v>
      </c>
      <c r="AU405" s="242" t="s">
        <v>153</v>
      </c>
      <c r="AV405" s="13" t="s">
        <v>87</v>
      </c>
      <c r="AW405" s="13" t="s">
        <v>34</v>
      </c>
      <c r="AX405" s="13" t="s">
        <v>79</v>
      </c>
      <c r="AY405" s="242" t="s">
        <v>143</v>
      </c>
    </row>
    <row r="406" s="13" customFormat="1">
      <c r="A406" s="13"/>
      <c r="B406" s="232"/>
      <c r="C406" s="233"/>
      <c r="D406" s="234" t="s">
        <v>155</v>
      </c>
      <c r="E406" s="235" t="s">
        <v>1</v>
      </c>
      <c r="F406" s="236" t="s">
        <v>568</v>
      </c>
      <c r="G406" s="233"/>
      <c r="H406" s="235" t="s">
        <v>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155</v>
      </c>
      <c r="AU406" s="242" t="s">
        <v>153</v>
      </c>
      <c r="AV406" s="13" t="s">
        <v>87</v>
      </c>
      <c r="AW406" s="13" t="s">
        <v>34</v>
      </c>
      <c r="AX406" s="13" t="s">
        <v>79</v>
      </c>
      <c r="AY406" s="242" t="s">
        <v>143</v>
      </c>
    </row>
    <row r="407" s="13" customFormat="1">
      <c r="A407" s="13"/>
      <c r="B407" s="232"/>
      <c r="C407" s="233"/>
      <c r="D407" s="234" t="s">
        <v>155</v>
      </c>
      <c r="E407" s="235" t="s">
        <v>1</v>
      </c>
      <c r="F407" s="236" t="s">
        <v>569</v>
      </c>
      <c r="G407" s="233"/>
      <c r="H407" s="235" t="s">
        <v>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155</v>
      </c>
      <c r="AU407" s="242" t="s">
        <v>153</v>
      </c>
      <c r="AV407" s="13" t="s">
        <v>87</v>
      </c>
      <c r="AW407" s="13" t="s">
        <v>34</v>
      </c>
      <c r="AX407" s="13" t="s">
        <v>79</v>
      </c>
      <c r="AY407" s="242" t="s">
        <v>143</v>
      </c>
    </row>
    <row r="408" s="14" customFormat="1">
      <c r="A408" s="14"/>
      <c r="B408" s="243"/>
      <c r="C408" s="244"/>
      <c r="D408" s="234" t="s">
        <v>155</v>
      </c>
      <c r="E408" s="245" t="s">
        <v>1</v>
      </c>
      <c r="F408" s="246" t="s">
        <v>570</v>
      </c>
      <c r="G408" s="244"/>
      <c r="H408" s="247">
        <v>36.200000000000003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155</v>
      </c>
      <c r="AU408" s="253" t="s">
        <v>153</v>
      </c>
      <c r="AV408" s="14" t="s">
        <v>153</v>
      </c>
      <c r="AW408" s="14" t="s">
        <v>34</v>
      </c>
      <c r="AX408" s="14" t="s">
        <v>87</v>
      </c>
      <c r="AY408" s="253" t="s">
        <v>143</v>
      </c>
    </row>
    <row r="409" s="2" customFormat="1" ht="16.5" customHeight="1">
      <c r="A409" s="39"/>
      <c r="B409" s="40"/>
      <c r="C409" s="219" t="s">
        <v>571</v>
      </c>
      <c r="D409" s="219" t="s">
        <v>147</v>
      </c>
      <c r="E409" s="220" t="s">
        <v>572</v>
      </c>
      <c r="F409" s="221" t="s">
        <v>573</v>
      </c>
      <c r="G409" s="222" t="s">
        <v>150</v>
      </c>
      <c r="H409" s="223">
        <v>36.200000000000003</v>
      </c>
      <c r="I409" s="224"/>
      <c r="J409" s="225">
        <f>ROUND(I409*H409,2)</f>
        <v>0</v>
      </c>
      <c r="K409" s="221" t="s">
        <v>151</v>
      </c>
      <c r="L409" s="45"/>
      <c r="M409" s="226" t="s">
        <v>1</v>
      </c>
      <c r="N409" s="227" t="s">
        <v>45</v>
      </c>
      <c r="O409" s="92"/>
      <c r="P409" s="228">
        <f>O409*H409</f>
        <v>0</v>
      </c>
      <c r="Q409" s="228">
        <v>0.00010000000000000001</v>
      </c>
      <c r="R409" s="228">
        <f>Q409*H409</f>
        <v>0.0036200000000000004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152</v>
      </c>
      <c r="AT409" s="230" t="s">
        <v>147</v>
      </c>
      <c r="AU409" s="230" t="s">
        <v>153</v>
      </c>
      <c r="AY409" s="18" t="s">
        <v>143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153</v>
      </c>
      <c r="BK409" s="231">
        <f>ROUND(I409*H409,2)</f>
        <v>0</v>
      </c>
      <c r="BL409" s="18" t="s">
        <v>152</v>
      </c>
      <c r="BM409" s="230" t="s">
        <v>574</v>
      </c>
    </row>
    <row r="410" s="2" customFormat="1" ht="16.5" customHeight="1">
      <c r="A410" s="39"/>
      <c r="B410" s="40"/>
      <c r="C410" s="219" t="s">
        <v>575</v>
      </c>
      <c r="D410" s="219" t="s">
        <v>147</v>
      </c>
      <c r="E410" s="220" t="s">
        <v>576</v>
      </c>
      <c r="F410" s="221" t="s">
        <v>577</v>
      </c>
      <c r="G410" s="222" t="s">
        <v>150</v>
      </c>
      <c r="H410" s="223">
        <v>1.5</v>
      </c>
      <c r="I410" s="224"/>
      <c r="J410" s="225">
        <f>ROUND(I410*H410,2)</f>
        <v>0</v>
      </c>
      <c r="K410" s="221" t="s">
        <v>151</v>
      </c>
      <c r="L410" s="45"/>
      <c r="M410" s="226" t="s">
        <v>1</v>
      </c>
      <c r="N410" s="227" t="s">
        <v>45</v>
      </c>
      <c r="O410" s="92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152</v>
      </c>
      <c r="AT410" s="230" t="s">
        <v>147</v>
      </c>
      <c r="AU410" s="230" t="s">
        <v>153</v>
      </c>
      <c r="AY410" s="18" t="s">
        <v>143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153</v>
      </c>
      <c r="BK410" s="231">
        <f>ROUND(I410*H410,2)</f>
        <v>0</v>
      </c>
      <c r="BL410" s="18" t="s">
        <v>152</v>
      </c>
      <c r="BM410" s="230" t="s">
        <v>578</v>
      </c>
    </row>
    <row r="411" s="13" customFormat="1">
      <c r="A411" s="13"/>
      <c r="B411" s="232"/>
      <c r="C411" s="233"/>
      <c r="D411" s="234" t="s">
        <v>155</v>
      </c>
      <c r="E411" s="235" t="s">
        <v>1</v>
      </c>
      <c r="F411" s="236" t="s">
        <v>569</v>
      </c>
      <c r="G411" s="233"/>
      <c r="H411" s="235" t="s">
        <v>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155</v>
      </c>
      <c r="AU411" s="242" t="s">
        <v>153</v>
      </c>
      <c r="AV411" s="13" t="s">
        <v>87</v>
      </c>
      <c r="AW411" s="13" t="s">
        <v>34</v>
      </c>
      <c r="AX411" s="13" t="s">
        <v>79</v>
      </c>
      <c r="AY411" s="242" t="s">
        <v>143</v>
      </c>
    </row>
    <row r="412" s="14" customFormat="1">
      <c r="A412" s="14"/>
      <c r="B412" s="243"/>
      <c r="C412" s="244"/>
      <c r="D412" s="234" t="s">
        <v>155</v>
      </c>
      <c r="E412" s="245" t="s">
        <v>1</v>
      </c>
      <c r="F412" s="246" t="s">
        <v>396</v>
      </c>
      <c r="G412" s="244"/>
      <c r="H412" s="247">
        <v>1.5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155</v>
      </c>
      <c r="AU412" s="253" t="s">
        <v>153</v>
      </c>
      <c r="AV412" s="14" t="s">
        <v>153</v>
      </c>
      <c r="AW412" s="14" t="s">
        <v>34</v>
      </c>
      <c r="AX412" s="14" t="s">
        <v>87</v>
      </c>
      <c r="AY412" s="253" t="s">
        <v>143</v>
      </c>
    </row>
    <row r="413" s="2" customFormat="1">
      <c r="A413" s="39"/>
      <c r="B413" s="40"/>
      <c r="C413" s="219" t="s">
        <v>579</v>
      </c>
      <c r="D413" s="219" t="s">
        <v>147</v>
      </c>
      <c r="E413" s="220" t="s">
        <v>580</v>
      </c>
      <c r="F413" s="221" t="s">
        <v>581</v>
      </c>
      <c r="G413" s="222" t="s">
        <v>334</v>
      </c>
      <c r="H413" s="223">
        <v>2</v>
      </c>
      <c r="I413" s="224"/>
      <c r="J413" s="225">
        <f>ROUND(I413*H413,2)</f>
        <v>0</v>
      </c>
      <c r="K413" s="221" t="s">
        <v>1</v>
      </c>
      <c r="L413" s="45"/>
      <c r="M413" s="226" t="s">
        <v>1</v>
      </c>
      <c r="N413" s="227" t="s">
        <v>45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152</v>
      </c>
      <c r="AT413" s="230" t="s">
        <v>147</v>
      </c>
      <c r="AU413" s="230" t="s">
        <v>153</v>
      </c>
      <c r="AY413" s="18" t="s">
        <v>143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153</v>
      </c>
      <c r="BK413" s="231">
        <f>ROUND(I413*H413,2)</f>
        <v>0</v>
      </c>
      <c r="BL413" s="18" t="s">
        <v>152</v>
      </c>
      <c r="BM413" s="230" t="s">
        <v>582</v>
      </c>
    </row>
    <row r="414" s="13" customFormat="1">
      <c r="A414" s="13"/>
      <c r="B414" s="232"/>
      <c r="C414" s="233"/>
      <c r="D414" s="234" t="s">
        <v>155</v>
      </c>
      <c r="E414" s="235" t="s">
        <v>1</v>
      </c>
      <c r="F414" s="236" t="s">
        <v>583</v>
      </c>
      <c r="G414" s="233"/>
      <c r="H414" s="235" t="s">
        <v>1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155</v>
      </c>
      <c r="AU414" s="242" t="s">
        <v>153</v>
      </c>
      <c r="AV414" s="13" t="s">
        <v>87</v>
      </c>
      <c r="AW414" s="13" t="s">
        <v>34</v>
      </c>
      <c r="AX414" s="13" t="s">
        <v>79</v>
      </c>
      <c r="AY414" s="242" t="s">
        <v>143</v>
      </c>
    </row>
    <row r="415" s="13" customFormat="1">
      <c r="A415" s="13"/>
      <c r="B415" s="232"/>
      <c r="C415" s="233"/>
      <c r="D415" s="234" t="s">
        <v>155</v>
      </c>
      <c r="E415" s="235" t="s">
        <v>1</v>
      </c>
      <c r="F415" s="236" t="s">
        <v>584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155</v>
      </c>
      <c r="AU415" s="242" t="s">
        <v>153</v>
      </c>
      <c r="AV415" s="13" t="s">
        <v>87</v>
      </c>
      <c r="AW415" s="13" t="s">
        <v>34</v>
      </c>
      <c r="AX415" s="13" t="s">
        <v>79</v>
      </c>
      <c r="AY415" s="242" t="s">
        <v>143</v>
      </c>
    </row>
    <row r="416" s="14" customFormat="1">
      <c r="A416" s="14"/>
      <c r="B416" s="243"/>
      <c r="C416" s="244"/>
      <c r="D416" s="234" t="s">
        <v>155</v>
      </c>
      <c r="E416" s="245" t="s">
        <v>1</v>
      </c>
      <c r="F416" s="246" t="s">
        <v>153</v>
      </c>
      <c r="G416" s="244"/>
      <c r="H416" s="247">
        <v>2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155</v>
      </c>
      <c r="AU416" s="253" t="s">
        <v>153</v>
      </c>
      <c r="AV416" s="14" t="s">
        <v>153</v>
      </c>
      <c r="AW416" s="14" t="s">
        <v>34</v>
      </c>
      <c r="AX416" s="14" t="s">
        <v>87</v>
      </c>
      <c r="AY416" s="253" t="s">
        <v>143</v>
      </c>
    </row>
    <row r="417" s="2" customFormat="1" ht="16.5" customHeight="1">
      <c r="A417" s="39"/>
      <c r="B417" s="40"/>
      <c r="C417" s="219" t="s">
        <v>585</v>
      </c>
      <c r="D417" s="219" t="s">
        <v>147</v>
      </c>
      <c r="E417" s="220" t="s">
        <v>586</v>
      </c>
      <c r="F417" s="221" t="s">
        <v>587</v>
      </c>
      <c r="G417" s="222" t="s">
        <v>178</v>
      </c>
      <c r="H417" s="223">
        <v>1.1060000000000001</v>
      </c>
      <c r="I417" s="224"/>
      <c r="J417" s="225">
        <f>ROUND(I417*H417,2)</f>
        <v>0</v>
      </c>
      <c r="K417" s="221" t="s">
        <v>151</v>
      </c>
      <c r="L417" s="45"/>
      <c r="M417" s="226" t="s">
        <v>1</v>
      </c>
      <c r="N417" s="227" t="s">
        <v>45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152</v>
      </c>
      <c r="AT417" s="230" t="s">
        <v>147</v>
      </c>
      <c r="AU417" s="230" t="s">
        <v>153</v>
      </c>
      <c r="AY417" s="18" t="s">
        <v>143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153</v>
      </c>
      <c r="BK417" s="231">
        <f>ROUND(I417*H417,2)</f>
        <v>0</v>
      </c>
      <c r="BL417" s="18" t="s">
        <v>152</v>
      </c>
      <c r="BM417" s="230" t="s">
        <v>588</v>
      </c>
    </row>
    <row r="418" s="12" customFormat="1" ht="22.8" customHeight="1">
      <c r="A418" s="12"/>
      <c r="B418" s="203"/>
      <c r="C418" s="204"/>
      <c r="D418" s="205" t="s">
        <v>78</v>
      </c>
      <c r="E418" s="217" t="s">
        <v>589</v>
      </c>
      <c r="F418" s="217" t="s">
        <v>590</v>
      </c>
      <c r="G418" s="204"/>
      <c r="H418" s="204"/>
      <c r="I418" s="207"/>
      <c r="J418" s="218">
        <f>BK418</f>
        <v>0</v>
      </c>
      <c r="K418" s="204"/>
      <c r="L418" s="209"/>
      <c r="M418" s="210"/>
      <c r="N418" s="211"/>
      <c r="O418" s="211"/>
      <c r="P418" s="212">
        <f>SUM(P419:P434)</f>
        <v>0</v>
      </c>
      <c r="Q418" s="211"/>
      <c r="R418" s="212">
        <f>SUM(R419:R434)</f>
        <v>0.13910999999999998</v>
      </c>
      <c r="S418" s="211"/>
      <c r="T418" s="213">
        <f>SUM(T419:T434)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4" t="s">
        <v>153</v>
      </c>
      <c r="AT418" s="215" t="s">
        <v>78</v>
      </c>
      <c r="AU418" s="215" t="s">
        <v>87</v>
      </c>
      <c r="AY418" s="214" t="s">
        <v>143</v>
      </c>
      <c r="BK418" s="216">
        <f>SUM(BK419:BK434)</f>
        <v>0</v>
      </c>
    </row>
    <row r="419" s="2" customFormat="1">
      <c r="A419" s="39"/>
      <c r="B419" s="40"/>
      <c r="C419" s="219" t="s">
        <v>591</v>
      </c>
      <c r="D419" s="219" t="s">
        <v>147</v>
      </c>
      <c r="E419" s="220" t="s">
        <v>592</v>
      </c>
      <c r="F419" s="221" t="s">
        <v>593</v>
      </c>
      <c r="G419" s="222" t="s">
        <v>150</v>
      </c>
      <c r="H419" s="223">
        <v>4.4000000000000004</v>
      </c>
      <c r="I419" s="224"/>
      <c r="J419" s="225">
        <f>ROUND(I419*H419,2)</f>
        <v>0</v>
      </c>
      <c r="K419" s="221" t="s">
        <v>151</v>
      </c>
      <c r="L419" s="45"/>
      <c r="M419" s="226" t="s">
        <v>1</v>
      </c>
      <c r="N419" s="227" t="s">
        <v>45</v>
      </c>
      <c r="O419" s="92"/>
      <c r="P419" s="228">
        <f>O419*H419</f>
        <v>0</v>
      </c>
      <c r="Q419" s="228">
        <v>0.0089999999999999993</v>
      </c>
      <c r="R419" s="228">
        <f>Q419*H419</f>
        <v>0.039600000000000003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152</v>
      </c>
      <c r="AT419" s="230" t="s">
        <v>147</v>
      </c>
      <c r="AU419" s="230" t="s">
        <v>153</v>
      </c>
      <c r="AY419" s="18" t="s">
        <v>143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153</v>
      </c>
      <c r="BK419" s="231">
        <f>ROUND(I419*H419,2)</f>
        <v>0</v>
      </c>
      <c r="BL419" s="18" t="s">
        <v>152</v>
      </c>
      <c r="BM419" s="230" t="s">
        <v>594</v>
      </c>
    </row>
    <row r="420" s="13" customFormat="1">
      <c r="A420" s="13"/>
      <c r="B420" s="232"/>
      <c r="C420" s="233"/>
      <c r="D420" s="234" t="s">
        <v>155</v>
      </c>
      <c r="E420" s="235" t="s">
        <v>1</v>
      </c>
      <c r="F420" s="236" t="s">
        <v>595</v>
      </c>
      <c r="G420" s="233"/>
      <c r="H420" s="235" t="s">
        <v>1</v>
      </c>
      <c r="I420" s="237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155</v>
      </c>
      <c r="AU420" s="242" t="s">
        <v>153</v>
      </c>
      <c r="AV420" s="13" t="s">
        <v>87</v>
      </c>
      <c r="AW420" s="13" t="s">
        <v>34</v>
      </c>
      <c r="AX420" s="13" t="s">
        <v>79</v>
      </c>
      <c r="AY420" s="242" t="s">
        <v>143</v>
      </c>
    </row>
    <row r="421" s="14" customFormat="1">
      <c r="A421" s="14"/>
      <c r="B421" s="243"/>
      <c r="C421" s="244"/>
      <c r="D421" s="234" t="s">
        <v>155</v>
      </c>
      <c r="E421" s="245" t="s">
        <v>1</v>
      </c>
      <c r="F421" s="246" t="s">
        <v>596</v>
      </c>
      <c r="G421" s="244"/>
      <c r="H421" s="247">
        <v>4.4000000000000004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155</v>
      </c>
      <c r="AU421" s="253" t="s">
        <v>153</v>
      </c>
      <c r="AV421" s="14" t="s">
        <v>153</v>
      </c>
      <c r="AW421" s="14" t="s">
        <v>34</v>
      </c>
      <c r="AX421" s="14" t="s">
        <v>87</v>
      </c>
      <c r="AY421" s="253" t="s">
        <v>143</v>
      </c>
    </row>
    <row r="422" s="2" customFormat="1">
      <c r="A422" s="39"/>
      <c r="B422" s="40"/>
      <c r="C422" s="265" t="s">
        <v>597</v>
      </c>
      <c r="D422" s="265" t="s">
        <v>199</v>
      </c>
      <c r="E422" s="266" t="s">
        <v>598</v>
      </c>
      <c r="F422" s="267" t="s">
        <v>599</v>
      </c>
      <c r="G422" s="268" t="s">
        <v>150</v>
      </c>
      <c r="H422" s="269">
        <v>5.0999999999999996</v>
      </c>
      <c r="I422" s="270"/>
      <c r="J422" s="271">
        <f>ROUND(I422*H422,2)</f>
        <v>0</v>
      </c>
      <c r="K422" s="267" t="s">
        <v>1</v>
      </c>
      <c r="L422" s="272"/>
      <c r="M422" s="273" t="s">
        <v>1</v>
      </c>
      <c r="N422" s="274" t="s">
        <v>45</v>
      </c>
      <c r="O422" s="92"/>
      <c r="P422" s="228">
        <f>O422*H422</f>
        <v>0</v>
      </c>
      <c r="Q422" s="228">
        <v>0.019199999999999998</v>
      </c>
      <c r="R422" s="228">
        <f>Q422*H422</f>
        <v>0.097919999999999979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146</v>
      </c>
      <c r="AT422" s="230" t="s">
        <v>199</v>
      </c>
      <c r="AU422" s="230" t="s">
        <v>153</v>
      </c>
      <c r="AY422" s="18" t="s">
        <v>143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153</v>
      </c>
      <c r="BK422" s="231">
        <f>ROUND(I422*H422,2)</f>
        <v>0</v>
      </c>
      <c r="BL422" s="18" t="s">
        <v>152</v>
      </c>
      <c r="BM422" s="230" t="s">
        <v>600</v>
      </c>
    </row>
    <row r="423" s="13" customFormat="1">
      <c r="A423" s="13"/>
      <c r="B423" s="232"/>
      <c r="C423" s="233"/>
      <c r="D423" s="234" t="s">
        <v>155</v>
      </c>
      <c r="E423" s="235" t="s">
        <v>1</v>
      </c>
      <c r="F423" s="236" t="s">
        <v>601</v>
      </c>
      <c r="G423" s="233"/>
      <c r="H423" s="235" t="s">
        <v>1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155</v>
      </c>
      <c r="AU423" s="242" t="s">
        <v>153</v>
      </c>
      <c r="AV423" s="13" t="s">
        <v>87</v>
      </c>
      <c r="AW423" s="13" t="s">
        <v>34</v>
      </c>
      <c r="AX423" s="13" t="s">
        <v>79</v>
      </c>
      <c r="AY423" s="242" t="s">
        <v>143</v>
      </c>
    </row>
    <row r="424" s="13" customFormat="1">
      <c r="A424" s="13"/>
      <c r="B424" s="232"/>
      <c r="C424" s="233"/>
      <c r="D424" s="234" t="s">
        <v>155</v>
      </c>
      <c r="E424" s="235" t="s">
        <v>1</v>
      </c>
      <c r="F424" s="236" t="s">
        <v>602</v>
      </c>
      <c r="G424" s="233"/>
      <c r="H424" s="235" t="s">
        <v>1</v>
      </c>
      <c r="I424" s="237"/>
      <c r="J424" s="233"/>
      <c r="K424" s="233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155</v>
      </c>
      <c r="AU424" s="242" t="s">
        <v>153</v>
      </c>
      <c r="AV424" s="13" t="s">
        <v>87</v>
      </c>
      <c r="AW424" s="13" t="s">
        <v>34</v>
      </c>
      <c r="AX424" s="13" t="s">
        <v>79</v>
      </c>
      <c r="AY424" s="242" t="s">
        <v>143</v>
      </c>
    </row>
    <row r="425" s="13" customFormat="1">
      <c r="A425" s="13"/>
      <c r="B425" s="232"/>
      <c r="C425" s="233"/>
      <c r="D425" s="234" t="s">
        <v>155</v>
      </c>
      <c r="E425" s="235" t="s">
        <v>1</v>
      </c>
      <c r="F425" s="236" t="s">
        <v>603</v>
      </c>
      <c r="G425" s="233"/>
      <c r="H425" s="235" t="s">
        <v>1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155</v>
      </c>
      <c r="AU425" s="242" t="s">
        <v>153</v>
      </c>
      <c r="AV425" s="13" t="s">
        <v>87</v>
      </c>
      <c r="AW425" s="13" t="s">
        <v>34</v>
      </c>
      <c r="AX425" s="13" t="s">
        <v>79</v>
      </c>
      <c r="AY425" s="242" t="s">
        <v>143</v>
      </c>
    </row>
    <row r="426" s="14" customFormat="1">
      <c r="A426" s="14"/>
      <c r="B426" s="243"/>
      <c r="C426" s="244"/>
      <c r="D426" s="234" t="s">
        <v>155</v>
      </c>
      <c r="E426" s="245" t="s">
        <v>1</v>
      </c>
      <c r="F426" s="246" t="s">
        <v>604</v>
      </c>
      <c r="G426" s="244"/>
      <c r="H426" s="247">
        <v>5.0999999999999996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155</v>
      </c>
      <c r="AU426" s="253" t="s">
        <v>153</v>
      </c>
      <c r="AV426" s="14" t="s">
        <v>153</v>
      </c>
      <c r="AW426" s="14" t="s">
        <v>34</v>
      </c>
      <c r="AX426" s="14" t="s">
        <v>87</v>
      </c>
      <c r="AY426" s="253" t="s">
        <v>143</v>
      </c>
    </row>
    <row r="427" s="13" customFormat="1">
      <c r="A427" s="13"/>
      <c r="B427" s="232"/>
      <c r="C427" s="233"/>
      <c r="D427" s="234" t="s">
        <v>155</v>
      </c>
      <c r="E427" s="235" t="s">
        <v>1</v>
      </c>
      <c r="F427" s="236" t="s">
        <v>37</v>
      </c>
      <c r="G427" s="233"/>
      <c r="H427" s="235" t="s">
        <v>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155</v>
      </c>
      <c r="AU427" s="242" t="s">
        <v>153</v>
      </c>
      <c r="AV427" s="13" t="s">
        <v>87</v>
      </c>
      <c r="AW427" s="13" t="s">
        <v>34</v>
      </c>
      <c r="AX427" s="13" t="s">
        <v>79</v>
      </c>
      <c r="AY427" s="242" t="s">
        <v>143</v>
      </c>
    </row>
    <row r="428" s="13" customFormat="1">
      <c r="A428" s="13"/>
      <c r="B428" s="232"/>
      <c r="C428" s="233"/>
      <c r="D428" s="234" t="s">
        <v>155</v>
      </c>
      <c r="E428" s="235" t="s">
        <v>1</v>
      </c>
      <c r="F428" s="236" t="s">
        <v>605</v>
      </c>
      <c r="G428" s="233"/>
      <c r="H428" s="235" t="s">
        <v>1</v>
      </c>
      <c r="I428" s="237"/>
      <c r="J428" s="233"/>
      <c r="K428" s="233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155</v>
      </c>
      <c r="AU428" s="242" t="s">
        <v>153</v>
      </c>
      <c r="AV428" s="13" t="s">
        <v>87</v>
      </c>
      <c r="AW428" s="13" t="s">
        <v>34</v>
      </c>
      <c r="AX428" s="13" t="s">
        <v>79</v>
      </c>
      <c r="AY428" s="242" t="s">
        <v>143</v>
      </c>
    </row>
    <row r="429" s="2" customFormat="1" ht="16.5" customHeight="1">
      <c r="A429" s="39"/>
      <c r="B429" s="40"/>
      <c r="C429" s="219" t="s">
        <v>606</v>
      </c>
      <c r="D429" s="219" t="s">
        <v>147</v>
      </c>
      <c r="E429" s="220" t="s">
        <v>607</v>
      </c>
      <c r="F429" s="221" t="s">
        <v>608</v>
      </c>
      <c r="G429" s="222" t="s">
        <v>150</v>
      </c>
      <c r="H429" s="223">
        <v>4.4000000000000004</v>
      </c>
      <c r="I429" s="224"/>
      <c r="J429" s="225">
        <f>ROUND(I429*H429,2)</f>
        <v>0</v>
      </c>
      <c r="K429" s="221" t="s">
        <v>151</v>
      </c>
      <c r="L429" s="45"/>
      <c r="M429" s="226" t="s">
        <v>1</v>
      </c>
      <c r="N429" s="227" t="s">
        <v>45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152</v>
      </c>
      <c r="AT429" s="230" t="s">
        <v>147</v>
      </c>
      <c r="AU429" s="230" t="s">
        <v>153</v>
      </c>
      <c r="AY429" s="18" t="s">
        <v>143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153</v>
      </c>
      <c r="BK429" s="231">
        <f>ROUND(I429*H429,2)</f>
        <v>0</v>
      </c>
      <c r="BL429" s="18" t="s">
        <v>152</v>
      </c>
      <c r="BM429" s="230" t="s">
        <v>609</v>
      </c>
    </row>
    <row r="430" s="2" customFormat="1" ht="16.5" customHeight="1">
      <c r="A430" s="39"/>
      <c r="B430" s="40"/>
      <c r="C430" s="219" t="s">
        <v>610</v>
      </c>
      <c r="D430" s="219" t="s">
        <v>147</v>
      </c>
      <c r="E430" s="220" t="s">
        <v>611</v>
      </c>
      <c r="F430" s="221" t="s">
        <v>612</v>
      </c>
      <c r="G430" s="222" t="s">
        <v>150</v>
      </c>
      <c r="H430" s="223">
        <v>4.4000000000000004</v>
      </c>
      <c r="I430" s="224"/>
      <c r="J430" s="225">
        <f>ROUND(I430*H430,2)</f>
        <v>0</v>
      </c>
      <c r="K430" s="221" t="s">
        <v>151</v>
      </c>
      <c r="L430" s="45"/>
      <c r="M430" s="226" t="s">
        <v>1</v>
      </c>
      <c r="N430" s="227" t="s">
        <v>45</v>
      </c>
      <c r="O430" s="92"/>
      <c r="P430" s="228">
        <f>O430*H430</f>
        <v>0</v>
      </c>
      <c r="Q430" s="228">
        <v>0.00029999999999999997</v>
      </c>
      <c r="R430" s="228">
        <f>Q430*H430</f>
        <v>0.00132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152</v>
      </c>
      <c r="AT430" s="230" t="s">
        <v>147</v>
      </c>
      <c r="AU430" s="230" t="s">
        <v>153</v>
      </c>
      <c r="AY430" s="18" t="s">
        <v>143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153</v>
      </c>
      <c r="BK430" s="231">
        <f>ROUND(I430*H430,2)</f>
        <v>0</v>
      </c>
      <c r="BL430" s="18" t="s">
        <v>152</v>
      </c>
      <c r="BM430" s="230" t="s">
        <v>613</v>
      </c>
    </row>
    <row r="431" s="2" customFormat="1" ht="16.5" customHeight="1">
      <c r="A431" s="39"/>
      <c r="B431" s="40"/>
      <c r="C431" s="219" t="s">
        <v>614</v>
      </c>
      <c r="D431" s="219" t="s">
        <v>147</v>
      </c>
      <c r="E431" s="220" t="s">
        <v>615</v>
      </c>
      <c r="F431" s="221" t="s">
        <v>616</v>
      </c>
      <c r="G431" s="222" t="s">
        <v>171</v>
      </c>
      <c r="H431" s="223">
        <v>9</v>
      </c>
      <c r="I431" s="224"/>
      <c r="J431" s="225">
        <f>ROUND(I431*H431,2)</f>
        <v>0</v>
      </c>
      <c r="K431" s="221" t="s">
        <v>151</v>
      </c>
      <c r="L431" s="45"/>
      <c r="M431" s="226" t="s">
        <v>1</v>
      </c>
      <c r="N431" s="227" t="s">
        <v>45</v>
      </c>
      <c r="O431" s="92"/>
      <c r="P431" s="228">
        <f>O431*H431</f>
        <v>0</v>
      </c>
      <c r="Q431" s="228">
        <v>3.0000000000000001E-05</v>
      </c>
      <c r="R431" s="228">
        <f>Q431*H431</f>
        <v>0.00027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152</v>
      </c>
      <c r="AT431" s="230" t="s">
        <v>147</v>
      </c>
      <c r="AU431" s="230" t="s">
        <v>153</v>
      </c>
      <c r="AY431" s="18" t="s">
        <v>143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153</v>
      </c>
      <c r="BK431" s="231">
        <f>ROUND(I431*H431,2)</f>
        <v>0</v>
      </c>
      <c r="BL431" s="18" t="s">
        <v>152</v>
      </c>
      <c r="BM431" s="230" t="s">
        <v>617</v>
      </c>
    </row>
    <row r="432" s="13" customFormat="1">
      <c r="A432" s="13"/>
      <c r="B432" s="232"/>
      <c r="C432" s="233"/>
      <c r="D432" s="234" t="s">
        <v>155</v>
      </c>
      <c r="E432" s="235" t="s">
        <v>1</v>
      </c>
      <c r="F432" s="236" t="s">
        <v>618</v>
      </c>
      <c r="G432" s="233"/>
      <c r="H432" s="235" t="s">
        <v>1</v>
      </c>
      <c r="I432" s="237"/>
      <c r="J432" s="233"/>
      <c r="K432" s="233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155</v>
      </c>
      <c r="AU432" s="242" t="s">
        <v>153</v>
      </c>
      <c r="AV432" s="13" t="s">
        <v>87</v>
      </c>
      <c r="AW432" s="13" t="s">
        <v>34</v>
      </c>
      <c r="AX432" s="13" t="s">
        <v>79</v>
      </c>
      <c r="AY432" s="242" t="s">
        <v>143</v>
      </c>
    </row>
    <row r="433" s="14" customFormat="1">
      <c r="A433" s="14"/>
      <c r="B433" s="243"/>
      <c r="C433" s="244"/>
      <c r="D433" s="234" t="s">
        <v>155</v>
      </c>
      <c r="E433" s="245" t="s">
        <v>1</v>
      </c>
      <c r="F433" s="246" t="s">
        <v>619</v>
      </c>
      <c r="G433" s="244"/>
      <c r="H433" s="247">
        <v>9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155</v>
      </c>
      <c r="AU433" s="253" t="s">
        <v>153</v>
      </c>
      <c r="AV433" s="14" t="s">
        <v>153</v>
      </c>
      <c r="AW433" s="14" t="s">
        <v>34</v>
      </c>
      <c r="AX433" s="14" t="s">
        <v>87</v>
      </c>
      <c r="AY433" s="253" t="s">
        <v>143</v>
      </c>
    </row>
    <row r="434" s="2" customFormat="1" ht="16.5" customHeight="1">
      <c r="A434" s="39"/>
      <c r="B434" s="40"/>
      <c r="C434" s="219" t="s">
        <v>620</v>
      </c>
      <c r="D434" s="219" t="s">
        <v>147</v>
      </c>
      <c r="E434" s="220" t="s">
        <v>621</v>
      </c>
      <c r="F434" s="221" t="s">
        <v>622</v>
      </c>
      <c r="G434" s="222" t="s">
        <v>178</v>
      </c>
      <c r="H434" s="223">
        <v>0.13900000000000001</v>
      </c>
      <c r="I434" s="224"/>
      <c r="J434" s="225">
        <f>ROUND(I434*H434,2)</f>
        <v>0</v>
      </c>
      <c r="K434" s="221" t="s">
        <v>151</v>
      </c>
      <c r="L434" s="45"/>
      <c r="M434" s="226" t="s">
        <v>1</v>
      </c>
      <c r="N434" s="227" t="s">
        <v>45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152</v>
      </c>
      <c r="AT434" s="230" t="s">
        <v>147</v>
      </c>
      <c r="AU434" s="230" t="s">
        <v>153</v>
      </c>
      <c r="AY434" s="18" t="s">
        <v>143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153</v>
      </c>
      <c r="BK434" s="231">
        <f>ROUND(I434*H434,2)</f>
        <v>0</v>
      </c>
      <c r="BL434" s="18" t="s">
        <v>152</v>
      </c>
      <c r="BM434" s="230" t="s">
        <v>623</v>
      </c>
    </row>
    <row r="435" s="12" customFormat="1" ht="22.8" customHeight="1">
      <c r="A435" s="12"/>
      <c r="B435" s="203"/>
      <c r="C435" s="204"/>
      <c r="D435" s="205" t="s">
        <v>78</v>
      </c>
      <c r="E435" s="217" t="s">
        <v>624</v>
      </c>
      <c r="F435" s="217" t="s">
        <v>625</v>
      </c>
      <c r="G435" s="204"/>
      <c r="H435" s="204"/>
      <c r="I435" s="207"/>
      <c r="J435" s="218">
        <f>BK435</f>
        <v>0</v>
      </c>
      <c r="K435" s="204"/>
      <c r="L435" s="209"/>
      <c r="M435" s="210"/>
      <c r="N435" s="211"/>
      <c r="O435" s="211"/>
      <c r="P435" s="212">
        <f>SUM(P436:P460)</f>
        <v>0</v>
      </c>
      <c r="Q435" s="211"/>
      <c r="R435" s="212">
        <f>SUM(R436:R460)</f>
        <v>0.14536499999999999</v>
      </c>
      <c r="S435" s="211"/>
      <c r="T435" s="213">
        <f>SUM(T436:T460)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4" t="s">
        <v>153</v>
      </c>
      <c r="AT435" s="215" t="s">
        <v>78</v>
      </c>
      <c r="AU435" s="215" t="s">
        <v>87</v>
      </c>
      <c r="AY435" s="214" t="s">
        <v>143</v>
      </c>
      <c r="BK435" s="216">
        <f>SUM(BK436:BK460)</f>
        <v>0</v>
      </c>
    </row>
    <row r="436" s="2" customFormat="1" ht="16.5" customHeight="1">
      <c r="A436" s="39"/>
      <c r="B436" s="40"/>
      <c r="C436" s="219" t="s">
        <v>626</v>
      </c>
      <c r="D436" s="219" t="s">
        <v>147</v>
      </c>
      <c r="E436" s="220" t="s">
        <v>627</v>
      </c>
      <c r="F436" s="221" t="s">
        <v>628</v>
      </c>
      <c r="G436" s="222" t="s">
        <v>150</v>
      </c>
      <c r="H436" s="223">
        <v>32</v>
      </c>
      <c r="I436" s="224"/>
      <c r="J436" s="225">
        <f>ROUND(I436*H436,2)</f>
        <v>0</v>
      </c>
      <c r="K436" s="221" t="s">
        <v>151</v>
      </c>
      <c r="L436" s="45"/>
      <c r="M436" s="226" t="s">
        <v>1</v>
      </c>
      <c r="N436" s="227" t="s">
        <v>45</v>
      </c>
      <c r="O436" s="92"/>
      <c r="P436" s="228">
        <f>O436*H436</f>
        <v>0</v>
      </c>
      <c r="Q436" s="228">
        <v>0.00029999999999999997</v>
      </c>
      <c r="R436" s="228">
        <f>Q436*H436</f>
        <v>0.0095999999999999992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160</v>
      </c>
      <c r="AT436" s="230" t="s">
        <v>147</v>
      </c>
      <c r="AU436" s="230" t="s">
        <v>153</v>
      </c>
      <c r="AY436" s="18" t="s">
        <v>143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153</v>
      </c>
      <c r="BK436" s="231">
        <f>ROUND(I436*H436,2)</f>
        <v>0</v>
      </c>
      <c r="BL436" s="18" t="s">
        <v>160</v>
      </c>
      <c r="BM436" s="230" t="s">
        <v>629</v>
      </c>
    </row>
    <row r="437" s="13" customFormat="1">
      <c r="A437" s="13"/>
      <c r="B437" s="232"/>
      <c r="C437" s="233"/>
      <c r="D437" s="234" t="s">
        <v>155</v>
      </c>
      <c r="E437" s="235" t="s">
        <v>1</v>
      </c>
      <c r="F437" s="236" t="s">
        <v>569</v>
      </c>
      <c r="G437" s="233"/>
      <c r="H437" s="235" t="s">
        <v>1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155</v>
      </c>
      <c r="AU437" s="242" t="s">
        <v>153</v>
      </c>
      <c r="AV437" s="13" t="s">
        <v>87</v>
      </c>
      <c r="AW437" s="13" t="s">
        <v>34</v>
      </c>
      <c r="AX437" s="13" t="s">
        <v>79</v>
      </c>
      <c r="AY437" s="242" t="s">
        <v>143</v>
      </c>
    </row>
    <row r="438" s="14" customFormat="1">
      <c r="A438" s="14"/>
      <c r="B438" s="243"/>
      <c r="C438" s="244"/>
      <c r="D438" s="234" t="s">
        <v>155</v>
      </c>
      <c r="E438" s="245" t="s">
        <v>1</v>
      </c>
      <c r="F438" s="246" t="s">
        <v>630</v>
      </c>
      <c r="G438" s="244"/>
      <c r="H438" s="247">
        <v>32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155</v>
      </c>
      <c r="AU438" s="253" t="s">
        <v>153</v>
      </c>
      <c r="AV438" s="14" t="s">
        <v>153</v>
      </c>
      <c r="AW438" s="14" t="s">
        <v>34</v>
      </c>
      <c r="AX438" s="14" t="s">
        <v>87</v>
      </c>
      <c r="AY438" s="253" t="s">
        <v>143</v>
      </c>
    </row>
    <row r="439" s="2" customFormat="1" ht="16.5" customHeight="1">
      <c r="A439" s="39"/>
      <c r="B439" s="40"/>
      <c r="C439" s="219" t="s">
        <v>631</v>
      </c>
      <c r="D439" s="219" t="s">
        <v>147</v>
      </c>
      <c r="E439" s="220" t="s">
        <v>632</v>
      </c>
      <c r="F439" s="221" t="s">
        <v>633</v>
      </c>
      <c r="G439" s="222" t="s">
        <v>171</v>
      </c>
      <c r="H439" s="223">
        <v>32</v>
      </c>
      <c r="I439" s="224"/>
      <c r="J439" s="225">
        <f>ROUND(I439*H439,2)</f>
        <v>0</v>
      </c>
      <c r="K439" s="221" t="s">
        <v>151</v>
      </c>
      <c r="L439" s="45"/>
      <c r="M439" s="226" t="s">
        <v>1</v>
      </c>
      <c r="N439" s="227" t="s">
        <v>45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160</v>
      </c>
      <c r="AT439" s="230" t="s">
        <v>147</v>
      </c>
      <c r="AU439" s="230" t="s">
        <v>153</v>
      </c>
      <c r="AY439" s="18" t="s">
        <v>143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153</v>
      </c>
      <c r="BK439" s="231">
        <f>ROUND(I439*H439,2)</f>
        <v>0</v>
      </c>
      <c r="BL439" s="18" t="s">
        <v>160</v>
      </c>
      <c r="BM439" s="230" t="s">
        <v>634</v>
      </c>
    </row>
    <row r="440" s="13" customFormat="1">
      <c r="A440" s="13"/>
      <c r="B440" s="232"/>
      <c r="C440" s="233"/>
      <c r="D440" s="234" t="s">
        <v>155</v>
      </c>
      <c r="E440" s="235" t="s">
        <v>1</v>
      </c>
      <c r="F440" s="236" t="s">
        <v>635</v>
      </c>
      <c r="G440" s="233"/>
      <c r="H440" s="235" t="s">
        <v>1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155</v>
      </c>
      <c r="AU440" s="242" t="s">
        <v>153</v>
      </c>
      <c r="AV440" s="13" t="s">
        <v>87</v>
      </c>
      <c r="AW440" s="13" t="s">
        <v>34</v>
      </c>
      <c r="AX440" s="13" t="s">
        <v>79</v>
      </c>
      <c r="AY440" s="242" t="s">
        <v>143</v>
      </c>
    </row>
    <row r="441" s="14" customFormat="1">
      <c r="A441" s="14"/>
      <c r="B441" s="243"/>
      <c r="C441" s="244"/>
      <c r="D441" s="234" t="s">
        <v>155</v>
      </c>
      <c r="E441" s="245" t="s">
        <v>1</v>
      </c>
      <c r="F441" s="246" t="s">
        <v>630</v>
      </c>
      <c r="G441" s="244"/>
      <c r="H441" s="247">
        <v>32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155</v>
      </c>
      <c r="AU441" s="253" t="s">
        <v>153</v>
      </c>
      <c r="AV441" s="14" t="s">
        <v>153</v>
      </c>
      <c r="AW441" s="14" t="s">
        <v>34</v>
      </c>
      <c r="AX441" s="14" t="s">
        <v>87</v>
      </c>
      <c r="AY441" s="253" t="s">
        <v>143</v>
      </c>
    </row>
    <row r="442" s="2" customFormat="1">
      <c r="A442" s="39"/>
      <c r="B442" s="40"/>
      <c r="C442" s="265" t="s">
        <v>636</v>
      </c>
      <c r="D442" s="265" t="s">
        <v>199</v>
      </c>
      <c r="E442" s="266" t="s">
        <v>637</v>
      </c>
      <c r="F442" s="267" t="s">
        <v>638</v>
      </c>
      <c r="G442" s="268" t="s">
        <v>150</v>
      </c>
      <c r="H442" s="269">
        <v>34</v>
      </c>
      <c r="I442" s="270"/>
      <c r="J442" s="271">
        <f>ROUND(I442*H442,2)</f>
        <v>0</v>
      </c>
      <c r="K442" s="267" t="s">
        <v>1</v>
      </c>
      <c r="L442" s="272"/>
      <c r="M442" s="273" t="s">
        <v>1</v>
      </c>
      <c r="N442" s="274" t="s">
        <v>45</v>
      </c>
      <c r="O442" s="92"/>
      <c r="P442" s="228">
        <f>O442*H442</f>
        <v>0</v>
      </c>
      <c r="Q442" s="228">
        <v>0.0035500000000000002</v>
      </c>
      <c r="R442" s="228">
        <f>Q442*H442</f>
        <v>0.1207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427</v>
      </c>
      <c r="AT442" s="230" t="s">
        <v>199</v>
      </c>
      <c r="AU442" s="230" t="s">
        <v>153</v>
      </c>
      <c r="AY442" s="18" t="s">
        <v>143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153</v>
      </c>
      <c r="BK442" s="231">
        <f>ROUND(I442*H442,2)</f>
        <v>0</v>
      </c>
      <c r="BL442" s="18" t="s">
        <v>160</v>
      </c>
      <c r="BM442" s="230" t="s">
        <v>639</v>
      </c>
    </row>
    <row r="443" s="13" customFormat="1">
      <c r="A443" s="13"/>
      <c r="B443" s="232"/>
      <c r="C443" s="233"/>
      <c r="D443" s="234" t="s">
        <v>155</v>
      </c>
      <c r="E443" s="235" t="s">
        <v>1</v>
      </c>
      <c r="F443" s="236" t="s">
        <v>640</v>
      </c>
      <c r="G443" s="233"/>
      <c r="H443" s="235" t="s">
        <v>1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155</v>
      </c>
      <c r="AU443" s="242" t="s">
        <v>153</v>
      </c>
      <c r="AV443" s="13" t="s">
        <v>87</v>
      </c>
      <c r="AW443" s="13" t="s">
        <v>34</v>
      </c>
      <c r="AX443" s="13" t="s">
        <v>79</v>
      </c>
      <c r="AY443" s="242" t="s">
        <v>143</v>
      </c>
    </row>
    <row r="444" s="13" customFormat="1">
      <c r="A444" s="13"/>
      <c r="B444" s="232"/>
      <c r="C444" s="233"/>
      <c r="D444" s="234" t="s">
        <v>155</v>
      </c>
      <c r="E444" s="235" t="s">
        <v>1</v>
      </c>
      <c r="F444" s="236" t="s">
        <v>641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155</v>
      </c>
      <c r="AU444" s="242" t="s">
        <v>153</v>
      </c>
      <c r="AV444" s="13" t="s">
        <v>87</v>
      </c>
      <c r="AW444" s="13" t="s">
        <v>34</v>
      </c>
      <c r="AX444" s="13" t="s">
        <v>79</v>
      </c>
      <c r="AY444" s="242" t="s">
        <v>143</v>
      </c>
    </row>
    <row r="445" s="14" customFormat="1">
      <c r="A445" s="14"/>
      <c r="B445" s="243"/>
      <c r="C445" s="244"/>
      <c r="D445" s="234" t="s">
        <v>155</v>
      </c>
      <c r="E445" s="245" t="s">
        <v>1</v>
      </c>
      <c r="F445" s="246" t="s">
        <v>642</v>
      </c>
      <c r="G445" s="244"/>
      <c r="H445" s="247">
        <v>34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155</v>
      </c>
      <c r="AU445" s="253" t="s">
        <v>153</v>
      </c>
      <c r="AV445" s="14" t="s">
        <v>153</v>
      </c>
      <c r="AW445" s="14" t="s">
        <v>34</v>
      </c>
      <c r="AX445" s="14" t="s">
        <v>87</v>
      </c>
      <c r="AY445" s="253" t="s">
        <v>143</v>
      </c>
    </row>
    <row r="446" s="2" customFormat="1" ht="16.5" customHeight="1">
      <c r="A446" s="39"/>
      <c r="B446" s="40"/>
      <c r="C446" s="219" t="s">
        <v>643</v>
      </c>
      <c r="D446" s="219" t="s">
        <v>147</v>
      </c>
      <c r="E446" s="220" t="s">
        <v>644</v>
      </c>
      <c r="F446" s="221" t="s">
        <v>645</v>
      </c>
      <c r="G446" s="222" t="s">
        <v>171</v>
      </c>
      <c r="H446" s="223">
        <v>40</v>
      </c>
      <c r="I446" s="224"/>
      <c r="J446" s="225">
        <f>ROUND(I446*H446,2)</f>
        <v>0</v>
      </c>
      <c r="K446" s="221" t="s">
        <v>151</v>
      </c>
      <c r="L446" s="45"/>
      <c r="M446" s="226" t="s">
        <v>1</v>
      </c>
      <c r="N446" s="227" t="s">
        <v>45</v>
      </c>
      <c r="O446" s="92"/>
      <c r="P446" s="228">
        <f>O446*H446</f>
        <v>0</v>
      </c>
      <c r="Q446" s="228">
        <v>1.0000000000000001E-05</v>
      </c>
      <c r="R446" s="228">
        <f>Q446*H446</f>
        <v>0.00040000000000000002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152</v>
      </c>
      <c r="AT446" s="230" t="s">
        <v>147</v>
      </c>
      <c r="AU446" s="230" t="s">
        <v>153</v>
      </c>
      <c r="AY446" s="18" t="s">
        <v>143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153</v>
      </c>
      <c r="BK446" s="231">
        <f>ROUND(I446*H446,2)</f>
        <v>0</v>
      </c>
      <c r="BL446" s="18" t="s">
        <v>152</v>
      </c>
      <c r="BM446" s="230" t="s">
        <v>646</v>
      </c>
    </row>
    <row r="447" s="13" customFormat="1">
      <c r="A447" s="13"/>
      <c r="B447" s="232"/>
      <c r="C447" s="233"/>
      <c r="D447" s="234" t="s">
        <v>155</v>
      </c>
      <c r="E447" s="235" t="s">
        <v>1</v>
      </c>
      <c r="F447" s="236" t="s">
        <v>635</v>
      </c>
      <c r="G447" s="233"/>
      <c r="H447" s="235" t="s">
        <v>1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155</v>
      </c>
      <c r="AU447" s="242" t="s">
        <v>153</v>
      </c>
      <c r="AV447" s="13" t="s">
        <v>87</v>
      </c>
      <c r="AW447" s="13" t="s">
        <v>34</v>
      </c>
      <c r="AX447" s="13" t="s">
        <v>79</v>
      </c>
      <c r="AY447" s="242" t="s">
        <v>143</v>
      </c>
    </row>
    <row r="448" s="14" customFormat="1">
      <c r="A448" s="14"/>
      <c r="B448" s="243"/>
      <c r="C448" s="244"/>
      <c r="D448" s="234" t="s">
        <v>155</v>
      </c>
      <c r="E448" s="245" t="s">
        <v>1</v>
      </c>
      <c r="F448" s="246" t="s">
        <v>647</v>
      </c>
      <c r="G448" s="244"/>
      <c r="H448" s="247">
        <v>40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155</v>
      </c>
      <c r="AU448" s="253" t="s">
        <v>153</v>
      </c>
      <c r="AV448" s="14" t="s">
        <v>153</v>
      </c>
      <c r="AW448" s="14" t="s">
        <v>34</v>
      </c>
      <c r="AX448" s="14" t="s">
        <v>87</v>
      </c>
      <c r="AY448" s="253" t="s">
        <v>143</v>
      </c>
    </row>
    <row r="449" s="2" customFormat="1" ht="16.5" customHeight="1">
      <c r="A449" s="39"/>
      <c r="B449" s="40"/>
      <c r="C449" s="265" t="s">
        <v>648</v>
      </c>
      <c r="D449" s="265" t="s">
        <v>199</v>
      </c>
      <c r="E449" s="266" t="s">
        <v>649</v>
      </c>
      <c r="F449" s="267" t="s">
        <v>650</v>
      </c>
      <c r="G449" s="268" t="s">
        <v>171</v>
      </c>
      <c r="H449" s="269">
        <v>41</v>
      </c>
      <c r="I449" s="270"/>
      <c r="J449" s="271">
        <f>ROUND(I449*H449,2)</f>
        <v>0</v>
      </c>
      <c r="K449" s="267" t="s">
        <v>151</v>
      </c>
      <c r="L449" s="272"/>
      <c r="M449" s="273" t="s">
        <v>1</v>
      </c>
      <c r="N449" s="274" t="s">
        <v>45</v>
      </c>
      <c r="O449" s="92"/>
      <c r="P449" s="228">
        <f>O449*H449</f>
        <v>0</v>
      </c>
      <c r="Q449" s="228">
        <v>0.00035</v>
      </c>
      <c r="R449" s="228">
        <f>Q449*H449</f>
        <v>0.01435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146</v>
      </c>
      <c r="AT449" s="230" t="s">
        <v>199</v>
      </c>
      <c r="AU449" s="230" t="s">
        <v>153</v>
      </c>
      <c r="AY449" s="18" t="s">
        <v>143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153</v>
      </c>
      <c r="BK449" s="231">
        <f>ROUND(I449*H449,2)</f>
        <v>0</v>
      </c>
      <c r="BL449" s="18" t="s">
        <v>152</v>
      </c>
      <c r="BM449" s="230" t="s">
        <v>651</v>
      </c>
    </row>
    <row r="450" s="13" customFormat="1">
      <c r="A450" s="13"/>
      <c r="B450" s="232"/>
      <c r="C450" s="233"/>
      <c r="D450" s="234" t="s">
        <v>155</v>
      </c>
      <c r="E450" s="235" t="s">
        <v>1</v>
      </c>
      <c r="F450" s="236" t="s">
        <v>652</v>
      </c>
      <c r="G450" s="233"/>
      <c r="H450" s="235" t="s">
        <v>1</v>
      </c>
      <c r="I450" s="237"/>
      <c r="J450" s="233"/>
      <c r="K450" s="233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155</v>
      </c>
      <c r="AU450" s="242" t="s">
        <v>153</v>
      </c>
      <c r="AV450" s="13" t="s">
        <v>87</v>
      </c>
      <c r="AW450" s="13" t="s">
        <v>34</v>
      </c>
      <c r="AX450" s="13" t="s">
        <v>79</v>
      </c>
      <c r="AY450" s="242" t="s">
        <v>143</v>
      </c>
    </row>
    <row r="451" s="14" customFormat="1">
      <c r="A451" s="14"/>
      <c r="B451" s="243"/>
      <c r="C451" s="244"/>
      <c r="D451" s="234" t="s">
        <v>155</v>
      </c>
      <c r="E451" s="245" t="s">
        <v>1</v>
      </c>
      <c r="F451" s="246" t="s">
        <v>653</v>
      </c>
      <c r="G451" s="244"/>
      <c r="H451" s="247">
        <v>41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155</v>
      </c>
      <c r="AU451" s="253" t="s">
        <v>153</v>
      </c>
      <c r="AV451" s="14" t="s">
        <v>153</v>
      </c>
      <c r="AW451" s="14" t="s">
        <v>34</v>
      </c>
      <c r="AX451" s="14" t="s">
        <v>87</v>
      </c>
      <c r="AY451" s="253" t="s">
        <v>143</v>
      </c>
    </row>
    <row r="452" s="2" customFormat="1" ht="16.5" customHeight="1">
      <c r="A452" s="39"/>
      <c r="B452" s="40"/>
      <c r="C452" s="219" t="s">
        <v>654</v>
      </c>
      <c r="D452" s="219" t="s">
        <v>147</v>
      </c>
      <c r="E452" s="220" t="s">
        <v>655</v>
      </c>
      <c r="F452" s="221" t="s">
        <v>656</v>
      </c>
      <c r="G452" s="222" t="s">
        <v>150</v>
      </c>
      <c r="H452" s="223">
        <v>32</v>
      </c>
      <c r="I452" s="224"/>
      <c r="J452" s="225">
        <f>ROUND(I452*H452,2)</f>
        <v>0</v>
      </c>
      <c r="K452" s="221" t="s">
        <v>151</v>
      </c>
      <c r="L452" s="45"/>
      <c r="M452" s="226" t="s">
        <v>1</v>
      </c>
      <c r="N452" s="227" t="s">
        <v>45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152</v>
      </c>
      <c r="AT452" s="230" t="s">
        <v>147</v>
      </c>
      <c r="AU452" s="230" t="s">
        <v>153</v>
      </c>
      <c r="AY452" s="18" t="s">
        <v>143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153</v>
      </c>
      <c r="BK452" s="231">
        <f>ROUND(I452*H452,2)</f>
        <v>0</v>
      </c>
      <c r="BL452" s="18" t="s">
        <v>152</v>
      </c>
      <c r="BM452" s="230" t="s">
        <v>657</v>
      </c>
    </row>
    <row r="453" s="2" customFormat="1" ht="16.5" customHeight="1">
      <c r="A453" s="39"/>
      <c r="B453" s="40"/>
      <c r="C453" s="219" t="s">
        <v>658</v>
      </c>
      <c r="D453" s="219" t="s">
        <v>147</v>
      </c>
      <c r="E453" s="220" t="s">
        <v>659</v>
      </c>
      <c r="F453" s="221" t="s">
        <v>660</v>
      </c>
      <c r="G453" s="222" t="s">
        <v>171</v>
      </c>
      <c r="H453" s="223">
        <v>1</v>
      </c>
      <c r="I453" s="224"/>
      <c r="J453" s="225">
        <f>ROUND(I453*H453,2)</f>
        <v>0</v>
      </c>
      <c r="K453" s="221" t="s">
        <v>151</v>
      </c>
      <c r="L453" s="45"/>
      <c r="M453" s="226" t="s">
        <v>1</v>
      </c>
      <c r="N453" s="227" t="s">
        <v>45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152</v>
      </c>
      <c r="AT453" s="230" t="s">
        <v>147</v>
      </c>
      <c r="AU453" s="230" t="s">
        <v>153</v>
      </c>
      <c r="AY453" s="18" t="s">
        <v>143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153</v>
      </c>
      <c r="BK453" s="231">
        <f>ROUND(I453*H453,2)</f>
        <v>0</v>
      </c>
      <c r="BL453" s="18" t="s">
        <v>152</v>
      </c>
      <c r="BM453" s="230" t="s">
        <v>661</v>
      </c>
    </row>
    <row r="454" s="13" customFormat="1">
      <c r="A454" s="13"/>
      <c r="B454" s="232"/>
      <c r="C454" s="233"/>
      <c r="D454" s="234" t="s">
        <v>155</v>
      </c>
      <c r="E454" s="235" t="s">
        <v>1</v>
      </c>
      <c r="F454" s="236" t="s">
        <v>662</v>
      </c>
      <c r="G454" s="233"/>
      <c r="H454" s="235" t="s">
        <v>1</v>
      </c>
      <c r="I454" s="237"/>
      <c r="J454" s="233"/>
      <c r="K454" s="233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155</v>
      </c>
      <c r="AU454" s="242" t="s">
        <v>153</v>
      </c>
      <c r="AV454" s="13" t="s">
        <v>87</v>
      </c>
      <c r="AW454" s="13" t="s">
        <v>34</v>
      </c>
      <c r="AX454" s="13" t="s">
        <v>79</v>
      </c>
      <c r="AY454" s="242" t="s">
        <v>143</v>
      </c>
    </row>
    <row r="455" s="13" customFormat="1">
      <c r="A455" s="13"/>
      <c r="B455" s="232"/>
      <c r="C455" s="233"/>
      <c r="D455" s="234" t="s">
        <v>155</v>
      </c>
      <c r="E455" s="235" t="s">
        <v>1</v>
      </c>
      <c r="F455" s="236" t="s">
        <v>663</v>
      </c>
      <c r="G455" s="233"/>
      <c r="H455" s="235" t="s">
        <v>1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155</v>
      </c>
      <c r="AU455" s="242" t="s">
        <v>153</v>
      </c>
      <c r="AV455" s="13" t="s">
        <v>87</v>
      </c>
      <c r="AW455" s="13" t="s">
        <v>34</v>
      </c>
      <c r="AX455" s="13" t="s">
        <v>79</v>
      </c>
      <c r="AY455" s="242" t="s">
        <v>143</v>
      </c>
    </row>
    <row r="456" s="14" customFormat="1">
      <c r="A456" s="14"/>
      <c r="B456" s="243"/>
      <c r="C456" s="244"/>
      <c r="D456" s="234" t="s">
        <v>155</v>
      </c>
      <c r="E456" s="245" t="s">
        <v>1</v>
      </c>
      <c r="F456" s="246" t="s">
        <v>664</v>
      </c>
      <c r="G456" s="244"/>
      <c r="H456" s="247">
        <v>1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155</v>
      </c>
      <c r="AU456" s="253" t="s">
        <v>153</v>
      </c>
      <c r="AV456" s="14" t="s">
        <v>153</v>
      </c>
      <c r="AW456" s="14" t="s">
        <v>34</v>
      </c>
      <c r="AX456" s="14" t="s">
        <v>87</v>
      </c>
      <c r="AY456" s="253" t="s">
        <v>143</v>
      </c>
    </row>
    <row r="457" s="2" customFormat="1" ht="16.5" customHeight="1">
      <c r="A457" s="39"/>
      <c r="B457" s="40"/>
      <c r="C457" s="265" t="s">
        <v>665</v>
      </c>
      <c r="D457" s="265" t="s">
        <v>199</v>
      </c>
      <c r="E457" s="266" t="s">
        <v>666</v>
      </c>
      <c r="F457" s="267" t="s">
        <v>667</v>
      </c>
      <c r="G457" s="268" t="s">
        <v>171</v>
      </c>
      <c r="H457" s="269">
        <v>1.05</v>
      </c>
      <c r="I457" s="270"/>
      <c r="J457" s="271">
        <f>ROUND(I457*H457,2)</f>
        <v>0</v>
      </c>
      <c r="K457" s="267" t="s">
        <v>1</v>
      </c>
      <c r="L457" s="272"/>
      <c r="M457" s="273" t="s">
        <v>1</v>
      </c>
      <c r="N457" s="274" t="s">
        <v>45</v>
      </c>
      <c r="O457" s="92"/>
      <c r="P457" s="228">
        <f>O457*H457</f>
        <v>0</v>
      </c>
      <c r="Q457" s="228">
        <v>0.00029999999999999997</v>
      </c>
      <c r="R457" s="228">
        <f>Q457*H457</f>
        <v>0.00031499999999999996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146</v>
      </c>
      <c r="AT457" s="230" t="s">
        <v>199</v>
      </c>
      <c r="AU457" s="230" t="s">
        <v>153</v>
      </c>
      <c r="AY457" s="18" t="s">
        <v>143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153</v>
      </c>
      <c r="BK457" s="231">
        <f>ROUND(I457*H457,2)</f>
        <v>0</v>
      </c>
      <c r="BL457" s="18" t="s">
        <v>152</v>
      </c>
      <c r="BM457" s="230" t="s">
        <v>668</v>
      </c>
    </row>
    <row r="458" s="13" customFormat="1">
      <c r="A458" s="13"/>
      <c r="B458" s="232"/>
      <c r="C458" s="233"/>
      <c r="D458" s="234" t="s">
        <v>155</v>
      </c>
      <c r="E458" s="235" t="s">
        <v>1</v>
      </c>
      <c r="F458" s="236" t="s">
        <v>669</v>
      </c>
      <c r="G458" s="233"/>
      <c r="H458" s="235" t="s">
        <v>1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155</v>
      </c>
      <c r="AU458" s="242" t="s">
        <v>153</v>
      </c>
      <c r="AV458" s="13" t="s">
        <v>87</v>
      </c>
      <c r="AW458" s="13" t="s">
        <v>34</v>
      </c>
      <c r="AX458" s="13" t="s">
        <v>79</v>
      </c>
      <c r="AY458" s="242" t="s">
        <v>143</v>
      </c>
    </row>
    <row r="459" s="14" customFormat="1">
      <c r="A459" s="14"/>
      <c r="B459" s="243"/>
      <c r="C459" s="244"/>
      <c r="D459" s="234" t="s">
        <v>155</v>
      </c>
      <c r="E459" s="245" t="s">
        <v>1</v>
      </c>
      <c r="F459" s="246" t="s">
        <v>670</v>
      </c>
      <c r="G459" s="244"/>
      <c r="H459" s="247">
        <v>1.05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3" t="s">
        <v>155</v>
      </c>
      <c r="AU459" s="253" t="s">
        <v>153</v>
      </c>
      <c r="AV459" s="14" t="s">
        <v>153</v>
      </c>
      <c r="AW459" s="14" t="s">
        <v>34</v>
      </c>
      <c r="AX459" s="14" t="s">
        <v>87</v>
      </c>
      <c r="AY459" s="253" t="s">
        <v>143</v>
      </c>
    </row>
    <row r="460" s="2" customFormat="1" ht="16.5" customHeight="1">
      <c r="A460" s="39"/>
      <c r="B460" s="40"/>
      <c r="C460" s="219" t="s">
        <v>671</v>
      </c>
      <c r="D460" s="219" t="s">
        <v>147</v>
      </c>
      <c r="E460" s="220" t="s">
        <v>672</v>
      </c>
      <c r="F460" s="221" t="s">
        <v>673</v>
      </c>
      <c r="G460" s="222" t="s">
        <v>178</v>
      </c>
      <c r="H460" s="223">
        <v>0.14499999999999999</v>
      </c>
      <c r="I460" s="224"/>
      <c r="J460" s="225">
        <f>ROUND(I460*H460,2)</f>
        <v>0</v>
      </c>
      <c r="K460" s="221" t="s">
        <v>151</v>
      </c>
      <c r="L460" s="45"/>
      <c r="M460" s="226" t="s">
        <v>1</v>
      </c>
      <c r="N460" s="227" t="s">
        <v>45</v>
      </c>
      <c r="O460" s="92"/>
      <c r="P460" s="228">
        <f>O460*H460</f>
        <v>0</v>
      </c>
      <c r="Q460" s="228">
        <v>0</v>
      </c>
      <c r="R460" s="228">
        <f>Q460*H460</f>
        <v>0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152</v>
      </c>
      <c r="AT460" s="230" t="s">
        <v>147</v>
      </c>
      <c r="AU460" s="230" t="s">
        <v>153</v>
      </c>
      <c r="AY460" s="18" t="s">
        <v>143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153</v>
      </c>
      <c r="BK460" s="231">
        <f>ROUND(I460*H460,2)</f>
        <v>0</v>
      </c>
      <c r="BL460" s="18" t="s">
        <v>152</v>
      </c>
      <c r="BM460" s="230" t="s">
        <v>674</v>
      </c>
    </row>
    <row r="461" s="12" customFormat="1" ht="22.8" customHeight="1">
      <c r="A461" s="12"/>
      <c r="B461" s="203"/>
      <c r="C461" s="204"/>
      <c r="D461" s="205" t="s">
        <v>78</v>
      </c>
      <c r="E461" s="217" t="s">
        <v>675</v>
      </c>
      <c r="F461" s="217" t="s">
        <v>676</v>
      </c>
      <c r="G461" s="204"/>
      <c r="H461" s="204"/>
      <c r="I461" s="207"/>
      <c r="J461" s="218">
        <f>BK461</f>
        <v>0</v>
      </c>
      <c r="K461" s="204"/>
      <c r="L461" s="209"/>
      <c r="M461" s="210"/>
      <c r="N461" s="211"/>
      <c r="O461" s="211"/>
      <c r="P461" s="212">
        <f>SUM(P462:P490)</f>
        <v>0</v>
      </c>
      <c r="Q461" s="211"/>
      <c r="R461" s="212">
        <f>SUM(R462:R490)</f>
        <v>0.32402500000000001</v>
      </c>
      <c r="S461" s="211"/>
      <c r="T461" s="213">
        <f>SUM(T462:T490)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4" t="s">
        <v>153</v>
      </c>
      <c r="AT461" s="215" t="s">
        <v>78</v>
      </c>
      <c r="AU461" s="215" t="s">
        <v>87</v>
      </c>
      <c r="AY461" s="214" t="s">
        <v>143</v>
      </c>
      <c r="BK461" s="216">
        <f>SUM(BK462:BK490)</f>
        <v>0</v>
      </c>
    </row>
    <row r="462" s="2" customFormat="1">
      <c r="A462" s="39"/>
      <c r="B462" s="40"/>
      <c r="C462" s="219" t="s">
        <v>677</v>
      </c>
      <c r="D462" s="219" t="s">
        <v>147</v>
      </c>
      <c r="E462" s="220" t="s">
        <v>678</v>
      </c>
      <c r="F462" s="221" t="s">
        <v>679</v>
      </c>
      <c r="G462" s="222" t="s">
        <v>150</v>
      </c>
      <c r="H462" s="223">
        <v>16.5</v>
      </c>
      <c r="I462" s="224"/>
      <c r="J462" s="225">
        <f>ROUND(I462*H462,2)</f>
        <v>0</v>
      </c>
      <c r="K462" s="221" t="s">
        <v>151</v>
      </c>
      <c r="L462" s="45"/>
      <c r="M462" s="226" t="s">
        <v>1</v>
      </c>
      <c r="N462" s="227" t="s">
        <v>45</v>
      </c>
      <c r="O462" s="92"/>
      <c r="P462" s="228">
        <f>O462*H462</f>
        <v>0</v>
      </c>
      <c r="Q462" s="228">
        <v>0.0051999999999999998</v>
      </c>
      <c r="R462" s="228">
        <f>Q462*H462</f>
        <v>0.085800000000000001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152</v>
      </c>
      <c r="AT462" s="230" t="s">
        <v>147</v>
      </c>
      <c r="AU462" s="230" t="s">
        <v>153</v>
      </c>
      <c r="AY462" s="18" t="s">
        <v>143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153</v>
      </c>
      <c r="BK462" s="231">
        <f>ROUND(I462*H462,2)</f>
        <v>0</v>
      </c>
      <c r="BL462" s="18" t="s">
        <v>152</v>
      </c>
      <c r="BM462" s="230" t="s">
        <v>680</v>
      </c>
    </row>
    <row r="463" s="13" customFormat="1">
      <c r="A463" s="13"/>
      <c r="B463" s="232"/>
      <c r="C463" s="233"/>
      <c r="D463" s="234" t="s">
        <v>155</v>
      </c>
      <c r="E463" s="235" t="s">
        <v>1</v>
      </c>
      <c r="F463" s="236" t="s">
        <v>181</v>
      </c>
      <c r="G463" s="233"/>
      <c r="H463" s="235" t="s">
        <v>1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155</v>
      </c>
      <c r="AU463" s="242" t="s">
        <v>153</v>
      </c>
      <c r="AV463" s="13" t="s">
        <v>87</v>
      </c>
      <c r="AW463" s="13" t="s">
        <v>34</v>
      </c>
      <c r="AX463" s="13" t="s">
        <v>79</v>
      </c>
      <c r="AY463" s="242" t="s">
        <v>143</v>
      </c>
    </row>
    <row r="464" s="13" customFormat="1">
      <c r="A464" s="13"/>
      <c r="B464" s="232"/>
      <c r="C464" s="233"/>
      <c r="D464" s="234" t="s">
        <v>155</v>
      </c>
      <c r="E464" s="235" t="s">
        <v>1</v>
      </c>
      <c r="F464" s="236" t="s">
        <v>635</v>
      </c>
      <c r="G464" s="233"/>
      <c r="H464" s="235" t="s">
        <v>1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155</v>
      </c>
      <c r="AU464" s="242" t="s">
        <v>153</v>
      </c>
      <c r="AV464" s="13" t="s">
        <v>87</v>
      </c>
      <c r="AW464" s="13" t="s">
        <v>34</v>
      </c>
      <c r="AX464" s="13" t="s">
        <v>79</v>
      </c>
      <c r="AY464" s="242" t="s">
        <v>143</v>
      </c>
    </row>
    <row r="465" s="14" customFormat="1">
      <c r="A465" s="14"/>
      <c r="B465" s="243"/>
      <c r="C465" s="244"/>
      <c r="D465" s="234" t="s">
        <v>155</v>
      </c>
      <c r="E465" s="245" t="s">
        <v>1</v>
      </c>
      <c r="F465" s="246" t="s">
        <v>681</v>
      </c>
      <c r="G465" s="244"/>
      <c r="H465" s="247">
        <v>10.6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155</v>
      </c>
      <c r="AU465" s="253" t="s">
        <v>153</v>
      </c>
      <c r="AV465" s="14" t="s">
        <v>153</v>
      </c>
      <c r="AW465" s="14" t="s">
        <v>34</v>
      </c>
      <c r="AX465" s="14" t="s">
        <v>79</v>
      </c>
      <c r="AY465" s="253" t="s">
        <v>143</v>
      </c>
    </row>
    <row r="466" s="14" customFormat="1">
      <c r="A466" s="14"/>
      <c r="B466" s="243"/>
      <c r="C466" s="244"/>
      <c r="D466" s="234" t="s">
        <v>155</v>
      </c>
      <c r="E466" s="245" t="s">
        <v>1</v>
      </c>
      <c r="F466" s="246" t="s">
        <v>682</v>
      </c>
      <c r="G466" s="244"/>
      <c r="H466" s="247">
        <v>5.9000000000000004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155</v>
      </c>
      <c r="AU466" s="253" t="s">
        <v>153</v>
      </c>
      <c r="AV466" s="14" t="s">
        <v>153</v>
      </c>
      <c r="AW466" s="14" t="s">
        <v>34</v>
      </c>
      <c r="AX466" s="14" t="s">
        <v>79</v>
      </c>
      <c r="AY466" s="253" t="s">
        <v>143</v>
      </c>
    </row>
    <row r="467" s="15" customFormat="1">
      <c r="A467" s="15"/>
      <c r="B467" s="254"/>
      <c r="C467" s="255"/>
      <c r="D467" s="234" t="s">
        <v>155</v>
      </c>
      <c r="E467" s="256" t="s">
        <v>1</v>
      </c>
      <c r="F467" s="257" t="s">
        <v>159</v>
      </c>
      <c r="G467" s="255"/>
      <c r="H467" s="258">
        <v>16.5</v>
      </c>
      <c r="I467" s="259"/>
      <c r="J467" s="255"/>
      <c r="K467" s="255"/>
      <c r="L467" s="260"/>
      <c r="M467" s="261"/>
      <c r="N467" s="262"/>
      <c r="O467" s="262"/>
      <c r="P467" s="262"/>
      <c r="Q467" s="262"/>
      <c r="R467" s="262"/>
      <c r="S467" s="262"/>
      <c r="T467" s="26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4" t="s">
        <v>155</v>
      </c>
      <c r="AU467" s="264" t="s">
        <v>153</v>
      </c>
      <c r="AV467" s="15" t="s">
        <v>160</v>
      </c>
      <c r="AW467" s="15" t="s">
        <v>34</v>
      </c>
      <c r="AX467" s="15" t="s">
        <v>87</v>
      </c>
      <c r="AY467" s="264" t="s">
        <v>143</v>
      </c>
    </row>
    <row r="468" s="2" customFormat="1" ht="16.5" customHeight="1">
      <c r="A468" s="39"/>
      <c r="B468" s="40"/>
      <c r="C468" s="265" t="s">
        <v>683</v>
      </c>
      <c r="D468" s="265" t="s">
        <v>199</v>
      </c>
      <c r="E468" s="266" t="s">
        <v>684</v>
      </c>
      <c r="F468" s="267" t="s">
        <v>685</v>
      </c>
      <c r="G468" s="268" t="s">
        <v>150</v>
      </c>
      <c r="H468" s="269">
        <v>17.5</v>
      </c>
      <c r="I468" s="270"/>
      <c r="J468" s="271">
        <f>ROUND(I468*H468,2)</f>
        <v>0</v>
      </c>
      <c r="K468" s="267" t="s">
        <v>151</v>
      </c>
      <c r="L468" s="272"/>
      <c r="M468" s="273" t="s">
        <v>1</v>
      </c>
      <c r="N468" s="274" t="s">
        <v>45</v>
      </c>
      <c r="O468" s="92"/>
      <c r="P468" s="228">
        <f>O468*H468</f>
        <v>0</v>
      </c>
      <c r="Q468" s="228">
        <v>0.0118</v>
      </c>
      <c r="R468" s="228">
        <f>Q468*H468</f>
        <v>0.20649999999999999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146</v>
      </c>
      <c r="AT468" s="230" t="s">
        <v>199</v>
      </c>
      <c r="AU468" s="230" t="s">
        <v>153</v>
      </c>
      <c r="AY468" s="18" t="s">
        <v>143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153</v>
      </c>
      <c r="BK468" s="231">
        <f>ROUND(I468*H468,2)</f>
        <v>0</v>
      </c>
      <c r="BL468" s="18" t="s">
        <v>152</v>
      </c>
      <c r="BM468" s="230" t="s">
        <v>686</v>
      </c>
    </row>
    <row r="469" s="13" customFormat="1">
      <c r="A469" s="13"/>
      <c r="B469" s="232"/>
      <c r="C469" s="233"/>
      <c r="D469" s="234" t="s">
        <v>155</v>
      </c>
      <c r="E469" s="235" t="s">
        <v>1</v>
      </c>
      <c r="F469" s="236" t="s">
        <v>687</v>
      </c>
      <c r="G469" s="233"/>
      <c r="H469" s="235" t="s">
        <v>1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155</v>
      </c>
      <c r="AU469" s="242" t="s">
        <v>153</v>
      </c>
      <c r="AV469" s="13" t="s">
        <v>87</v>
      </c>
      <c r="AW469" s="13" t="s">
        <v>34</v>
      </c>
      <c r="AX469" s="13" t="s">
        <v>79</v>
      </c>
      <c r="AY469" s="242" t="s">
        <v>143</v>
      </c>
    </row>
    <row r="470" s="13" customFormat="1">
      <c r="A470" s="13"/>
      <c r="B470" s="232"/>
      <c r="C470" s="233"/>
      <c r="D470" s="234" t="s">
        <v>155</v>
      </c>
      <c r="E470" s="235" t="s">
        <v>1</v>
      </c>
      <c r="F470" s="236" t="s">
        <v>688</v>
      </c>
      <c r="G470" s="233"/>
      <c r="H470" s="235" t="s">
        <v>1</v>
      </c>
      <c r="I470" s="237"/>
      <c r="J470" s="233"/>
      <c r="K470" s="233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155</v>
      </c>
      <c r="AU470" s="242" t="s">
        <v>153</v>
      </c>
      <c r="AV470" s="13" t="s">
        <v>87</v>
      </c>
      <c r="AW470" s="13" t="s">
        <v>34</v>
      </c>
      <c r="AX470" s="13" t="s">
        <v>79</v>
      </c>
      <c r="AY470" s="242" t="s">
        <v>143</v>
      </c>
    </row>
    <row r="471" s="14" customFormat="1">
      <c r="A471" s="14"/>
      <c r="B471" s="243"/>
      <c r="C471" s="244"/>
      <c r="D471" s="234" t="s">
        <v>155</v>
      </c>
      <c r="E471" s="245" t="s">
        <v>1</v>
      </c>
      <c r="F471" s="246" t="s">
        <v>689</v>
      </c>
      <c r="G471" s="244"/>
      <c r="H471" s="247">
        <v>17.5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155</v>
      </c>
      <c r="AU471" s="253" t="s">
        <v>153</v>
      </c>
      <c r="AV471" s="14" t="s">
        <v>153</v>
      </c>
      <c r="AW471" s="14" t="s">
        <v>34</v>
      </c>
      <c r="AX471" s="14" t="s">
        <v>87</v>
      </c>
      <c r="AY471" s="253" t="s">
        <v>143</v>
      </c>
    </row>
    <row r="472" s="2" customFormat="1" ht="16.5" customHeight="1">
      <c r="A472" s="39"/>
      <c r="B472" s="40"/>
      <c r="C472" s="219" t="s">
        <v>690</v>
      </c>
      <c r="D472" s="219" t="s">
        <v>147</v>
      </c>
      <c r="E472" s="220" t="s">
        <v>691</v>
      </c>
      <c r="F472" s="221" t="s">
        <v>692</v>
      </c>
      <c r="G472" s="222" t="s">
        <v>150</v>
      </c>
      <c r="H472" s="223">
        <v>16.5</v>
      </c>
      <c r="I472" s="224"/>
      <c r="J472" s="225">
        <f>ROUND(I472*H472,2)</f>
        <v>0</v>
      </c>
      <c r="K472" s="221" t="s">
        <v>151</v>
      </c>
      <c r="L472" s="45"/>
      <c r="M472" s="226" t="s">
        <v>1</v>
      </c>
      <c r="N472" s="227" t="s">
        <v>45</v>
      </c>
      <c r="O472" s="92"/>
      <c r="P472" s="228">
        <f>O472*H472</f>
        <v>0</v>
      </c>
      <c r="Q472" s="228">
        <v>0.00093000000000000005</v>
      </c>
      <c r="R472" s="228">
        <f>Q472*H472</f>
        <v>0.015345000000000001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152</v>
      </c>
      <c r="AT472" s="230" t="s">
        <v>147</v>
      </c>
      <c r="AU472" s="230" t="s">
        <v>153</v>
      </c>
      <c r="AY472" s="18" t="s">
        <v>143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153</v>
      </c>
      <c r="BK472" s="231">
        <f>ROUND(I472*H472,2)</f>
        <v>0</v>
      </c>
      <c r="BL472" s="18" t="s">
        <v>152</v>
      </c>
      <c r="BM472" s="230" t="s">
        <v>693</v>
      </c>
    </row>
    <row r="473" s="2" customFormat="1" ht="16.5" customHeight="1">
      <c r="A473" s="39"/>
      <c r="B473" s="40"/>
      <c r="C473" s="219" t="s">
        <v>694</v>
      </c>
      <c r="D473" s="219" t="s">
        <v>147</v>
      </c>
      <c r="E473" s="220" t="s">
        <v>695</v>
      </c>
      <c r="F473" s="221" t="s">
        <v>696</v>
      </c>
      <c r="G473" s="222" t="s">
        <v>171</v>
      </c>
      <c r="H473" s="223">
        <v>13</v>
      </c>
      <c r="I473" s="224"/>
      <c r="J473" s="225">
        <f>ROUND(I473*H473,2)</f>
        <v>0</v>
      </c>
      <c r="K473" s="221" t="s">
        <v>151</v>
      </c>
      <c r="L473" s="45"/>
      <c r="M473" s="226" t="s">
        <v>1</v>
      </c>
      <c r="N473" s="227" t="s">
        <v>45</v>
      </c>
      <c r="O473" s="92"/>
      <c r="P473" s="228">
        <f>O473*H473</f>
        <v>0</v>
      </c>
      <c r="Q473" s="228">
        <v>0.00055000000000000003</v>
      </c>
      <c r="R473" s="228">
        <f>Q473*H473</f>
        <v>0.0071500000000000001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152</v>
      </c>
      <c r="AT473" s="230" t="s">
        <v>147</v>
      </c>
      <c r="AU473" s="230" t="s">
        <v>153</v>
      </c>
      <c r="AY473" s="18" t="s">
        <v>143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153</v>
      </c>
      <c r="BK473" s="231">
        <f>ROUND(I473*H473,2)</f>
        <v>0</v>
      </c>
      <c r="BL473" s="18" t="s">
        <v>152</v>
      </c>
      <c r="BM473" s="230" t="s">
        <v>697</v>
      </c>
    </row>
    <row r="474" s="13" customFormat="1">
      <c r="A474" s="13"/>
      <c r="B474" s="232"/>
      <c r="C474" s="233"/>
      <c r="D474" s="234" t="s">
        <v>155</v>
      </c>
      <c r="E474" s="235" t="s">
        <v>1</v>
      </c>
      <c r="F474" s="236" t="s">
        <v>181</v>
      </c>
      <c r="G474" s="233"/>
      <c r="H474" s="235" t="s">
        <v>1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155</v>
      </c>
      <c r="AU474" s="242" t="s">
        <v>153</v>
      </c>
      <c r="AV474" s="13" t="s">
        <v>87</v>
      </c>
      <c r="AW474" s="13" t="s">
        <v>34</v>
      </c>
      <c r="AX474" s="13" t="s">
        <v>79</v>
      </c>
      <c r="AY474" s="242" t="s">
        <v>143</v>
      </c>
    </row>
    <row r="475" s="13" customFormat="1">
      <c r="A475" s="13"/>
      <c r="B475" s="232"/>
      <c r="C475" s="233"/>
      <c r="D475" s="234" t="s">
        <v>155</v>
      </c>
      <c r="E475" s="235" t="s">
        <v>1</v>
      </c>
      <c r="F475" s="236" t="s">
        <v>698</v>
      </c>
      <c r="G475" s="233"/>
      <c r="H475" s="235" t="s">
        <v>1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155</v>
      </c>
      <c r="AU475" s="242" t="s">
        <v>153</v>
      </c>
      <c r="AV475" s="13" t="s">
        <v>87</v>
      </c>
      <c r="AW475" s="13" t="s">
        <v>34</v>
      </c>
      <c r="AX475" s="13" t="s">
        <v>79</v>
      </c>
      <c r="AY475" s="242" t="s">
        <v>143</v>
      </c>
    </row>
    <row r="476" s="14" customFormat="1">
      <c r="A476" s="14"/>
      <c r="B476" s="243"/>
      <c r="C476" s="244"/>
      <c r="D476" s="234" t="s">
        <v>155</v>
      </c>
      <c r="E476" s="245" t="s">
        <v>1</v>
      </c>
      <c r="F476" s="246" t="s">
        <v>699</v>
      </c>
      <c r="G476" s="244"/>
      <c r="H476" s="247">
        <v>5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155</v>
      </c>
      <c r="AU476" s="253" t="s">
        <v>153</v>
      </c>
      <c r="AV476" s="14" t="s">
        <v>153</v>
      </c>
      <c r="AW476" s="14" t="s">
        <v>34</v>
      </c>
      <c r="AX476" s="14" t="s">
        <v>79</v>
      </c>
      <c r="AY476" s="253" t="s">
        <v>143</v>
      </c>
    </row>
    <row r="477" s="13" customFormat="1">
      <c r="A477" s="13"/>
      <c r="B477" s="232"/>
      <c r="C477" s="233"/>
      <c r="D477" s="234" t="s">
        <v>155</v>
      </c>
      <c r="E477" s="235" t="s">
        <v>1</v>
      </c>
      <c r="F477" s="236" t="s">
        <v>700</v>
      </c>
      <c r="G477" s="233"/>
      <c r="H477" s="235" t="s">
        <v>1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155</v>
      </c>
      <c r="AU477" s="242" t="s">
        <v>153</v>
      </c>
      <c r="AV477" s="13" t="s">
        <v>87</v>
      </c>
      <c r="AW477" s="13" t="s">
        <v>34</v>
      </c>
      <c r="AX477" s="13" t="s">
        <v>79</v>
      </c>
      <c r="AY477" s="242" t="s">
        <v>143</v>
      </c>
    </row>
    <row r="478" s="14" customFormat="1">
      <c r="A478" s="14"/>
      <c r="B478" s="243"/>
      <c r="C478" s="244"/>
      <c r="D478" s="234" t="s">
        <v>155</v>
      </c>
      <c r="E478" s="245" t="s">
        <v>1</v>
      </c>
      <c r="F478" s="246" t="s">
        <v>242</v>
      </c>
      <c r="G478" s="244"/>
      <c r="H478" s="247">
        <v>8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155</v>
      </c>
      <c r="AU478" s="253" t="s">
        <v>153</v>
      </c>
      <c r="AV478" s="14" t="s">
        <v>153</v>
      </c>
      <c r="AW478" s="14" t="s">
        <v>34</v>
      </c>
      <c r="AX478" s="14" t="s">
        <v>79</v>
      </c>
      <c r="AY478" s="253" t="s">
        <v>143</v>
      </c>
    </row>
    <row r="479" s="15" customFormat="1">
      <c r="A479" s="15"/>
      <c r="B479" s="254"/>
      <c r="C479" s="255"/>
      <c r="D479" s="234" t="s">
        <v>155</v>
      </c>
      <c r="E479" s="256" t="s">
        <v>1</v>
      </c>
      <c r="F479" s="257" t="s">
        <v>159</v>
      </c>
      <c r="G479" s="255"/>
      <c r="H479" s="258">
        <v>13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4" t="s">
        <v>155</v>
      </c>
      <c r="AU479" s="264" t="s">
        <v>153</v>
      </c>
      <c r="AV479" s="15" t="s">
        <v>160</v>
      </c>
      <c r="AW479" s="15" t="s">
        <v>34</v>
      </c>
      <c r="AX479" s="15" t="s">
        <v>87</v>
      </c>
      <c r="AY479" s="264" t="s">
        <v>143</v>
      </c>
    </row>
    <row r="480" s="2" customFormat="1" ht="16.5" customHeight="1">
      <c r="A480" s="39"/>
      <c r="B480" s="40"/>
      <c r="C480" s="219" t="s">
        <v>701</v>
      </c>
      <c r="D480" s="219" t="s">
        <v>147</v>
      </c>
      <c r="E480" s="220" t="s">
        <v>702</v>
      </c>
      <c r="F480" s="221" t="s">
        <v>703</v>
      </c>
      <c r="G480" s="222" t="s">
        <v>171</v>
      </c>
      <c r="H480" s="223">
        <v>8.5</v>
      </c>
      <c r="I480" s="224"/>
      <c r="J480" s="225">
        <f>ROUND(I480*H480,2)</f>
        <v>0</v>
      </c>
      <c r="K480" s="221" t="s">
        <v>151</v>
      </c>
      <c r="L480" s="45"/>
      <c r="M480" s="226" t="s">
        <v>1</v>
      </c>
      <c r="N480" s="227" t="s">
        <v>45</v>
      </c>
      <c r="O480" s="92"/>
      <c r="P480" s="228">
        <f>O480*H480</f>
        <v>0</v>
      </c>
      <c r="Q480" s="228">
        <v>0.00050000000000000001</v>
      </c>
      <c r="R480" s="228">
        <f>Q480*H480</f>
        <v>0.0042500000000000003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152</v>
      </c>
      <c r="AT480" s="230" t="s">
        <v>147</v>
      </c>
      <c r="AU480" s="230" t="s">
        <v>153</v>
      </c>
      <c r="AY480" s="18" t="s">
        <v>143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153</v>
      </c>
      <c r="BK480" s="231">
        <f>ROUND(I480*H480,2)</f>
        <v>0</v>
      </c>
      <c r="BL480" s="18" t="s">
        <v>152</v>
      </c>
      <c r="BM480" s="230" t="s">
        <v>704</v>
      </c>
    </row>
    <row r="481" s="13" customFormat="1">
      <c r="A481" s="13"/>
      <c r="B481" s="232"/>
      <c r="C481" s="233"/>
      <c r="D481" s="234" t="s">
        <v>155</v>
      </c>
      <c r="E481" s="235" t="s">
        <v>1</v>
      </c>
      <c r="F481" s="236" t="s">
        <v>705</v>
      </c>
      <c r="G481" s="233"/>
      <c r="H481" s="235" t="s">
        <v>1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155</v>
      </c>
      <c r="AU481" s="242" t="s">
        <v>153</v>
      </c>
      <c r="AV481" s="13" t="s">
        <v>87</v>
      </c>
      <c r="AW481" s="13" t="s">
        <v>34</v>
      </c>
      <c r="AX481" s="13" t="s">
        <v>79</v>
      </c>
      <c r="AY481" s="242" t="s">
        <v>143</v>
      </c>
    </row>
    <row r="482" s="13" customFormat="1">
      <c r="A482" s="13"/>
      <c r="B482" s="232"/>
      <c r="C482" s="233"/>
      <c r="D482" s="234" t="s">
        <v>155</v>
      </c>
      <c r="E482" s="235" t="s">
        <v>1</v>
      </c>
      <c r="F482" s="236" t="s">
        <v>181</v>
      </c>
      <c r="G482" s="233"/>
      <c r="H482" s="235" t="s">
        <v>1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155</v>
      </c>
      <c r="AU482" s="242" t="s">
        <v>153</v>
      </c>
      <c r="AV482" s="13" t="s">
        <v>87</v>
      </c>
      <c r="AW482" s="13" t="s">
        <v>34</v>
      </c>
      <c r="AX482" s="13" t="s">
        <v>79</v>
      </c>
      <c r="AY482" s="242" t="s">
        <v>143</v>
      </c>
    </row>
    <row r="483" s="14" customFormat="1">
      <c r="A483" s="14"/>
      <c r="B483" s="243"/>
      <c r="C483" s="244"/>
      <c r="D483" s="234" t="s">
        <v>155</v>
      </c>
      <c r="E483" s="245" t="s">
        <v>1</v>
      </c>
      <c r="F483" s="246" t="s">
        <v>706</v>
      </c>
      <c r="G483" s="244"/>
      <c r="H483" s="247">
        <v>8.5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155</v>
      </c>
      <c r="AU483" s="253" t="s">
        <v>153</v>
      </c>
      <c r="AV483" s="14" t="s">
        <v>153</v>
      </c>
      <c r="AW483" s="14" t="s">
        <v>34</v>
      </c>
      <c r="AX483" s="14" t="s">
        <v>87</v>
      </c>
      <c r="AY483" s="253" t="s">
        <v>143</v>
      </c>
    </row>
    <row r="484" s="2" customFormat="1" ht="16.5" customHeight="1">
      <c r="A484" s="39"/>
      <c r="B484" s="40"/>
      <c r="C484" s="219" t="s">
        <v>707</v>
      </c>
      <c r="D484" s="219" t="s">
        <v>147</v>
      </c>
      <c r="E484" s="220" t="s">
        <v>708</v>
      </c>
      <c r="F484" s="221" t="s">
        <v>709</v>
      </c>
      <c r="G484" s="222" t="s">
        <v>171</v>
      </c>
      <c r="H484" s="223">
        <v>1</v>
      </c>
      <c r="I484" s="224"/>
      <c r="J484" s="225">
        <f>ROUND(I484*H484,2)</f>
        <v>0</v>
      </c>
      <c r="K484" s="221" t="s">
        <v>151</v>
      </c>
      <c r="L484" s="45"/>
      <c r="M484" s="226" t="s">
        <v>1</v>
      </c>
      <c r="N484" s="227" t="s">
        <v>45</v>
      </c>
      <c r="O484" s="92"/>
      <c r="P484" s="228">
        <f>O484*H484</f>
        <v>0</v>
      </c>
      <c r="Q484" s="228">
        <v>3.0000000000000001E-05</v>
      </c>
      <c r="R484" s="228">
        <f>Q484*H484</f>
        <v>3.0000000000000001E-05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152</v>
      </c>
      <c r="AT484" s="230" t="s">
        <v>147</v>
      </c>
      <c r="AU484" s="230" t="s">
        <v>153</v>
      </c>
      <c r="AY484" s="18" t="s">
        <v>143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153</v>
      </c>
      <c r="BK484" s="231">
        <f>ROUND(I484*H484,2)</f>
        <v>0</v>
      </c>
      <c r="BL484" s="18" t="s">
        <v>152</v>
      </c>
      <c r="BM484" s="230" t="s">
        <v>710</v>
      </c>
    </row>
    <row r="485" s="13" customFormat="1">
      <c r="A485" s="13"/>
      <c r="B485" s="232"/>
      <c r="C485" s="233"/>
      <c r="D485" s="234" t="s">
        <v>155</v>
      </c>
      <c r="E485" s="235" t="s">
        <v>1</v>
      </c>
      <c r="F485" s="236" t="s">
        <v>711</v>
      </c>
      <c r="G485" s="233"/>
      <c r="H485" s="235" t="s">
        <v>1</v>
      </c>
      <c r="I485" s="237"/>
      <c r="J485" s="233"/>
      <c r="K485" s="233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155</v>
      </c>
      <c r="AU485" s="242" t="s">
        <v>153</v>
      </c>
      <c r="AV485" s="13" t="s">
        <v>87</v>
      </c>
      <c r="AW485" s="13" t="s">
        <v>34</v>
      </c>
      <c r="AX485" s="13" t="s">
        <v>79</v>
      </c>
      <c r="AY485" s="242" t="s">
        <v>143</v>
      </c>
    </row>
    <row r="486" s="14" customFormat="1">
      <c r="A486" s="14"/>
      <c r="B486" s="243"/>
      <c r="C486" s="244"/>
      <c r="D486" s="234" t="s">
        <v>155</v>
      </c>
      <c r="E486" s="245" t="s">
        <v>1</v>
      </c>
      <c r="F486" s="246" t="s">
        <v>664</v>
      </c>
      <c r="G486" s="244"/>
      <c r="H486" s="247">
        <v>1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155</v>
      </c>
      <c r="AU486" s="253" t="s">
        <v>153</v>
      </c>
      <c r="AV486" s="14" t="s">
        <v>153</v>
      </c>
      <c r="AW486" s="14" t="s">
        <v>34</v>
      </c>
      <c r="AX486" s="14" t="s">
        <v>87</v>
      </c>
      <c r="AY486" s="253" t="s">
        <v>143</v>
      </c>
    </row>
    <row r="487" s="2" customFormat="1" ht="16.5" customHeight="1">
      <c r="A487" s="39"/>
      <c r="B487" s="40"/>
      <c r="C487" s="219" t="s">
        <v>712</v>
      </c>
      <c r="D487" s="219" t="s">
        <v>147</v>
      </c>
      <c r="E487" s="220" t="s">
        <v>713</v>
      </c>
      <c r="F487" s="221" t="s">
        <v>714</v>
      </c>
      <c r="G487" s="222" t="s">
        <v>150</v>
      </c>
      <c r="H487" s="223">
        <v>16.5</v>
      </c>
      <c r="I487" s="224"/>
      <c r="J487" s="225">
        <f>ROUND(I487*H487,2)</f>
        <v>0</v>
      </c>
      <c r="K487" s="221" t="s">
        <v>151</v>
      </c>
      <c r="L487" s="45"/>
      <c r="M487" s="226" t="s">
        <v>1</v>
      </c>
      <c r="N487" s="227" t="s">
        <v>45</v>
      </c>
      <c r="O487" s="92"/>
      <c r="P487" s="228">
        <f>O487*H487</f>
        <v>0</v>
      </c>
      <c r="Q487" s="228">
        <v>0.00029999999999999997</v>
      </c>
      <c r="R487" s="228">
        <f>Q487*H487</f>
        <v>0.0049499999999999995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152</v>
      </c>
      <c r="AT487" s="230" t="s">
        <v>147</v>
      </c>
      <c r="AU487" s="230" t="s">
        <v>153</v>
      </c>
      <c r="AY487" s="18" t="s">
        <v>143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153</v>
      </c>
      <c r="BK487" s="231">
        <f>ROUND(I487*H487,2)</f>
        <v>0</v>
      </c>
      <c r="BL487" s="18" t="s">
        <v>152</v>
      </c>
      <c r="BM487" s="230" t="s">
        <v>715</v>
      </c>
    </row>
    <row r="488" s="13" customFormat="1">
      <c r="A488" s="13"/>
      <c r="B488" s="232"/>
      <c r="C488" s="233"/>
      <c r="D488" s="234" t="s">
        <v>155</v>
      </c>
      <c r="E488" s="235" t="s">
        <v>1</v>
      </c>
      <c r="F488" s="236" t="s">
        <v>716</v>
      </c>
      <c r="G488" s="233"/>
      <c r="H488" s="235" t="s">
        <v>1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155</v>
      </c>
      <c r="AU488" s="242" t="s">
        <v>153</v>
      </c>
      <c r="AV488" s="13" t="s">
        <v>87</v>
      </c>
      <c r="AW488" s="13" t="s">
        <v>34</v>
      </c>
      <c r="AX488" s="13" t="s">
        <v>79</v>
      </c>
      <c r="AY488" s="242" t="s">
        <v>143</v>
      </c>
    </row>
    <row r="489" s="14" customFormat="1">
      <c r="A489" s="14"/>
      <c r="B489" s="243"/>
      <c r="C489" s="244"/>
      <c r="D489" s="234" t="s">
        <v>155</v>
      </c>
      <c r="E489" s="245" t="s">
        <v>1</v>
      </c>
      <c r="F489" s="246" t="s">
        <v>717</v>
      </c>
      <c r="G489" s="244"/>
      <c r="H489" s="247">
        <v>16.5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3" t="s">
        <v>155</v>
      </c>
      <c r="AU489" s="253" t="s">
        <v>153</v>
      </c>
      <c r="AV489" s="14" t="s">
        <v>153</v>
      </c>
      <c r="AW489" s="14" t="s">
        <v>34</v>
      </c>
      <c r="AX489" s="14" t="s">
        <v>87</v>
      </c>
      <c r="AY489" s="253" t="s">
        <v>143</v>
      </c>
    </row>
    <row r="490" s="2" customFormat="1" ht="16.5" customHeight="1">
      <c r="A490" s="39"/>
      <c r="B490" s="40"/>
      <c r="C490" s="219" t="s">
        <v>718</v>
      </c>
      <c r="D490" s="219" t="s">
        <v>147</v>
      </c>
      <c r="E490" s="220" t="s">
        <v>719</v>
      </c>
      <c r="F490" s="221" t="s">
        <v>720</v>
      </c>
      <c r="G490" s="222" t="s">
        <v>178</v>
      </c>
      <c r="H490" s="223">
        <v>0.32400000000000001</v>
      </c>
      <c r="I490" s="224"/>
      <c r="J490" s="225">
        <f>ROUND(I490*H490,2)</f>
        <v>0</v>
      </c>
      <c r="K490" s="221" t="s">
        <v>151</v>
      </c>
      <c r="L490" s="45"/>
      <c r="M490" s="226" t="s">
        <v>1</v>
      </c>
      <c r="N490" s="227" t="s">
        <v>45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152</v>
      </c>
      <c r="AT490" s="230" t="s">
        <v>147</v>
      </c>
      <c r="AU490" s="230" t="s">
        <v>153</v>
      </c>
      <c r="AY490" s="18" t="s">
        <v>143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153</v>
      </c>
      <c r="BK490" s="231">
        <f>ROUND(I490*H490,2)</f>
        <v>0</v>
      </c>
      <c r="BL490" s="18" t="s">
        <v>152</v>
      </c>
      <c r="BM490" s="230" t="s">
        <v>721</v>
      </c>
    </row>
    <row r="491" s="12" customFormat="1" ht="22.8" customHeight="1">
      <c r="A491" s="12"/>
      <c r="B491" s="203"/>
      <c r="C491" s="204"/>
      <c r="D491" s="205" t="s">
        <v>78</v>
      </c>
      <c r="E491" s="217" t="s">
        <v>722</v>
      </c>
      <c r="F491" s="217" t="s">
        <v>723</v>
      </c>
      <c r="G491" s="204"/>
      <c r="H491" s="204"/>
      <c r="I491" s="207"/>
      <c r="J491" s="218">
        <f>BK491</f>
        <v>0</v>
      </c>
      <c r="K491" s="204"/>
      <c r="L491" s="209"/>
      <c r="M491" s="210"/>
      <c r="N491" s="211"/>
      <c r="O491" s="211"/>
      <c r="P491" s="212">
        <f>SUM(P492:P506)</f>
        <v>0</v>
      </c>
      <c r="Q491" s="211"/>
      <c r="R491" s="212">
        <f>SUM(R492:R506)</f>
        <v>0.00066599999999999993</v>
      </c>
      <c r="S491" s="211"/>
      <c r="T491" s="213">
        <f>SUM(T492:T506)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4" t="s">
        <v>153</v>
      </c>
      <c r="AT491" s="215" t="s">
        <v>78</v>
      </c>
      <c r="AU491" s="215" t="s">
        <v>87</v>
      </c>
      <c r="AY491" s="214" t="s">
        <v>143</v>
      </c>
      <c r="BK491" s="216">
        <f>SUM(BK492:BK506)</f>
        <v>0</v>
      </c>
    </row>
    <row r="492" s="2" customFormat="1" ht="16.5" customHeight="1">
      <c r="A492" s="39"/>
      <c r="B492" s="40"/>
      <c r="C492" s="219" t="s">
        <v>724</v>
      </c>
      <c r="D492" s="219" t="s">
        <v>147</v>
      </c>
      <c r="E492" s="220" t="s">
        <v>725</v>
      </c>
      <c r="F492" s="221" t="s">
        <v>726</v>
      </c>
      <c r="G492" s="222" t="s">
        <v>150</v>
      </c>
      <c r="H492" s="223">
        <v>2.7000000000000002</v>
      </c>
      <c r="I492" s="224"/>
      <c r="J492" s="225">
        <f>ROUND(I492*H492,2)</f>
        <v>0</v>
      </c>
      <c r="K492" s="221" t="s">
        <v>151</v>
      </c>
      <c r="L492" s="45"/>
      <c r="M492" s="226" t="s">
        <v>1</v>
      </c>
      <c r="N492" s="227" t="s">
        <v>45</v>
      </c>
      <c r="O492" s="92"/>
      <c r="P492" s="228">
        <f>O492*H492</f>
        <v>0</v>
      </c>
      <c r="Q492" s="228">
        <v>0.00013999999999999999</v>
      </c>
      <c r="R492" s="228">
        <f>Q492*H492</f>
        <v>0.00037799999999999997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152</v>
      </c>
      <c r="AT492" s="230" t="s">
        <v>147</v>
      </c>
      <c r="AU492" s="230" t="s">
        <v>153</v>
      </c>
      <c r="AY492" s="18" t="s">
        <v>143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153</v>
      </c>
      <c r="BK492" s="231">
        <f>ROUND(I492*H492,2)</f>
        <v>0</v>
      </c>
      <c r="BL492" s="18" t="s">
        <v>152</v>
      </c>
      <c r="BM492" s="230" t="s">
        <v>727</v>
      </c>
    </row>
    <row r="493" s="13" customFormat="1">
      <c r="A493" s="13"/>
      <c r="B493" s="232"/>
      <c r="C493" s="233"/>
      <c r="D493" s="234" t="s">
        <v>155</v>
      </c>
      <c r="E493" s="235" t="s">
        <v>1</v>
      </c>
      <c r="F493" s="236" t="s">
        <v>728</v>
      </c>
      <c r="G493" s="233"/>
      <c r="H493" s="235" t="s">
        <v>1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155</v>
      </c>
      <c r="AU493" s="242" t="s">
        <v>153</v>
      </c>
      <c r="AV493" s="13" t="s">
        <v>87</v>
      </c>
      <c r="AW493" s="13" t="s">
        <v>34</v>
      </c>
      <c r="AX493" s="13" t="s">
        <v>79</v>
      </c>
      <c r="AY493" s="242" t="s">
        <v>143</v>
      </c>
    </row>
    <row r="494" s="14" customFormat="1">
      <c r="A494" s="14"/>
      <c r="B494" s="243"/>
      <c r="C494" s="244"/>
      <c r="D494" s="234" t="s">
        <v>155</v>
      </c>
      <c r="E494" s="245" t="s">
        <v>1</v>
      </c>
      <c r="F494" s="246" t="s">
        <v>729</v>
      </c>
      <c r="G494" s="244"/>
      <c r="H494" s="247">
        <v>2.7000000000000002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155</v>
      </c>
      <c r="AU494" s="253" t="s">
        <v>153</v>
      </c>
      <c r="AV494" s="14" t="s">
        <v>153</v>
      </c>
      <c r="AW494" s="14" t="s">
        <v>34</v>
      </c>
      <c r="AX494" s="14" t="s">
        <v>87</v>
      </c>
      <c r="AY494" s="253" t="s">
        <v>143</v>
      </c>
    </row>
    <row r="495" s="2" customFormat="1" ht="16.5" customHeight="1">
      <c r="A495" s="39"/>
      <c r="B495" s="40"/>
      <c r="C495" s="219" t="s">
        <v>730</v>
      </c>
      <c r="D495" s="219" t="s">
        <v>147</v>
      </c>
      <c r="E495" s="220" t="s">
        <v>731</v>
      </c>
      <c r="F495" s="221" t="s">
        <v>732</v>
      </c>
      <c r="G495" s="222" t="s">
        <v>150</v>
      </c>
      <c r="H495" s="223">
        <v>2.7000000000000002</v>
      </c>
      <c r="I495" s="224"/>
      <c r="J495" s="225">
        <f>ROUND(I495*H495,2)</f>
        <v>0</v>
      </c>
      <c r="K495" s="221" t="s">
        <v>1</v>
      </c>
      <c r="L495" s="45"/>
      <c r="M495" s="226" t="s">
        <v>1</v>
      </c>
      <c r="N495" s="227" t="s">
        <v>45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152</v>
      </c>
      <c r="AT495" s="230" t="s">
        <v>147</v>
      </c>
      <c r="AU495" s="230" t="s">
        <v>153</v>
      </c>
      <c r="AY495" s="18" t="s">
        <v>143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153</v>
      </c>
      <c r="BK495" s="231">
        <f>ROUND(I495*H495,2)</f>
        <v>0</v>
      </c>
      <c r="BL495" s="18" t="s">
        <v>152</v>
      </c>
      <c r="BM495" s="230" t="s">
        <v>733</v>
      </c>
    </row>
    <row r="496" s="13" customFormat="1">
      <c r="A496" s="13"/>
      <c r="B496" s="232"/>
      <c r="C496" s="233"/>
      <c r="D496" s="234" t="s">
        <v>155</v>
      </c>
      <c r="E496" s="235" t="s">
        <v>1</v>
      </c>
      <c r="F496" s="236" t="s">
        <v>728</v>
      </c>
      <c r="G496" s="233"/>
      <c r="H496" s="235" t="s">
        <v>1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155</v>
      </c>
      <c r="AU496" s="242" t="s">
        <v>153</v>
      </c>
      <c r="AV496" s="13" t="s">
        <v>87</v>
      </c>
      <c r="AW496" s="13" t="s">
        <v>34</v>
      </c>
      <c r="AX496" s="13" t="s">
        <v>79</v>
      </c>
      <c r="AY496" s="242" t="s">
        <v>143</v>
      </c>
    </row>
    <row r="497" s="14" customFormat="1">
      <c r="A497" s="14"/>
      <c r="B497" s="243"/>
      <c r="C497" s="244"/>
      <c r="D497" s="234" t="s">
        <v>155</v>
      </c>
      <c r="E497" s="245" t="s">
        <v>1</v>
      </c>
      <c r="F497" s="246" t="s">
        <v>734</v>
      </c>
      <c r="G497" s="244"/>
      <c r="H497" s="247">
        <v>2.7000000000000002</v>
      </c>
      <c r="I497" s="248"/>
      <c r="J497" s="244"/>
      <c r="K497" s="244"/>
      <c r="L497" s="249"/>
      <c r="M497" s="250"/>
      <c r="N497" s="251"/>
      <c r="O497" s="251"/>
      <c r="P497" s="251"/>
      <c r="Q497" s="251"/>
      <c r="R497" s="251"/>
      <c r="S497" s="251"/>
      <c r="T497" s="25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3" t="s">
        <v>155</v>
      </c>
      <c r="AU497" s="253" t="s">
        <v>153</v>
      </c>
      <c r="AV497" s="14" t="s">
        <v>153</v>
      </c>
      <c r="AW497" s="14" t="s">
        <v>34</v>
      </c>
      <c r="AX497" s="14" t="s">
        <v>87</v>
      </c>
      <c r="AY497" s="253" t="s">
        <v>143</v>
      </c>
    </row>
    <row r="498" s="2" customFormat="1" ht="16.5" customHeight="1">
      <c r="A498" s="39"/>
      <c r="B498" s="40"/>
      <c r="C498" s="219" t="s">
        <v>735</v>
      </c>
      <c r="D498" s="219" t="s">
        <v>147</v>
      </c>
      <c r="E498" s="220" t="s">
        <v>736</v>
      </c>
      <c r="F498" s="221" t="s">
        <v>737</v>
      </c>
      <c r="G498" s="222" t="s">
        <v>150</v>
      </c>
      <c r="H498" s="223">
        <v>0.88</v>
      </c>
      <c r="I498" s="224"/>
      <c r="J498" s="225">
        <f>ROUND(I498*H498,2)</f>
        <v>0</v>
      </c>
      <c r="K498" s="221" t="s">
        <v>1</v>
      </c>
      <c r="L498" s="45"/>
      <c r="M498" s="226" t="s">
        <v>1</v>
      </c>
      <c r="N498" s="227" t="s">
        <v>45</v>
      </c>
      <c r="O498" s="92"/>
      <c r="P498" s="228">
        <f>O498*H498</f>
        <v>0</v>
      </c>
      <c r="Q498" s="228">
        <v>0</v>
      </c>
      <c r="R498" s="228">
        <f>Q498*H498</f>
        <v>0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152</v>
      </c>
      <c r="AT498" s="230" t="s">
        <v>147</v>
      </c>
      <c r="AU498" s="230" t="s">
        <v>153</v>
      </c>
      <c r="AY498" s="18" t="s">
        <v>143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153</v>
      </c>
      <c r="BK498" s="231">
        <f>ROUND(I498*H498,2)</f>
        <v>0</v>
      </c>
      <c r="BL498" s="18" t="s">
        <v>152</v>
      </c>
      <c r="BM498" s="230" t="s">
        <v>738</v>
      </c>
    </row>
    <row r="499" s="13" customFormat="1">
      <c r="A499" s="13"/>
      <c r="B499" s="232"/>
      <c r="C499" s="233"/>
      <c r="D499" s="234" t="s">
        <v>155</v>
      </c>
      <c r="E499" s="235" t="s">
        <v>1</v>
      </c>
      <c r="F499" s="236" t="s">
        <v>739</v>
      </c>
      <c r="G499" s="233"/>
      <c r="H499" s="235" t="s">
        <v>1</v>
      </c>
      <c r="I499" s="237"/>
      <c r="J499" s="233"/>
      <c r="K499" s="233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155</v>
      </c>
      <c r="AU499" s="242" t="s">
        <v>153</v>
      </c>
      <c r="AV499" s="13" t="s">
        <v>87</v>
      </c>
      <c r="AW499" s="13" t="s">
        <v>34</v>
      </c>
      <c r="AX499" s="13" t="s">
        <v>79</v>
      </c>
      <c r="AY499" s="242" t="s">
        <v>143</v>
      </c>
    </row>
    <row r="500" s="14" customFormat="1">
      <c r="A500" s="14"/>
      <c r="B500" s="243"/>
      <c r="C500" s="244"/>
      <c r="D500" s="234" t="s">
        <v>155</v>
      </c>
      <c r="E500" s="245" t="s">
        <v>1</v>
      </c>
      <c r="F500" s="246" t="s">
        <v>740</v>
      </c>
      <c r="G500" s="244"/>
      <c r="H500" s="247">
        <v>0.88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155</v>
      </c>
      <c r="AU500" s="253" t="s">
        <v>153</v>
      </c>
      <c r="AV500" s="14" t="s">
        <v>153</v>
      </c>
      <c r="AW500" s="14" t="s">
        <v>34</v>
      </c>
      <c r="AX500" s="14" t="s">
        <v>87</v>
      </c>
      <c r="AY500" s="253" t="s">
        <v>143</v>
      </c>
    </row>
    <row r="501" s="2" customFormat="1" ht="16.5" customHeight="1">
      <c r="A501" s="39"/>
      <c r="B501" s="40"/>
      <c r="C501" s="219" t="s">
        <v>741</v>
      </c>
      <c r="D501" s="219" t="s">
        <v>147</v>
      </c>
      <c r="E501" s="220" t="s">
        <v>742</v>
      </c>
      <c r="F501" s="221" t="s">
        <v>743</v>
      </c>
      <c r="G501" s="222" t="s">
        <v>150</v>
      </c>
      <c r="H501" s="223">
        <v>3.6000000000000001</v>
      </c>
      <c r="I501" s="224"/>
      <c r="J501" s="225">
        <f>ROUND(I501*H501,2)</f>
        <v>0</v>
      </c>
      <c r="K501" s="221" t="s">
        <v>151</v>
      </c>
      <c r="L501" s="45"/>
      <c r="M501" s="226" t="s">
        <v>1</v>
      </c>
      <c r="N501" s="227" t="s">
        <v>45</v>
      </c>
      <c r="O501" s="92"/>
      <c r="P501" s="228">
        <f>O501*H501</f>
        <v>0</v>
      </c>
      <c r="Q501" s="228">
        <v>8.0000000000000007E-05</v>
      </c>
      <c r="R501" s="228">
        <f>Q501*H501</f>
        <v>0.00028800000000000001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152</v>
      </c>
      <c r="AT501" s="230" t="s">
        <v>147</v>
      </c>
      <c r="AU501" s="230" t="s">
        <v>153</v>
      </c>
      <c r="AY501" s="18" t="s">
        <v>143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153</v>
      </c>
      <c r="BK501" s="231">
        <f>ROUND(I501*H501,2)</f>
        <v>0</v>
      </c>
      <c r="BL501" s="18" t="s">
        <v>152</v>
      </c>
      <c r="BM501" s="230" t="s">
        <v>744</v>
      </c>
    </row>
    <row r="502" s="13" customFormat="1">
      <c r="A502" s="13"/>
      <c r="B502" s="232"/>
      <c r="C502" s="233"/>
      <c r="D502" s="234" t="s">
        <v>155</v>
      </c>
      <c r="E502" s="235" t="s">
        <v>1</v>
      </c>
      <c r="F502" s="236" t="s">
        <v>745</v>
      </c>
      <c r="G502" s="233"/>
      <c r="H502" s="235" t="s">
        <v>1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155</v>
      </c>
      <c r="AU502" s="242" t="s">
        <v>153</v>
      </c>
      <c r="AV502" s="13" t="s">
        <v>87</v>
      </c>
      <c r="AW502" s="13" t="s">
        <v>34</v>
      </c>
      <c r="AX502" s="13" t="s">
        <v>79</v>
      </c>
      <c r="AY502" s="242" t="s">
        <v>143</v>
      </c>
    </row>
    <row r="503" s="14" customFormat="1">
      <c r="A503" s="14"/>
      <c r="B503" s="243"/>
      <c r="C503" s="244"/>
      <c r="D503" s="234" t="s">
        <v>155</v>
      </c>
      <c r="E503" s="245" t="s">
        <v>1</v>
      </c>
      <c r="F503" s="246" t="s">
        <v>734</v>
      </c>
      <c r="G503" s="244"/>
      <c r="H503" s="247">
        <v>2.7000000000000002</v>
      </c>
      <c r="I503" s="248"/>
      <c r="J503" s="244"/>
      <c r="K503" s="244"/>
      <c r="L503" s="249"/>
      <c r="M503" s="250"/>
      <c r="N503" s="251"/>
      <c r="O503" s="251"/>
      <c r="P503" s="251"/>
      <c r="Q503" s="251"/>
      <c r="R503" s="251"/>
      <c r="S503" s="251"/>
      <c r="T503" s="25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3" t="s">
        <v>155</v>
      </c>
      <c r="AU503" s="253" t="s">
        <v>153</v>
      </c>
      <c r="AV503" s="14" t="s">
        <v>153</v>
      </c>
      <c r="AW503" s="14" t="s">
        <v>34</v>
      </c>
      <c r="AX503" s="14" t="s">
        <v>79</v>
      </c>
      <c r="AY503" s="253" t="s">
        <v>143</v>
      </c>
    </row>
    <row r="504" s="13" customFormat="1">
      <c r="A504" s="13"/>
      <c r="B504" s="232"/>
      <c r="C504" s="233"/>
      <c r="D504" s="234" t="s">
        <v>155</v>
      </c>
      <c r="E504" s="235" t="s">
        <v>1</v>
      </c>
      <c r="F504" s="236" t="s">
        <v>746</v>
      </c>
      <c r="G504" s="233"/>
      <c r="H504" s="235" t="s">
        <v>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155</v>
      </c>
      <c r="AU504" s="242" t="s">
        <v>153</v>
      </c>
      <c r="AV504" s="13" t="s">
        <v>87</v>
      </c>
      <c r="AW504" s="13" t="s">
        <v>34</v>
      </c>
      <c r="AX504" s="13" t="s">
        <v>79</v>
      </c>
      <c r="AY504" s="242" t="s">
        <v>143</v>
      </c>
    </row>
    <row r="505" s="14" customFormat="1">
      <c r="A505" s="14"/>
      <c r="B505" s="243"/>
      <c r="C505" s="244"/>
      <c r="D505" s="234" t="s">
        <v>155</v>
      </c>
      <c r="E505" s="245" t="s">
        <v>1</v>
      </c>
      <c r="F505" s="246" t="s">
        <v>747</v>
      </c>
      <c r="G505" s="244"/>
      <c r="H505" s="247">
        <v>0.90000000000000002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155</v>
      </c>
      <c r="AU505" s="253" t="s">
        <v>153</v>
      </c>
      <c r="AV505" s="14" t="s">
        <v>153</v>
      </c>
      <c r="AW505" s="14" t="s">
        <v>34</v>
      </c>
      <c r="AX505" s="14" t="s">
        <v>79</v>
      </c>
      <c r="AY505" s="253" t="s">
        <v>143</v>
      </c>
    </row>
    <row r="506" s="15" customFormat="1">
      <c r="A506" s="15"/>
      <c r="B506" s="254"/>
      <c r="C506" s="255"/>
      <c r="D506" s="234" t="s">
        <v>155</v>
      </c>
      <c r="E506" s="256" t="s">
        <v>1</v>
      </c>
      <c r="F506" s="257" t="s">
        <v>159</v>
      </c>
      <c r="G506" s="255"/>
      <c r="H506" s="258">
        <v>3.6000000000000001</v>
      </c>
      <c r="I506" s="259"/>
      <c r="J506" s="255"/>
      <c r="K506" s="255"/>
      <c r="L506" s="260"/>
      <c r="M506" s="261"/>
      <c r="N506" s="262"/>
      <c r="O506" s="262"/>
      <c r="P506" s="262"/>
      <c r="Q506" s="262"/>
      <c r="R506" s="262"/>
      <c r="S506" s="262"/>
      <c r="T506" s="26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4" t="s">
        <v>155</v>
      </c>
      <c r="AU506" s="264" t="s">
        <v>153</v>
      </c>
      <c r="AV506" s="15" t="s">
        <v>160</v>
      </c>
      <c r="AW506" s="15" t="s">
        <v>34</v>
      </c>
      <c r="AX506" s="15" t="s">
        <v>87</v>
      </c>
      <c r="AY506" s="264" t="s">
        <v>143</v>
      </c>
    </row>
    <row r="507" s="12" customFormat="1" ht="22.8" customHeight="1">
      <c r="A507" s="12"/>
      <c r="B507" s="203"/>
      <c r="C507" s="204"/>
      <c r="D507" s="205" t="s">
        <v>78</v>
      </c>
      <c r="E507" s="217" t="s">
        <v>748</v>
      </c>
      <c r="F507" s="217" t="s">
        <v>749</v>
      </c>
      <c r="G507" s="204"/>
      <c r="H507" s="204"/>
      <c r="I507" s="207"/>
      <c r="J507" s="218">
        <f>BK507</f>
        <v>0</v>
      </c>
      <c r="K507" s="204"/>
      <c r="L507" s="209"/>
      <c r="M507" s="210"/>
      <c r="N507" s="211"/>
      <c r="O507" s="211"/>
      <c r="P507" s="212">
        <f>SUM(P508:P517)</f>
        <v>0</v>
      </c>
      <c r="Q507" s="211"/>
      <c r="R507" s="212">
        <f>SUM(R508:R517)</f>
        <v>0.036919999999999994</v>
      </c>
      <c r="S507" s="211"/>
      <c r="T507" s="213">
        <f>SUM(T508:T517)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14" t="s">
        <v>153</v>
      </c>
      <c r="AT507" s="215" t="s">
        <v>78</v>
      </c>
      <c r="AU507" s="215" t="s">
        <v>87</v>
      </c>
      <c r="AY507" s="214" t="s">
        <v>143</v>
      </c>
      <c r="BK507" s="216">
        <f>SUM(BK508:BK517)</f>
        <v>0</v>
      </c>
    </row>
    <row r="508" s="2" customFormat="1" ht="21.75" customHeight="1">
      <c r="A508" s="39"/>
      <c r="B508" s="40"/>
      <c r="C508" s="219" t="s">
        <v>750</v>
      </c>
      <c r="D508" s="219" t="s">
        <v>147</v>
      </c>
      <c r="E508" s="220" t="s">
        <v>751</v>
      </c>
      <c r="F508" s="221" t="s">
        <v>752</v>
      </c>
      <c r="G508" s="222" t="s">
        <v>150</v>
      </c>
      <c r="H508" s="223">
        <v>142</v>
      </c>
      <c r="I508" s="224"/>
      <c r="J508" s="225">
        <f>ROUND(I508*H508,2)</f>
        <v>0</v>
      </c>
      <c r="K508" s="221" t="s">
        <v>151</v>
      </c>
      <c r="L508" s="45"/>
      <c r="M508" s="226" t="s">
        <v>1</v>
      </c>
      <c r="N508" s="227" t="s">
        <v>45</v>
      </c>
      <c r="O508" s="92"/>
      <c r="P508" s="228">
        <f>O508*H508</f>
        <v>0</v>
      </c>
      <c r="Q508" s="228">
        <v>0.00025999999999999998</v>
      </c>
      <c r="R508" s="228">
        <f>Q508*H508</f>
        <v>0.036919999999999994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152</v>
      </c>
      <c r="AT508" s="230" t="s">
        <v>147</v>
      </c>
      <c r="AU508" s="230" t="s">
        <v>153</v>
      </c>
      <c r="AY508" s="18" t="s">
        <v>143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153</v>
      </c>
      <c r="BK508" s="231">
        <f>ROUND(I508*H508,2)</f>
        <v>0</v>
      </c>
      <c r="BL508" s="18" t="s">
        <v>152</v>
      </c>
      <c r="BM508" s="230" t="s">
        <v>753</v>
      </c>
    </row>
    <row r="509" s="13" customFormat="1">
      <c r="A509" s="13"/>
      <c r="B509" s="232"/>
      <c r="C509" s="233"/>
      <c r="D509" s="234" t="s">
        <v>155</v>
      </c>
      <c r="E509" s="235" t="s">
        <v>1</v>
      </c>
      <c r="F509" s="236" t="s">
        <v>569</v>
      </c>
      <c r="G509" s="233"/>
      <c r="H509" s="235" t="s">
        <v>1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155</v>
      </c>
      <c r="AU509" s="242" t="s">
        <v>153</v>
      </c>
      <c r="AV509" s="13" t="s">
        <v>87</v>
      </c>
      <c r="AW509" s="13" t="s">
        <v>34</v>
      </c>
      <c r="AX509" s="13" t="s">
        <v>79</v>
      </c>
      <c r="AY509" s="242" t="s">
        <v>143</v>
      </c>
    </row>
    <row r="510" s="13" customFormat="1">
      <c r="A510" s="13"/>
      <c r="B510" s="232"/>
      <c r="C510" s="233"/>
      <c r="D510" s="234" t="s">
        <v>155</v>
      </c>
      <c r="E510" s="235" t="s">
        <v>1</v>
      </c>
      <c r="F510" s="236" t="s">
        <v>754</v>
      </c>
      <c r="G510" s="233"/>
      <c r="H510" s="235" t="s">
        <v>1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155</v>
      </c>
      <c r="AU510" s="242" t="s">
        <v>153</v>
      </c>
      <c r="AV510" s="13" t="s">
        <v>87</v>
      </c>
      <c r="AW510" s="13" t="s">
        <v>34</v>
      </c>
      <c r="AX510" s="13" t="s">
        <v>79</v>
      </c>
      <c r="AY510" s="242" t="s">
        <v>143</v>
      </c>
    </row>
    <row r="511" s="14" customFormat="1">
      <c r="A511" s="14"/>
      <c r="B511" s="243"/>
      <c r="C511" s="244"/>
      <c r="D511" s="234" t="s">
        <v>155</v>
      </c>
      <c r="E511" s="245" t="s">
        <v>1</v>
      </c>
      <c r="F511" s="246" t="s">
        <v>755</v>
      </c>
      <c r="G511" s="244"/>
      <c r="H511" s="247">
        <v>36.299999999999997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3" t="s">
        <v>155</v>
      </c>
      <c r="AU511" s="253" t="s">
        <v>153</v>
      </c>
      <c r="AV511" s="14" t="s">
        <v>153</v>
      </c>
      <c r="AW511" s="14" t="s">
        <v>34</v>
      </c>
      <c r="AX511" s="14" t="s">
        <v>79</v>
      </c>
      <c r="AY511" s="253" t="s">
        <v>143</v>
      </c>
    </row>
    <row r="512" s="13" customFormat="1">
      <c r="A512" s="13"/>
      <c r="B512" s="232"/>
      <c r="C512" s="233"/>
      <c r="D512" s="234" t="s">
        <v>155</v>
      </c>
      <c r="E512" s="235" t="s">
        <v>1</v>
      </c>
      <c r="F512" s="236" t="s">
        <v>756</v>
      </c>
      <c r="G512" s="233"/>
      <c r="H512" s="235" t="s">
        <v>1</v>
      </c>
      <c r="I512" s="237"/>
      <c r="J512" s="233"/>
      <c r="K512" s="233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155</v>
      </c>
      <c r="AU512" s="242" t="s">
        <v>153</v>
      </c>
      <c r="AV512" s="13" t="s">
        <v>87</v>
      </c>
      <c r="AW512" s="13" t="s">
        <v>34</v>
      </c>
      <c r="AX512" s="13" t="s">
        <v>79</v>
      </c>
      <c r="AY512" s="242" t="s">
        <v>143</v>
      </c>
    </row>
    <row r="513" s="14" customFormat="1">
      <c r="A513" s="14"/>
      <c r="B513" s="243"/>
      <c r="C513" s="244"/>
      <c r="D513" s="234" t="s">
        <v>155</v>
      </c>
      <c r="E513" s="245" t="s">
        <v>1</v>
      </c>
      <c r="F513" s="246" t="s">
        <v>757</v>
      </c>
      <c r="G513" s="244"/>
      <c r="H513" s="247">
        <v>121.42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3" t="s">
        <v>155</v>
      </c>
      <c r="AU513" s="253" t="s">
        <v>153</v>
      </c>
      <c r="AV513" s="14" t="s">
        <v>153</v>
      </c>
      <c r="AW513" s="14" t="s">
        <v>34</v>
      </c>
      <c r="AX513" s="14" t="s">
        <v>79</v>
      </c>
      <c r="AY513" s="253" t="s">
        <v>143</v>
      </c>
    </row>
    <row r="514" s="13" customFormat="1">
      <c r="A514" s="13"/>
      <c r="B514" s="232"/>
      <c r="C514" s="233"/>
      <c r="D514" s="234" t="s">
        <v>155</v>
      </c>
      <c r="E514" s="235" t="s">
        <v>1</v>
      </c>
      <c r="F514" s="236" t="s">
        <v>758</v>
      </c>
      <c r="G514" s="233"/>
      <c r="H514" s="235" t="s">
        <v>1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155</v>
      </c>
      <c r="AU514" s="242" t="s">
        <v>153</v>
      </c>
      <c r="AV514" s="13" t="s">
        <v>87</v>
      </c>
      <c r="AW514" s="13" t="s">
        <v>34</v>
      </c>
      <c r="AX514" s="13" t="s">
        <v>79</v>
      </c>
      <c r="AY514" s="242" t="s">
        <v>143</v>
      </c>
    </row>
    <row r="515" s="14" customFormat="1">
      <c r="A515" s="14"/>
      <c r="B515" s="243"/>
      <c r="C515" s="244"/>
      <c r="D515" s="234" t="s">
        <v>155</v>
      </c>
      <c r="E515" s="245" t="s">
        <v>1</v>
      </c>
      <c r="F515" s="246" t="s">
        <v>759</v>
      </c>
      <c r="G515" s="244"/>
      <c r="H515" s="247">
        <v>-16.5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155</v>
      </c>
      <c r="AU515" s="253" t="s">
        <v>153</v>
      </c>
      <c r="AV515" s="14" t="s">
        <v>153</v>
      </c>
      <c r="AW515" s="14" t="s">
        <v>34</v>
      </c>
      <c r="AX515" s="14" t="s">
        <v>79</v>
      </c>
      <c r="AY515" s="253" t="s">
        <v>143</v>
      </c>
    </row>
    <row r="516" s="14" customFormat="1">
      <c r="A516" s="14"/>
      <c r="B516" s="243"/>
      <c r="C516" s="244"/>
      <c r="D516" s="234" t="s">
        <v>155</v>
      </c>
      <c r="E516" s="245" t="s">
        <v>1</v>
      </c>
      <c r="F516" s="246" t="s">
        <v>760</v>
      </c>
      <c r="G516" s="244"/>
      <c r="H516" s="247">
        <v>0.78000000000000003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155</v>
      </c>
      <c r="AU516" s="253" t="s">
        <v>153</v>
      </c>
      <c r="AV516" s="14" t="s">
        <v>153</v>
      </c>
      <c r="AW516" s="14" t="s">
        <v>34</v>
      </c>
      <c r="AX516" s="14" t="s">
        <v>79</v>
      </c>
      <c r="AY516" s="253" t="s">
        <v>143</v>
      </c>
    </row>
    <row r="517" s="15" customFormat="1">
      <c r="A517" s="15"/>
      <c r="B517" s="254"/>
      <c r="C517" s="255"/>
      <c r="D517" s="234" t="s">
        <v>155</v>
      </c>
      <c r="E517" s="256" t="s">
        <v>1</v>
      </c>
      <c r="F517" s="257" t="s">
        <v>159</v>
      </c>
      <c r="G517" s="255"/>
      <c r="H517" s="258">
        <v>142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4" t="s">
        <v>155</v>
      </c>
      <c r="AU517" s="264" t="s">
        <v>153</v>
      </c>
      <c r="AV517" s="15" t="s">
        <v>160</v>
      </c>
      <c r="AW517" s="15" t="s">
        <v>34</v>
      </c>
      <c r="AX517" s="15" t="s">
        <v>87</v>
      </c>
      <c r="AY517" s="264" t="s">
        <v>143</v>
      </c>
    </row>
    <row r="518" s="12" customFormat="1" ht="22.8" customHeight="1">
      <c r="A518" s="12"/>
      <c r="B518" s="203"/>
      <c r="C518" s="204"/>
      <c r="D518" s="205" t="s">
        <v>78</v>
      </c>
      <c r="E518" s="217" t="s">
        <v>761</v>
      </c>
      <c r="F518" s="217" t="s">
        <v>762</v>
      </c>
      <c r="G518" s="204"/>
      <c r="H518" s="204"/>
      <c r="I518" s="207"/>
      <c r="J518" s="218">
        <f>BK518</f>
        <v>0</v>
      </c>
      <c r="K518" s="204"/>
      <c r="L518" s="209"/>
      <c r="M518" s="210"/>
      <c r="N518" s="211"/>
      <c r="O518" s="211"/>
      <c r="P518" s="212">
        <f>SUM(P519:P557)</f>
        <v>0</v>
      </c>
      <c r="Q518" s="211"/>
      <c r="R518" s="212">
        <f>SUM(R519:R557)</f>
        <v>0.081000000000000003</v>
      </c>
      <c r="S518" s="211"/>
      <c r="T518" s="213">
        <f>SUM(T519:T557)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4" t="s">
        <v>153</v>
      </c>
      <c r="AT518" s="215" t="s">
        <v>78</v>
      </c>
      <c r="AU518" s="215" t="s">
        <v>87</v>
      </c>
      <c r="AY518" s="214" t="s">
        <v>143</v>
      </c>
      <c r="BK518" s="216">
        <f>SUM(BK519:BK557)</f>
        <v>0</v>
      </c>
    </row>
    <row r="519" s="2" customFormat="1" ht="16.5" customHeight="1">
      <c r="A519" s="39"/>
      <c r="B519" s="40"/>
      <c r="C519" s="219" t="s">
        <v>763</v>
      </c>
      <c r="D519" s="219" t="s">
        <v>147</v>
      </c>
      <c r="E519" s="220" t="s">
        <v>764</v>
      </c>
      <c r="F519" s="221" t="s">
        <v>765</v>
      </c>
      <c r="G519" s="222" t="s">
        <v>334</v>
      </c>
      <c r="H519" s="223">
        <v>3</v>
      </c>
      <c r="I519" s="224"/>
      <c r="J519" s="225">
        <f>ROUND(I519*H519,2)</f>
        <v>0</v>
      </c>
      <c r="K519" s="221" t="s">
        <v>151</v>
      </c>
      <c r="L519" s="45"/>
      <c r="M519" s="226" t="s">
        <v>1</v>
      </c>
      <c r="N519" s="227" t="s">
        <v>45</v>
      </c>
      <c r="O519" s="92"/>
      <c r="P519" s="228">
        <f>O519*H519</f>
        <v>0</v>
      </c>
      <c r="Q519" s="228">
        <v>0</v>
      </c>
      <c r="R519" s="228">
        <f>Q519*H519</f>
        <v>0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152</v>
      </c>
      <c r="AT519" s="230" t="s">
        <v>147</v>
      </c>
      <c r="AU519" s="230" t="s">
        <v>153</v>
      </c>
      <c r="AY519" s="18" t="s">
        <v>143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153</v>
      </c>
      <c r="BK519" s="231">
        <f>ROUND(I519*H519,2)</f>
        <v>0</v>
      </c>
      <c r="BL519" s="18" t="s">
        <v>152</v>
      </c>
      <c r="BM519" s="230" t="s">
        <v>766</v>
      </c>
    </row>
    <row r="520" s="13" customFormat="1">
      <c r="A520" s="13"/>
      <c r="B520" s="232"/>
      <c r="C520" s="233"/>
      <c r="D520" s="234" t="s">
        <v>155</v>
      </c>
      <c r="E520" s="235" t="s">
        <v>1</v>
      </c>
      <c r="F520" s="236" t="s">
        <v>767</v>
      </c>
      <c r="G520" s="233"/>
      <c r="H520" s="235" t="s">
        <v>1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155</v>
      </c>
      <c r="AU520" s="242" t="s">
        <v>153</v>
      </c>
      <c r="AV520" s="13" t="s">
        <v>87</v>
      </c>
      <c r="AW520" s="13" t="s">
        <v>34</v>
      </c>
      <c r="AX520" s="13" t="s">
        <v>79</v>
      </c>
      <c r="AY520" s="242" t="s">
        <v>143</v>
      </c>
    </row>
    <row r="521" s="13" customFormat="1">
      <c r="A521" s="13"/>
      <c r="B521" s="232"/>
      <c r="C521" s="233"/>
      <c r="D521" s="234" t="s">
        <v>155</v>
      </c>
      <c r="E521" s="235" t="s">
        <v>1</v>
      </c>
      <c r="F521" s="236" t="s">
        <v>768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155</v>
      </c>
      <c r="AU521" s="242" t="s">
        <v>153</v>
      </c>
      <c r="AV521" s="13" t="s">
        <v>87</v>
      </c>
      <c r="AW521" s="13" t="s">
        <v>34</v>
      </c>
      <c r="AX521" s="13" t="s">
        <v>79</v>
      </c>
      <c r="AY521" s="242" t="s">
        <v>143</v>
      </c>
    </row>
    <row r="522" s="14" customFormat="1">
      <c r="A522" s="14"/>
      <c r="B522" s="243"/>
      <c r="C522" s="244"/>
      <c r="D522" s="234" t="s">
        <v>155</v>
      </c>
      <c r="E522" s="245" t="s">
        <v>1</v>
      </c>
      <c r="F522" s="246" t="s">
        <v>337</v>
      </c>
      <c r="G522" s="244"/>
      <c r="H522" s="247">
        <v>3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155</v>
      </c>
      <c r="AU522" s="253" t="s">
        <v>153</v>
      </c>
      <c r="AV522" s="14" t="s">
        <v>153</v>
      </c>
      <c r="AW522" s="14" t="s">
        <v>34</v>
      </c>
      <c r="AX522" s="14" t="s">
        <v>87</v>
      </c>
      <c r="AY522" s="253" t="s">
        <v>143</v>
      </c>
    </row>
    <row r="523" s="2" customFormat="1">
      <c r="A523" s="39"/>
      <c r="B523" s="40"/>
      <c r="C523" s="265" t="s">
        <v>769</v>
      </c>
      <c r="D523" s="265" t="s">
        <v>199</v>
      </c>
      <c r="E523" s="266" t="s">
        <v>770</v>
      </c>
      <c r="F523" s="267" t="s">
        <v>771</v>
      </c>
      <c r="G523" s="268" t="s">
        <v>334</v>
      </c>
      <c r="H523" s="269">
        <v>1</v>
      </c>
      <c r="I523" s="270"/>
      <c r="J523" s="271">
        <f>ROUND(I523*H523,2)</f>
        <v>0</v>
      </c>
      <c r="K523" s="267" t="s">
        <v>1</v>
      </c>
      <c r="L523" s="272"/>
      <c r="M523" s="273" t="s">
        <v>1</v>
      </c>
      <c r="N523" s="274" t="s">
        <v>45</v>
      </c>
      <c r="O523" s="92"/>
      <c r="P523" s="228">
        <f>O523*H523</f>
        <v>0</v>
      </c>
      <c r="Q523" s="228">
        <v>0.020500000000000001</v>
      </c>
      <c r="R523" s="228">
        <f>Q523*H523</f>
        <v>0.020500000000000001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146</v>
      </c>
      <c r="AT523" s="230" t="s">
        <v>199</v>
      </c>
      <c r="AU523" s="230" t="s">
        <v>153</v>
      </c>
      <c r="AY523" s="18" t="s">
        <v>143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153</v>
      </c>
      <c r="BK523" s="231">
        <f>ROUND(I523*H523,2)</f>
        <v>0</v>
      </c>
      <c r="BL523" s="18" t="s">
        <v>152</v>
      </c>
      <c r="BM523" s="230" t="s">
        <v>772</v>
      </c>
    </row>
    <row r="524" s="13" customFormat="1">
      <c r="A524" s="13"/>
      <c r="B524" s="232"/>
      <c r="C524" s="233"/>
      <c r="D524" s="234" t="s">
        <v>155</v>
      </c>
      <c r="E524" s="235" t="s">
        <v>1</v>
      </c>
      <c r="F524" s="236" t="s">
        <v>773</v>
      </c>
      <c r="G524" s="233"/>
      <c r="H524" s="235" t="s">
        <v>1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2" t="s">
        <v>155</v>
      </c>
      <c r="AU524" s="242" t="s">
        <v>153</v>
      </c>
      <c r="AV524" s="13" t="s">
        <v>87</v>
      </c>
      <c r="AW524" s="13" t="s">
        <v>34</v>
      </c>
      <c r="AX524" s="13" t="s">
        <v>79</v>
      </c>
      <c r="AY524" s="242" t="s">
        <v>143</v>
      </c>
    </row>
    <row r="525" s="13" customFormat="1">
      <c r="A525" s="13"/>
      <c r="B525" s="232"/>
      <c r="C525" s="233"/>
      <c r="D525" s="234" t="s">
        <v>155</v>
      </c>
      <c r="E525" s="235" t="s">
        <v>1</v>
      </c>
      <c r="F525" s="236" t="s">
        <v>774</v>
      </c>
      <c r="G525" s="233"/>
      <c r="H525" s="235" t="s">
        <v>1</v>
      </c>
      <c r="I525" s="237"/>
      <c r="J525" s="233"/>
      <c r="K525" s="233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155</v>
      </c>
      <c r="AU525" s="242" t="s">
        <v>153</v>
      </c>
      <c r="AV525" s="13" t="s">
        <v>87</v>
      </c>
      <c r="AW525" s="13" t="s">
        <v>34</v>
      </c>
      <c r="AX525" s="13" t="s">
        <v>79</v>
      </c>
      <c r="AY525" s="242" t="s">
        <v>143</v>
      </c>
    </row>
    <row r="526" s="14" customFormat="1">
      <c r="A526" s="14"/>
      <c r="B526" s="243"/>
      <c r="C526" s="244"/>
      <c r="D526" s="234" t="s">
        <v>155</v>
      </c>
      <c r="E526" s="245" t="s">
        <v>1</v>
      </c>
      <c r="F526" s="246" t="s">
        <v>87</v>
      </c>
      <c r="G526" s="244"/>
      <c r="H526" s="247">
        <v>1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155</v>
      </c>
      <c r="AU526" s="253" t="s">
        <v>153</v>
      </c>
      <c r="AV526" s="14" t="s">
        <v>153</v>
      </c>
      <c r="AW526" s="14" t="s">
        <v>34</v>
      </c>
      <c r="AX526" s="14" t="s">
        <v>87</v>
      </c>
      <c r="AY526" s="253" t="s">
        <v>143</v>
      </c>
    </row>
    <row r="527" s="13" customFormat="1">
      <c r="A527" s="13"/>
      <c r="B527" s="232"/>
      <c r="C527" s="233"/>
      <c r="D527" s="234" t="s">
        <v>155</v>
      </c>
      <c r="E527" s="235" t="s">
        <v>1</v>
      </c>
      <c r="F527" s="236" t="s">
        <v>37</v>
      </c>
      <c r="G527" s="233"/>
      <c r="H527" s="235" t="s">
        <v>1</v>
      </c>
      <c r="I527" s="237"/>
      <c r="J527" s="233"/>
      <c r="K527" s="233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155</v>
      </c>
      <c r="AU527" s="242" t="s">
        <v>153</v>
      </c>
      <c r="AV527" s="13" t="s">
        <v>87</v>
      </c>
      <c r="AW527" s="13" t="s">
        <v>34</v>
      </c>
      <c r="AX527" s="13" t="s">
        <v>79</v>
      </c>
      <c r="AY527" s="242" t="s">
        <v>143</v>
      </c>
    </row>
    <row r="528" s="13" customFormat="1">
      <c r="A528" s="13"/>
      <c r="B528" s="232"/>
      <c r="C528" s="233"/>
      <c r="D528" s="234" t="s">
        <v>155</v>
      </c>
      <c r="E528" s="235" t="s">
        <v>1</v>
      </c>
      <c r="F528" s="236" t="s">
        <v>775</v>
      </c>
      <c r="G528" s="233"/>
      <c r="H528" s="235" t="s">
        <v>1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155</v>
      </c>
      <c r="AU528" s="242" t="s">
        <v>153</v>
      </c>
      <c r="AV528" s="13" t="s">
        <v>87</v>
      </c>
      <c r="AW528" s="13" t="s">
        <v>34</v>
      </c>
      <c r="AX528" s="13" t="s">
        <v>79</v>
      </c>
      <c r="AY528" s="242" t="s">
        <v>143</v>
      </c>
    </row>
    <row r="529" s="13" customFormat="1">
      <c r="A529" s="13"/>
      <c r="B529" s="232"/>
      <c r="C529" s="233"/>
      <c r="D529" s="234" t="s">
        <v>155</v>
      </c>
      <c r="E529" s="235" t="s">
        <v>1</v>
      </c>
      <c r="F529" s="236" t="s">
        <v>776</v>
      </c>
      <c r="G529" s="233"/>
      <c r="H529" s="235" t="s">
        <v>1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155</v>
      </c>
      <c r="AU529" s="242" t="s">
        <v>153</v>
      </c>
      <c r="AV529" s="13" t="s">
        <v>87</v>
      </c>
      <c r="AW529" s="13" t="s">
        <v>34</v>
      </c>
      <c r="AX529" s="13" t="s">
        <v>79</v>
      </c>
      <c r="AY529" s="242" t="s">
        <v>143</v>
      </c>
    </row>
    <row r="530" s="2" customFormat="1" ht="21.75" customHeight="1">
      <c r="A530" s="39"/>
      <c r="B530" s="40"/>
      <c r="C530" s="265" t="s">
        <v>777</v>
      </c>
      <c r="D530" s="265" t="s">
        <v>199</v>
      </c>
      <c r="E530" s="266" t="s">
        <v>778</v>
      </c>
      <c r="F530" s="267" t="s">
        <v>779</v>
      </c>
      <c r="G530" s="268" t="s">
        <v>334</v>
      </c>
      <c r="H530" s="269">
        <v>2</v>
      </c>
      <c r="I530" s="270"/>
      <c r="J530" s="271">
        <f>ROUND(I530*H530,2)</f>
        <v>0</v>
      </c>
      <c r="K530" s="267" t="s">
        <v>1</v>
      </c>
      <c r="L530" s="272"/>
      <c r="M530" s="273" t="s">
        <v>1</v>
      </c>
      <c r="N530" s="274" t="s">
        <v>45</v>
      </c>
      <c r="O530" s="92"/>
      <c r="P530" s="228">
        <f>O530*H530</f>
        <v>0</v>
      </c>
      <c r="Q530" s="228">
        <v>0.020500000000000001</v>
      </c>
      <c r="R530" s="228">
        <f>Q530*H530</f>
        <v>0.041000000000000002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146</v>
      </c>
      <c r="AT530" s="230" t="s">
        <v>199</v>
      </c>
      <c r="AU530" s="230" t="s">
        <v>153</v>
      </c>
      <c r="AY530" s="18" t="s">
        <v>143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153</v>
      </c>
      <c r="BK530" s="231">
        <f>ROUND(I530*H530,2)</f>
        <v>0</v>
      </c>
      <c r="BL530" s="18" t="s">
        <v>152</v>
      </c>
      <c r="BM530" s="230" t="s">
        <v>780</v>
      </c>
    </row>
    <row r="531" s="13" customFormat="1">
      <c r="A531" s="13"/>
      <c r="B531" s="232"/>
      <c r="C531" s="233"/>
      <c r="D531" s="234" t="s">
        <v>155</v>
      </c>
      <c r="E531" s="235" t="s">
        <v>1</v>
      </c>
      <c r="F531" s="236" t="s">
        <v>773</v>
      </c>
      <c r="G531" s="233"/>
      <c r="H531" s="235" t="s">
        <v>1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155</v>
      </c>
      <c r="AU531" s="242" t="s">
        <v>153</v>
      </c>
      <c r="AV531" s="13" t="s">
        <v>87</v>
      </c>
      <c r="AW531" s="13" t="s">
        <v>34</v>
      </c>
      <c r="AX531" s="13" t="s">
        <v>79</v>
      </c>
      <c r="AY531" s="242" t="s">
        <v>143</v>
      </c>
    </row>
    <row r="532" s="13" customFormat="1">
      <c r="A532" s="13"/>
      <c r="B532" s="232"/>
      <c r="C532" s="233"/>
      <c r="D532" s="234" t="s">
        <v>155</v>
      </c>
      <c r="E532" s="235" t="s">
        <v>1</v>
      </c>
      <c r="F532" s="236" t="s">
        <v>774</v>
      </c>
      <c r="G532" s="233"/>
      <c r="H532" s="235" t="s">
        <v>1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155</v>
      </c>
      <c r="AU532" s="242" t="s">
        <v>153</v>
      </c>
      <c r="AV532" s="13" t="s">
        <v>87</v>
      </c>
      <c r="AW532" s="13" t="s">
        <v>34</v>
      </c>
      <c r="AX532" s="13" t="s">
        <v>79</v>
      </c>
      <c r="AY532" s="242" t="s">
        <v>143</v>
      </c>
    </row>
    <row r="533" s="14" customFormat="1">
      <c r="A533" s="14"/>
      <c r="B533" s="243"/>
      <c r="C533" s="244"/>
      <c r="D533" s="234" t="s">
        <v>155</v>
      </c>
      <c r="E533" s="245" t="s">
        <v>1</v>
      </c>
      <c r="F533" s="246" t="s">
        <v>87</v>
      </c>
      <c r="G533" s="244"/>
      <c r="H533" s="247">
        <v>1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3" t="s">
        <v>155</v>
      </c>
      <c r="AU533" s="253" t="s">
        <v>153</v>
      </c>
      <c r="AV533" s="14" t="s">
        <v>153</v>
      </c>
      <c r="AW533" s="14" t="s">
        <v>34</v>
      </c>
      <c r="AX533" s="14" t="s">
        <v>79</v>
      </c>
      <c r="AY533" s="253" t="s">
        <v>143</v>
      </c>
    </row>
    <row r="534" s="13" customFormat="1">
      <c r="A534" s="13"/>
      <c r="B534" s="232"/>
      <c r="C534" s="233"/>
      <c r="D534" s="234" t="s">
        <v>155</v>
      </c>
      <c r="E534" s="235" t="s">
        <v>1</v>
      </c>
      <c r="F534" s="236" t="s">
        <v>781</v>
      </c>
      <c r="G534" s="233"/>
      <c r="H534" s="235" t="s">
        <v>1</v>
      </c>
      <c r="I534" s="237"/>
      <c r="J534" s="233"/>
      <c r="K534" s="233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155</v>
      </c>
      <c r="AU534" s="242" t="s">
        <v>153</v>
      </c>
      <c r="AV534" s="13" t="s">
        <v>87</v>
      </c>
      <c r="AW534" s="13" t="s">
        <v>34</v>
      </c>
      <c r="AX534" s="13" t="s">
        <v>79</v>
      </c>
      <c r="AY534" s="242" t="s">
        <v>143</v>
      </c>
    </row>
    <row r="535" s="14" customFormat="1">
      <c r="A535" s="14"/>
      <c r="B535" s="243"/>
      <c r="C535" s="244"/>
      <c r="D535" s="234" t="s">
        <v>155</v>
      </c>
      <c r="E535" s="245" t="s">
        <v>1</v>
      </c>
      <c r="F535" s="246" t="s">
        <v>87</v>
      </c>
      <c r="G535" s="244"/>
      <c r="H535" s="247">
        <v>1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155</v>
      </c>
      <c r="AU535" s="253" t="s">
        <v>153</v>
      </c>
      <c r="AV535" s="14" t="s">
        <v>153</v>
      </c>
      <c r="AW535" s="14" t="s">
        <v>34</v>
      </c>
      <c r="AX535" s="14" t="s">
        <v>79</v>
      </c>
      <c r="AY535" s="253" t="s">
        <v>143</v>
      </c>
    </row>
    <row r="536" s="15" customFormat="1">
      <c r="A536" s="15"/>
      <c r="B536" s="254"/>
      <c r="C536" s="255"/>
      <c r="D536" s="234" t="s">
        <v>155</v>
      </c>
      <c r="E536" s="256" t="s">
        <v>1</v>
      </c>
      <c r="F536" s="257" t="s">
        <v>159</v>
      </c>
      <c r="G536" s="255"/>
      <c r="H536" s="258">
        <v>2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4" t="s">
        <v>155</v>
      </c>
      <c r="AU536" s="264" t="s">
        <v>153</v>
      </c>
      <c r="AV536" s="15" t="s">
        <v>160</v>
      </c>
      <c r="AW536" s="15" t="s">
        <v>34</v>
      </c>
      <c r="AX536" s="15" t="s">
        <v>87</v>
      </c>
      <c r="AY536" s="264" t="s">
        <v>143</v>
      </c>
    </row>
    <row r="537" s="13" customFormat="1">
      <c r="A537" s="13"/>
      <c r="B537" s="232"/>
      <c r="C537" s="233"/>
      <c r="D537" s="234" t="s">
        <v>155</v>
      </c>
      <c r="E537" s="235" t="s">
        <v>1</v>
      </c>
      <c r="F537" s="236" t="s">
        <v>37</v>
      </c>
      <c r="G537" s="233"/>
      <c r="H537" s="235" t="s">
        <v>1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155</v>
      </c>
      <c r="AU537" s="242" t="s">
        <v>153</v>
      </c>
      <c r="AV537" s="13" t="s">
        <v>87</v>
      </c>
      <c r="AW537" s="13" t="s">
        <v>34</v>
      </c>
      <c r="AX537" s="13" t="s">
        <v>79</v>
      </c>
      <c r="AY537" s="242" t="s">
        <v>143</v>
      </c>
    </row>
    <row r="538" s="13" customFormat="1">
      <c r="A538" s="13"/>
      <c r="B538" s="232"/>
      <c r="C538" s="233"/>
      <c r="D538" s="234" t="s">
        <v>155</v>
      </c>
      <c r="E538" s="235" t="s">
        <v>1</v>
      </c>
      <c r="F538" s="236" t="s">
        <v>775</v>
      </c>
      <c r="G538" s="233"/>
      <c r="H538" s="235" t="s">
        <v>1</v>
      </c>
      <c r="I538" s="237"/>
      <c r="J538" s="233"/>
      <c r="K538" s="233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155</v>
      </c>
      <c r="AU538" s="242" t="s">
        <v>153</v>
      </c>
      <c r="AV538" s="13" t="s">
        <v>87</v>
      </c>
      <c r="AW538" s="13" t="s">
        <v>34</v>
      </c>
      <c r="AX538" s="13" t="s">
        <v>79</v>
      </c>
      <c r="AY538" s="242" t="s">
        <v>143</v>
      </c>
    </row>
    <row r="539" s="13" customFormat="1">
      <c r="A539" s="13"/>
      <c r="B539" s="232"/>
      <c r="C539" s="233"/>
      <c r="D539" s="234" t="s">
        <v>155</v>
      </c>
      <c r="E539" s="235" t="s">
        <v>1</v>
      </c>
      <c r="F539" s="236" t="s">
        <v>776</v>
      </c>
      <c r="G539" s="233"/>
      <c r="H539" s="235" t="s">
        <v>1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155</v>
      </c>
      <c r="AU539" s="242" t="s">
        <v>153</v>
      </c>
      <c r="AV539" s="13" t="s">
        <v>87</v>
      </c>
      <c r="AW539" s="13" t="s">
        <v>34</v>
      </c>
      <c r="AX539" s="13" t="s">
        <v>79</v>
      </c>
      <c r="AY539" s="242" t="s">
        <v>143</v>
      </c>
    </row>
    <row r="540" s="2" customFormat="1" ht="33" customHeight="1">
      <c r="A540" s="39"/>
      <c r="B540" s="40"/>
      <c r="C540" s="219" t="s">
        <v>782</v>
      </c>
      <c r="D540" s="219" t="s">
        <v>147</v>
      </c>
      <c r="E540" s="220" t="s">
        <v>783</v>
      </c>
      <c r="F540" s="221" t="s">
        <v>784</v>
      </c>
      <c r="G540" s="222" t="s">
        <v>334</v>
      </c>
      <c r="H540" s="223">
        <v>1</v>
      </c>
      <c r="I540" s="224"/>
      <c r="J540" s="225">
        <f>ROUND(I540*H540,2)</f>
        <v>0</v>
      </c>
      <c r="K540" s="221" t="s">
        <v>1</v>
      </c>
      <c r="L540" s="45"/>
      <c r="M540" s="226" t="s">
        <v>1</v>
      </c>
      <c r="N540" s="227" t="s">
        <v>45</v>
      </c>
      <c r="O540" s="92"/>
      <c r="P540" s="228">
        <f>O540*H540</f>
        <v>0</v>
      </c>
      <c r="Q540" s="228">
        <v>0</v>
      </c>
      <c r="R540" s="228">
        <f>Q540*H540</f>
        <v>0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152</v>
      </c>
      <c r="AT540" s="230" t="s">
        <v>147</v>
      </c>
      <c r="AU540" s="230" t="s">
        <v>153</v>
      </c>
      <c r="AY540" s="18" t="s">
        <v>143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153</v>
      </c>
      <c r="BK540" s="231">
        <f>ROUND(I540*H540,2)</f>
        <v>0</v>
      </c>
      <c r="BL540" s="18" t="s">
        <v>152</v>
      </c>
      <c r="BM540" s="230" t="s">
        <v>785</v>
      </c>
    </row>
    <row r="541" s="13" customFormat="1">
      <c r="A541" s="13"/>
      <c r="B541" s="232"/>
      <c r="C541" s="233"/>
      <c r="D541" s="234" t="s">
        <v>155</v>
      </c>
      <c r="E541" s="235" t="s">
        <v>1</v>
      </c>
      <c r="F541" s="236" t="s">
        <v>774</v>
      </c>
      <c r="G541" s="233"/>
      <c r="H541" s="235" t="s">
        <v>1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155</v>
      </c>
      <c r="AU541" s="242" t="s">
        <v>153</v>
      </c>
      <c r="AV541" s="13" t="s">
        <v>87</v>
      </c>
      <c r="AW541" s="13" t="s">
        <v>34</v>
      </c>
      <c r="AX541" s="13" t="s">
        <v>79</v>
      </c>
      <c r="AY541" s="242" t="s">
        <v>143</v>
      </c>
    </row>
    <row r="542" s="14" customFormat="1">
      <c r="A542" s="14"/>
      <c r="B542" s="243"/>
      <c r="C542" s="244"/>
      <c r="D542" s="234" t="s">
        <v>155</v>
      </c>
      <c r="E542" s="245" t="s">
        <v>1</v>
      </c>
      <c r="F542" s="246" t="s">
        <v>87</v>
      </c>
      <c r="G542" s="244"/>
      <c r="H542" s="247">
        <v>1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155</v>
      </c>
      <c r="AU542" s="253" t="s">
        <v>153</v>
      </c>
      <c r="AV542" s="14" t="s">
        <v>153</v>
      </c>
      <c r="AW542" s="14" t="s">
        <v>34</v>
      </c>
      <c r="AX542" s="14" t="s">
        <v>87</v>
      </c>
      <c r="AY542" s="253" t="s">
        <v>143</v>
      </c>
    </row>
    <row r="543" s="13" customFormat="1">
      <c r="A543" s="13"/>
      <c r="B543" s="232"/>
      <c r="C543" s="233"/>
      <c r="D543" s="234" t="s">
        <v>155</v>
      </c>
      <c r="E543" s="235" t="s">
        <v>1</v>
      </c>
      <c r="F543" s="236" t="s">
        <v>37</v>
      </c>
      <c r="G543" s="233"/>
      <c r="H543" s="235" t="s">
        <v>1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2" t="s">
        <v>155</v>
      </c>
      <c r="AU543" s="242" t="s">
        <v>153</v>
      </c>
      <c r="AV543" s="13" t="s">
        <v>87</v>
      </c>
      <c r="AW543" s="13" t="s">
        <v>34</v>
      </c>
      <c r="AX543" s="13" t="s">
        <v>79</v>
      </c>
      <c r="AY543" s="242" t="s">
        <v>143</v>
      </c>
    </row>
    <row r="544" s="13" customFormat="1">
      <c r="A544" s="13"/>
      <c r="B544" s="232"/>
      <c r="C544" s="233"/>
      <c r="D544" s="234" t="s">
        <v>155</v>
      </c>
      <c r="E544" s="235" t="s">
        <v>1</v>
      </c>
      <c r="F544" s="236" t="s">
        <v>775</v>
      </c>
      <c r="G544" s="233"/>
      <c r="H544" s="235" t="s">
        <v>1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155</v>
      </c>
      <c r="AU544" s="242" t="s">
        <v>153</v>
      </c>
      <c r="AV544" s="13" t="s">
        <v>87</v>
      </c>
      <c r="AW544" s="13" t="s">
        <v>34</v>
      </c>
      <c r="AX544" s="13" t="s">
        <v>79</v>
      </c>
      <c r="AY544" s="242" t="s">
        <v>143</v>
      </c>
    </row>
    <row r="545" s="13" customFormat="1">
      <c r="A545" s="13"/>
      <c r="B545" s="232"/>
      <c r="C545" s="233"/>
      <c r="D545" s="234" t="s">
        <v>155</v>
      </c>
      <c r="E545" s="235" t="s">
        <v>1</v>
      </c>
      <c r="F545" s="236" t="s">
        <v>776</v>
      </c>
      <c r="G545" s="233"/>
      <c r="H545" s="235" t="s">
        <v>1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155</v>
      </c>
      <c r="AU545" s="242" t="s">
        <v>153</v>
      </c>
      <c r="AV545" s="13" t="s">
        <v>87</v>
      </c>
      <c r="AW545" s="13" t="s">
        <v>34</v>
      </c>
      <c r="AX545" s="13" t="s">
        <v>79</v>
      </c>
      <c r="AY545" s="242" t="s">
        <v>143</v>
      </c>
    </row>
    <row r="546" s="2" customFormat="1" ht="16.5" customHeight="1">
      <c r="A546" s="39"/>
      <c r="B546" s="40"/>
      <c r="C546" s="219" t="s">
        <v>786</v>
      </c>
      <c r="D546" s="219" t="s">
        <v>147</v>
      </c>
      <c r="E546" s="220" t="s">
        <v>787</v>
      </c>
      <c r="F546" s="221" t="s">
        <v>788</v>
      </c>
      <c r="G546" s="222" t="s">
        <v>334</v>
      </c>
      <c r="H546" s="223">
        <v>1</v>
      </c>
      <c r="I546" s="224"/>
      <c r="J546" s="225">
        <f>ROUND(I546*H546,2)</f>
        <v>0</v>
      </c>
      <c r="K546" s="221" t="s">
        <v>151</v>
      </c>
      <c r="L546" s="45"/>
      <c r="M546" s="226" t="s">
        <v>1</v>
      </c>
      <c r="N546" s="227" t="s">
        <v>45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152</v>
      </c>
      <c r="AT546" s="230" t="s">
        <v>147</v>
      </c>
      <c r="AU546" s="230" t="s">
        <v>153</v>
      </c>
      <c r="AY546" s="18" t="s">
        <v>143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153</v>
      </c>
      <c r="BK546" s="231">
        <f>ROUND(I546*H546,2)</f>
        <v>0</v>
      </c>
      <c r="BL546" s="18" t="s">
        <v>152</v>
      </c>
      <c r="BM546" s="230" t="s">
        <v>789</v>
      </c>
    </row>
    <row r="547" s="13" customFormat="1">
      <c r="A547" s="13"/>
      <c r="B547" s="232"/>
      <c r="C547" s="233"/>
      <c r="D547" s="234" t="s">
        <v>155</v>
      </c>
      <c r="E547" s="235" t="s">
        <v>1</v>
      </c>
      <c r="F547" s="236" t="s">
        <v>767</v>
      </c>
      <c r="G547" s="233"/>
      <c r="H547" s="235" t="s">
        <v>1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155</v>
      </c>
      <c r="AU547" s="242" t="s">
        <v>153</v>
      </c>
      <c r="AV547" s="13" t="s">
        <v>87</v>
      </c>
      <c r="AW547" s="13" t="s">
        <v>34</v>
      </c>
      <c r="AX547" s="13" t="s">
        <v>79</v>
      </c>
      <c r="AY547" s="242" t="s">
        <v>143</v>
      </c>
    </row>
    <row r="548" s="13" customFormat="1">
      <c r="A548" s="13"/>
      <c r="B548" s="232"/>
      <c r="C548" s="233"/>
      <c r="D548" s="234" t="s">
        <v>155</v>
      </c>
      <c r="E548" s="235" t="s">
        <v>1</v>
      </c>
      <c r="F548" s="236" t="s">
        <v>790</v>
      </c>
      <c r="G548" s="233"/>
      <c r="H548" s="235" t="s">
        <v>1</v>
      </c>
      <c r="I548" s="237"/>
      <c r="J548" s="233"/>
      <c r="K548" s="233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155</v>
      </c>
      <c r="AU548" s="242" t="s">
        <v>153</v>
      </c>
      <c r="AV548" s="13" t="s">
        <v>87</v>
      </c>
      <c r="AW548" s="13" t="s">
        <v>34</v>
      </c>
      <c r="AX548" s="13" t="s">
        <v>79</v>
      </c>
      <c r="AY548" s="242" t="s">
        <v>143</v>
      </c>
    </row>
    <row r="549" s="14" customFormat="1">
      <c r="A549" s="14"/>
      <c r="B549" s="243"/>
      <c r="C549" s="244"/>
      <c r="D549" s="234" t="s">
        <v>155</v>
      </c>
      <c r="E549" s="245" t="s">
        <v>1</v>
      </c>
      <c r="F549" s="246" t="s">
        <v>87</v>
      </c>
      <c r="G549" s="244"/>
      <c r="H549" s="247">
        <v>1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155</v>
      </c>
      <c r="AU549" s="253" t="s">
        <v>153</v>
      </c>
      <c r="AV549" s="14" t="s">
        <v>153</v>
      </c>
      <c r="AW549" s="14" t="s">
        <v>34</v>
      </c>
      <c r="AX549" s="14" t="s">
        <v>87</v>
      </c>
      <c r="AY549" s="253" t="s">
        <v>143</v>
      </c>
    </row>
    <row r="550" s="2" customFormat="1">
      <c r="A550" s="39"/>
      <c r="B550" s="40"/>
      <c r="C550" s="265" t="s">
        <v>791</v>
      </c>
      <c r="D550" s="265" t="s">
        <v>199</v>
      </c>
      <c r="E550" s="266" t="s">
        <v>792</v>
      </c>
      <c r="F550" s="267" t="s">
        <v>793</v>
      </c>
      <c r="G550" s="268" t="s">
        <v>334</v>
      </c>
      <c r="H550" s="269">
        <v>1</v>
      </c>
      <c r="I550" s="270"/>
      <c r="J550" s="271">
        <f>ROUND(I550*H550,2)</f>
        <v>0</v>
      </c>
      <c r="K550" s="267" t="s">
        <v>1</v>
      </c>
      <c r="L550" s="272"/>
      <c r="M550" s="273" t="s">
        <v>1</v>
      </c>
      <c r="N550" s="274" t="s">
        <v>45</v>
      </c>
      <c r="O550" s="92"/>
      <c r="P550" s="228">
        <f>O550*H550</f>
        <v>0</v>
      </c>
      <c r="Q550" s="228">
        <v>0.0195</v>
      </c>
      <c r="R550" s="228">
        <f>Q550*H550</f>
        <v>0.0195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146</v>
      </c>
      <c r="AT550" s="230" t="s">
        <v>199</v>
      </c>
      <c r="AU550" s="230" t="s">
        <v>153</v>
      </c>
      <c r="AY550" s="18" t="s">
        <v>143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153</v>
      </c>
      <c r="BK550" s="231">
        <f>ROUND(I550*H550,2)</f>
        <v>0</v>
      </c>
      <c r="BL550" s="18" t="s">
        <v>152</v>
      </c>
      <c r="BM550" s="230" t="s">
        <v>794</v>
      </c>
    </row>
    <row r="551" s="13" customFormat="1">
      <c r="A551" s="13"/>
      <c r="B551" s="232"/>
      <c r="C551" s="233"/>
      <c r="D551" s="234" t="s">
        <v>155</v>
      </c>
      <c r="E551" s="235" t="s">
        <v>1</v>
      </c>
      <c r="F551" s="236" t="s">
        <v>795</v>
      </c>
      <c r="G551" s="233"/>
      <c r="H551" s="235" t="s">
        <v>1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155</v>
      </c>
      <c r="AU551" s="242" t="s">
        <v>153</v>
      </c>
      <c r="AV551" s="13" t="s">
        <v>87</v>
      </c>
      <c r="AW551" s="13" t="s">
        <v>34</v>
      </c>
      <c r="AX551" s="13" t="s">
        <v>79</v>
      </c>
      <c r="AY551" s="242" t="s">
        <v>143</v>
      </c>
    </row>
    <row r="552" s="13" customFormat="1">
      <c r="A552" s="13"/>
      <c r="B552" s="232"/>
      <c r="C552" s="233"/>
      <c r="D552" s="234" t="s">
        <v>155</v>
      </c>
      <c r="E552" s="235" t="s">
        <v>1</v>
      </c>
      <c r="F552" s="236" t="s">
        <v>796</v>
      </c>
      <c r="G552" s="233"/>
      <c r="H552" s="235" t="s">
        <v>1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155</v>
      </c>
      <c r="AU552" s="242" t="s">
        <v>153</v>
      </c>
      <c r="AV552" s="13" t="s">
        <v>87</v>
      </c>
      <c r="AW552" s="13" t="s">
        <v>34</v>
      </c>
      <c r="AX552" s="13" t="s">
        <v>79</v>
      </c>
      <c r="AY552" s="242" t="s">
        <v>143</v>
      </c>
    </row>
    <row r="553" s="14" customFormat="1">
      <c r="A553" s="14"/>
      <c r="B553" s="243"/>
      <c r="C553" s="244"/>
      <c r="D553" s="234" t="s">
        <v>155</v>
      </c>
      <c r="E553" s="245" t="s">
        <v>1</v>
      </c>
      <c r="F553" s="246" t="s">
        <v>87</v>
      </c>
      <c r="G553" s="244"/>
      <c r="H553" s="247">
        <v>1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155</v>
      </c>
      <c r="AU553" s="253" t="s">
        <v>153</v>
      </c>
      <c r="AV553" s="14" t="s">
        <v>153</v>
      </c>
      <c r="AW553" s="14" t="s">
        <v>34</v>
      </c>
      <c r="AX553" s="14" t="s">
        <v>87</v>
      </c>
      <c r="AY553" s="253" t="s">
        <v>143</v>
      </c>
    </row>
    <row r="554" s="13" customFormat="1">
      <c r="A554" s="13"/>
      <c r="B554" s="232"/>
      <c r="C554" s="233"/>
      <c r="D554" s="234" t="s">
        <v>155</v>
      </c>
      <c r="E554" s="235" t="s">
        <v>1</v>
      </c>
      <c r="F554" s="236" t="s">
        <v>37</v>
      </c>
      <c r="G554" s="233"/>
      <c r="H554" s="235" t="s">
        <v>1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2" t="s">
        <v>155</v>
      </c>
      <c r="AU554" s="242" t="s">
        <v>153</v>
      </c>
      <c r="AV554" s="13" t="s">
        <v>87</v>
      </c>
      <c r="AW554" s="13" t="s">
        <v>34</v>
      </c>
      <c r="AX554" s="13" t="s">
        <v>79</v>
      </c>
      <c r="AY554" s="242" t="s">
        <v>143</v>
      </c>
    </row>
    <row r="555" s="13" customFormat="1">
      <c r="A555" s="13"/>
      <c r="B555" s="232"/>
      <c r="C555" s="233"/>
      <c r="D555" s="234" t="s">
        <v>155</v>
      </c>
      <c r="E555" s="235" t="s">
        <v>1</v>
      </c>
      <c r="F555" s="236" t="s">
        <v>775</v>
      </c>
      <c r="G555" s="233"/>
      <c r="H555" s="235" t="s">
        <v>1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155</v>
      </c>
      <c r="AU555" s="242" t="s">
        <v>153</v>
      </c>
      <c r="AV555" s="13" t="s">
        <v>87</v>
      </c>
      <c r="AW555" s="13" t="s">
        <v>34</v>
      </c>
      <c r="AX555" s="13" t="s">
        <v>79</v>
      </c>
      <c r="AY555" s="242" t="s">
        <v>143</v>
      </c>
    </row>
    <row r="556" s="13" customFormat="1">
      <c r="A556" s="13"/>
      <c r="B556" s="232"/>
      <c r="C556" s="233"/>
      <c r="D556" s="234" t="s">
        <v>155</v>
      </c>
      <c r="E556" s="235" t="s">
        <v>1</v>
      </c>
      <c r="F556" s="236" t="s">
        <v>776</v>
      </c>
      <c r="G556" s="233"/>
      <c r="H556" s="235" t="s">
        <v>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155</v>
      </c>
      <c r="AU556" s="242" t="s">
        <v>153</v>
      </c>
      <c r="AV556" s="13" t="s">
        <v>87</v>
      </c>
      <c r="AW556" s="13" t="s">
        <v>34</v>
      </c>
      <c r="AX556" s="13" t="s">
        <v>79</v>
      </c>
      <c r="AY556" s="242" t="s">
        <v>143</v>
      </c>
    </row>
    <row r="557" s="2" customFormat="1" ht="16.5" customHeight="1">
      <c r="A557" s="39"/>
      <c r="B557" s="40"/>
      <c r="C557" s="219" t="s">
        <v>797</v>
      </c>
      <c r="D557" s="219" t="s">
        <v>147</v>
      </c>
      <c r="E557" s="220" t="s">
        <v>798</v>
      </c>
      <c r="F557" s="221" t="s">
        <v>799</v>
      </c>
      <c r="G557" s="222" t="s">
        <v>178</v>
      </c>
      <c r="H557" s="223">
        <v>0.081000000000000003</v>
      </c>
      <c r="I557" s="224"/>
      <c r="J557" s="225">
        <f>ROUND(I557*H557,2)</f>
        <v>0</v>
      </c>
      <c r="K557" s="221" t="s">
        <v>1</v>
      </c>
      <c r="L557" s="45"/>
      <c r="M557" s="226" t="s">
        <v>1</v>
      </c>
      <c r="N557" s="227" t="s">
        <v>45</v>
      </c>
      <c r="O557" s="92"/>
      <c r="P557" s="228">
        <f>O557*H557</f>
        <v>0</v>
      </c>
      <c r="Q557" s="228">
        <v>0</v>
      </c>
      <c r="R557" s="228">
        <f>Q557*H557</f>
        <v>0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152</v>
      </c>
      <c r="AT557" s="230" t="s">
        <v>147</v>
      </c>
      <c r="AU557" s="230" t="s">
        <v>153</v>
      </c>
      <c r="AY557" s="18" t="s">
        <v>143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153</v>
      </c>
      <c r="BK557" s="231">
        <f>ROUND(I557*H557,2)</f>
        <v>0</v>
      </c>
      <c r="BL557" s="18" t="s">
        <v>152</v>
      </c>
      <c r="BM557" s="230" t="s">
        <v>800</v>
      </c>
    </row>
    <row r="558" s="12" customFormat="1" ht="25.92" customHeight="1">
      <c r="A558" s="12"/>
      <c r="B558" s="203"/>
      <c r="C558" s="204"/>
      <c r="D558" s="205" t="s">
        <v>78</v>
      </c>
      <c r="E558" s="206" t="s">
        <v>801</v>
      </c>
      <c r="F558" s="206" t="s">
        <v>801</v>
      </c>
      <c r="G558" s="204"/>
      <c r="H558" s="204"/>
      <c r="I558" s="207"/>
      <c r="J558" s="208">
        <f>BK558</f>
        <v>0</v>
      </c>
      <c r="K558" s="204"/>
      <c r="L558" s="209"/>
      <c r="M558" s="210"/>
      <c r="N558" s="211"/>
      <c r="O558" s="211"/>
      <c r="P558" s="212">
        <f>P559</f>
        <v>0</v>
      </c>
      <c r="Q558" s="211"/>
      <c r="R558" s="212">
        <f>R559</f>
        <v>0</v>
      </c>
      <c r="S558" s="211"/>
      <c r="T558" s="213">
        <f>T559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4" t="s">
        <v>160</v>
      </c>
      <c r="AT558" s="215" t="s">
        <v>78</v>
      </c>
      <c r="AU558" s="215" t="s">
        <v>79</v>
      </c>
      <c r="AY558" s="214" t="s">
        <v>143</v>
      </c>
      <c r="BK558" s="216">
        <f>BK559</f>
        <v>0</v>
      </c>
    </row>
    <row r="559" s="12" customFormat="1" ht="22.8" customHeight="1">
      <c r="A559" s="12"/>
      <c r="B559" s="203"/>
      <c r="C559" s="204"/>
      <c r="D559" s="205" t="s">
        <v>78</v>
      </c>
      <c r="E559" s="217" t="s">
        <v>802</v>
      </c>
      <c r="F559" s="217" t="s">
        <v>803</v>
      </c>
      <c r="G559" s="204"/>
      <c r="H559" s="204"/>
      <c r="I559" s="207"/>
      <c r="J559" s="218">
        <f>BK559</f>
        <v>0</v>
      </c>
      <c r="K559" s="204"/>
      <c r="L559" s="209"/>
      <c r="M559" s="210"/>
      <c r="N559" s="211"/>
      <c r="O559" s="211"/>
      <c r="P559" s="212">
        <f>SUM(P560:P562)</f>
        <v>0</v>
      </c>
      <c r="Q559" s="211"/>
      <c r="R559" s="212">
        <f>SUM(R560:R562)</f>
        <v>0</v>
      </c>
      <c r="S559" s="211"/>
      <c r="T559" s="213">
        <f>SUM(T560:T562)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14" t="s">
        <v>160</v>
      </c>
      <c r="AT559" s="215" t="s">
        <v>78</v>
      </c>
      <c r="AU559" s="215" t="s">
        <v>87</v>
      </c>
      <c r="AY559" s="214" t="s">
        <v>143</v>
      </c>
      <c r="BK559" s="216">
        <f>SUM(BK560:BK562)</f>
        <v>0</v>
      </c>
    </row>
    <row r="560" s="2" customFormat="1">
      <c r="A560" s="39"/>
      <c r="B560" s="40"/>
      <c r="C560" s="219" t="s">
        <v>804</v>
      </c>
      <c r="D560" s="219" t="s">
        <v>147</v>
      </c>
      <c r="E560" s="220" t="s">
        <v>805</v>
      </c>
      <c r="F560" s="221" t="s">
        <v>806</v>
      </c>
      <c r="G560" s="222" t="s">
        <v>807</v>
      </c>
      <c r="H560" s="223">
        <v>1</v>
      </c>
      <c r="I560" s="224"/>
      <c r="J560" s="225">
        <f>ROUND(I560*H560,2)</f>
        <v>0</v>
      </c>
      <c r="K560" s="221" t="s">
        <v>1</v>
      </c>
      <c r="L560" s="45"/>
      <c r="M560" s="226" t="s">
        <v>1</v>
      </c>
      <c r="N560" s="227" t="s">
        <v>45</v>
      </c>
      <c r="O560" s="92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769</v>
      </c>
      <c r="AT560" s="230" t="s">
        <v>147</v>
      </c>
      <c r="AU560" s="230" t="s">
        <v>153</v>
      </c>
      <c r="AY560" s="18" t="s">
        <v>143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153</v>
      </c>
      <c r="BK560" s="231">
        <f>ROUND(I560*H560,2)</f>
        <v>0</v>
      </c>
      <c r="BL560" s="18" t="s">
        <v>769</v>
      </c>
      <c r="BM560" s="230" t="s">
        <v>808</v>
      </c>
    </row>
    <row r="561" s="2" customFormat="1" ht="16.5" customHeight="1">
      <c r="A561" s="39"/>
      <c r="B561" s="40"/>
      <c r="C561" s="219" t="s">
        <v>809</v>
      </c>
      <c r="D561" s="219" t="s">
        <v>147</v>
      </c>
      <c r="E561" s="220" t="s">
        <v>810</v>
      </c>
      <c r="F561" s="221" t="s">
        <v>811</v>
      </c>
      <c r="G561" s="222" t="s">
        <v>334</v>
      </c>
      <c r="H561" s="223">
        <v>1</v>
      </c>
      <c r="I561" s="224"/>
      <c r="J561" s="225">
        <f>ROUND(I561*H561,2)</f>
        <v>0</v>
      </c>
      <c r="K561" s="221" t="s">
        <v>1</v>
      </c>
      <c r="L561" s="45"/>
      <c r="M561" s="226" t="s">
        <v>1</v>
      </c>
      <c r="N561" s="227" t="s">
        <v>45</v>
      </c>
      <c r="O561" s="92"/>
      <c r="P561" s="228">
        <f>O561*H561</f>
        <v>0</v>
      </c>
      <c r="Q561" s="228">
        <v>0</v>
      </c>
      <c r="R561" s="228">
        <f>Q561*H561</f>
        <v>0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769</v>
      </c>
      <c r="AT561" s="230" t="s">
        <v>147</v>
      </c>
      <c r="AU561" s="230" t="s">
        <v>153</v>
      </c>
      <c r="AY561" s="18" t="s">
        <v>143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153</v>
      </c>
      <c r="BK561" s="231">
        <f>ROUND(I561*H561,2)</f>
        <v>0</v>
      </c>
      <c r="BL561" s="18" t="s">
        <v>769</v>
      </c>
      <c r="BM561" s="230" t="s">
        <v>812</v>
      </c>
    </row>
    <row r="562" s="2" customFormat="1" ht="16.5" customHeight="1">
      <c r="A562" s="39"/>
      <c r="B562" s="40"/>
      <c r="C562" s="219" t="s">
        <v>813</v>
      </c>
      <c r="D562" s="219" t="s">
        <v>147</v>
      </c>
      <c r="E562" s="220" t="s">
        <v>814</v>
      </c>
      <c r="F562" s="221" t="s">
        <v>815</v>
      </c>
      <c r="G562" s="222" t="s">
        <v>334</v>
      </c>
      <c r="H562" s="223">
        <v>1</v>
      </c>
      <c r="I562" s="224"/>
      <c r="J562" s="225">
        <f>ROUND(I562*H562,2)</f>
        <v>0</v>
      </c>
      <c r="K562" s="221" t="s">
        <v>1</v>
      </c>
      <c r="L562" s="45"/>
      <c r="M562" s="286" t="s">
        <v>1</v>
      </c>
      <c r="N562" s="287" t="s">
        <v>45</v>
      </c>
      <c r="O562" s="288"/>
      <c r="P562" s="289">
        <f>O562*H562</f>
        <v>0</v>
      </c>
      <c r="Q562" s="289">
        <v>0</v>
      </c>
      <c r="R562" s="289">
        <f>Q562*H562</f>
        <v>0</v>
      </c>
      <c r="S562" s="289">
        <v>0</v>
      </c>
      <c r="T562" s="290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769</v>
      </c>
      <c r="AT562" s="230" t="s">
        <v>147</v>
      </c>
      <c r="AU562" s="230" t="s">
        <v>153</v>
      </c>
      <c r="AY562" s="18" t="s">
        <v>143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153</v>
      </c>
      <c r="BK562" s="231">
        <f>ROUND(I562*H562,2)</f>
        <v>0</v>
      </c>
      <c r="BL562" s="18" t="s">
        <v>769</v>
      </c>
      <c r="BM562" s="230" t="s">
        <v>816</v>
      </c>
    </row>
    <row r="563" s="2" customFormat="1" ht="6.96" customHeight="1">
      <c r="A563" s="39"/>
      <c r="B563" s="67"/>
      <c r="C563" s="68"/>
      <c r="D563" s="68"/>
      <c r="E563" s="68"/>
      <c r="F563" s="68"/>
      <c r="G563" s="68"/>
      <c r="H563" s="68"/>
      <c r="I563" s="68"/>
      <c r="J563" s="68"/>
      <c r="K563" s="68"/>
      <c r="L563" s="45"/>
      <c r="M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</row>
  </sheetData>
  <sheetProtection sheet="1" autoFilter="0" formatColumns="0" formatRows="0" objects="1" scenarios="1" spinCount="100000" saltValue="//3hATAHWk6aCTy5g48qwCyp85lxsct/nLRriL5S4x+lPKQ8pI79UI18Sdm9Ni+os5cYEvB5bpUfWKt9qMt+cA==" hashValue="jyYP/hqeUwbhssq/r+fJyx+hTjUYKtHhpJoiRzu+Abl2OBGh3N26YxWwwcX1+6TbPmIbPmDZANcYz5zg1wpPyw==" algorithmName="SHA-512" password="CC35"/>
  <autoFilter ref="C140:K562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 xml:space="preserve">Rekonstrukce kulturního domu v Hájku čp.20 -  neuznatelné náklady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817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30. 3. 2021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ROUND((SUM(BE120:BE167)),  2)</f>
        <v>0</v>
      </c>
      <c r="G33" s="39"/>
      <c r="H33" s="39"/>
      <c r="I33" s="156">
        <v>0.20999999999999999</v>
      </c>
      <c r="J33" s="155">
        <f>ROUND(((SUM(BE120:BE167))*I33),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45</v>
      </c>
      <c r="F34" s="155">
        <f>ROUND((SUM(BF120:BF167)),  2)</f>
        <v>0</v>
      </c>
      <c r="G34" s="39"/>
      <c r="H34" s="39"/>
      <c r="I34" s="156">
        <v>0.14999999999999999</v>
      </c>
      <c r="J34" s="155">
        <f>ROUND(((SUM(BF120:BF167))*I34),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ROUND((SUM(BG120:BG167)),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ROUND((SUM(BH120:BH167)),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ROUND((SUM(BI120:BI167)),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Rekonstrukce kulturního domu v Hájku čp.20 -  neuznatelné náklady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 - ZTI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Hájek</v>
      </c>
      <c r="G89" s="41"/>
      <c r="H89" s="41"/>
      <c r="I89" s="33" t="s">
        <v>24</v>
      </c>
      <c r="J89" s="80" t="str">
        <f>IF(J12="","",J12)</f>
        <v>30. 3. 2021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26</v>
      </c>
      <c r="D91" s="41"/>
      <c r="E91" s="41"/>
      <c r="F91" s="28" t="str">
        <f>E15</f>
        <v>Obec Hájek</v>
      </c>
      <c r="G91" s="41"/>
      <c r="H91" s="41"/>
      <c r="I91" s="33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818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819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820</v>
      </c>
      <c r="E100" s="189"/>
      <c r="F100" s="189"/>
      <c r="G100" s="189"/>
      <c r="H100" s="189"/>
      <c r="I100" s="189"/>
      <c r="J100" s="190">
        <f>J162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 xml:space="preserve">Rekonstrukce kulturního domu v Hájku čp.20 -  neuznatelné náklady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B - ZTI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Hájek</v>
      </c>
      <c r="G114" s="41"/>
      <c r="H114" s="41"/>
      <c r="I114" s="33" t="s">
        <v>24</v>
      </c>
      <c r="J114" s="80" t="str">
        <f>IF(J12="","",J12)</f>
        <v>30. 3. 2021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26</v>
      </c>
      <c r="D116" s="41"/>
      <c r="E116" s="41"/>
      <c r="F116" s="28" t="str">
        <f>E15</f>
        <v>Obec Hájek</v>
      </c>
      <c r="G116" s="41"/>
      <c r="H116" s="41"/>
      <c r="I116" s="33" t="s">
        <v>32</v>
      </c>
      <c r="J116" s="37" t="str">
        <f>E21</f>
        <v>BPO spol. s r.o.,Lidická 1239,36317 OSTROV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Tomanová Ing.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129</v>
      </c>
      <c r="D119" s="195" t="s">
        <v>64</v>
      </c>
      <c r="E119" s="195" t="s">
        <v>60</v>
      </c>
      <c r="F119" s="195" t="s">
        <v>61</v>
      </c>
      <c r="G119" s="195" t="s">
        <v>130</v>
      </c>
      <c r="H119" s="195" t="s">
        <v>131</v>
      </c>
      <c r="I119" s="195" t="s">
        <v>132</v>
      </c>
      <c r="J119" s="195" t="s">
        <v>100</v>
      </c>
      <c r="K119" s="196" t="s">
        <v>133</v>
      </c>
      <c r="L119" s="197"/>
      <c r="M119" s="101" t="s">
        <v>1</v>
      </c>
      <c r="N119" s="102" t="s">
        <v>43</v>
      </c>
      <c r="O119" s="102" t="s">
        <v>134</v>
      </c>
      <c r="P119" s="102" t="s">
        <v>135</v>
      </c>
      <c r="Q119" s="102" t="s">
        <v>136</v>
      </c>
      <c r="R119" s="102" t="s">
        <v>137</v>
      </c>
      <c r="S119" s="102" t="s">
        <v>138</v>
      </c>
      <c r="T119" s="103" t="s">
        <v>139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140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0.093599999999999989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78</v>
      </c>
      <c r="AU120" s="18" t="s">
        <v>102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78</v>
      </c>
      <c r="E121" s="206" t="s">
        <v>500</v>
      </c>
      <c r="F121" s="206" t="s">
        <v>501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P122+P128+P162</f>
        <v>0</v>
      </c>
      <c r="Q121" s="211"/>
      <c r="R121" s="212">
        <f>R122+R128+R162</f>
        <v>0.093599999999999989</v>
      </c>
      <c r="S121" s="211"/>
      <c r="T121" s="213">
        <f>T122+T128+T162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153</v>
      </c>
      <c r="AT121" s="215" t="s">
        <v>78</v>
      </c>
      <c r="AU121" s="215" t="s">
        <v>79</v>
      </c>
      <c r="AY121" s="214" t="s">
        <v>143</v>
      </c>
      <c r="BK121" s="216">
        <f>BK122+BK128+BK162</f>
        <v>0</v>
      </c>
    </row>
    <row r="122" s="12" customFormat="1" ht="22.8" customHeight="1">
      <c r="A122" s="12"/>
      <c r="B122" s="203"/>
      <c r="C122" s="204"/>
      <c r="D122" s="205" t="s">
        <v>78</v>
      </c>
      <c r="E122" s="217" t="s">
        <v>821</v>
      </c>
      <c r="F122" s="217" t="s">
        <v>822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SUM(P123:P127)</f>
        <v>0</v>
      </c>
      <c r="Q122" s="211"/>
      <c r="R122" s="212">
        <f>SUM(R123:R127)</f>
        <v>0.0079500000000000005</v>
      </c>
      <c r="S122" s="211"/>
      <c r="T122" s="213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153</v>
      </c>
      <c r="AT122" s="215" t="s">
        <v>78</v>
      </c>
      <c r="AU122" s="215" t="s">
        <v>87</v>
      </c>
      <c r="AY122" s="214" t="s">
        <v>143</v>
      </c>
      <c r="BK122" s="216">
        <f>SUM(BK123:BK127)</f>
        <v>0</v>
      </c>
    </row>
    <row r="123" s="2" customFormat="1" ht="16.5" customHeight="1">
      <c r="A123" s="39"/>
      <c r="B123" s="40"/>
      <c r="C123" s="219" t="s">
        <v>87</v>
      </c>
      <c r="D123" s="219" t="s">
        <v>147</v>
      </c>
      <c r="E123" s="220" t="s">
        <v>823</v>
      </c>
      <c r="F123" s="221" t="s">
        <v>824</v>
      </c>
      <c r="G123" s="222" t="s">
        <v>334</v>
      </c>
      <c r="H123" s="223">
        <v>1</v>
      </c>
      <c r="I123" s="224"/>
      <c r="J123" s="225">
        <f>ROUND(I123*H123,2)</f>
        <v>0</v>
      </c>
      <c r="K123" s="221" t="s">
        <v>151</v>
      </c>
      <c r="L123" s="45"/>
      <c r="M123" s="226" t="s">
        <v>1</v>
      </c>
      <c r="N123" s="227" t="s">
        <v>45</v>
      </c>
      <c r="O123" s="92"/>
      <c r="P123" s="228">
        <f>O123*H123</f>
        <v>0</v>
      </c>
      <c r="Q123" s="228">
        <v>0.0059500000000000004</v>
      </c>
      <c r="R123" s="228">
        <f>Q123*H123</f>
        <v>0.0059500000000000004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160</v>
      </c>
      <c r="AT123" s="230" t="s">
        <v>147</v>
      </c>
      <c r="AU123" s="230" t="s">
        <v>153</v>
      </c>
      <c r="AY123" s="18" t="s">
        <v>143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153</v>
      </c>
      <c r="BK123" s="231">
        <f>ROUND(I123*H123,2)</f>
        <v>0</v>
      </c>
      <c r="BL123" s="18" t="s">
        <v>160</v>
      </c>
      <c r="BM123" s="230" t="s">
        <v>825</v>
      </c>
    </row>
    <row r="124" s="13" customFormat="1">
      <c r="A124" s="13"/>
      <c r="B124" s="232"/>
      <c r="C124" s="233"/>
      <c r="D124" s="234" t="s">
        <v>155</v>
      </c>
      <c r="E124" s="235" t="s">
        <v>1</v>
      </c>
      <c r="F124" s="236" t="s">
        <v>826</v>
      </c>
      <c r="G124" s="233"/>
      <c r="H124" s="235" t="s">
        <v>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155</v>
      </c>
      <c r="AU124" s="242" t="s">
        <v>153</v>
      </c>
      <c r="AV124" s="13" t="s">
        <v>87</v>
      </c>
      <c r="AW124" s="13" t="s">
        <v>34</v>
      </c>
      <c r="AX124" s="13" t="s">
        <v>79</v>
      </c>
      <c r="AY124" s="242" t="s">
        <v>143</v>
      </c>
    </row>
    <row r="125" s="14" customFormat="1">
      <c r="A125" s="14"/>
      <c r="B125" s="243"/>
      <c r="C125" s="244"/>
      <c r="D125" s="234" t="s">
        <v>155</v>
      </c>
      <c r="E125" s="245" t="s">
        <v>1</v>
      </c>
      <c r="F125" s="246" t="s">
        <v>87</v>
      </c>
      <c r="G125" s="244"/>
      <c r="H125" s="247">
        <v>1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155</v>
      </c>
      <c r="AU125" s="253" t="s">
        <v>153</v>
      </c>
      <c r="AV125" s="14" t="s">
        <v>153</v>
      </c>
      <c r="AW125" s="14" t="s">
        <v>34</v>
      </c>
      <c r="AX125" s="14" t="s">
        <v>87</v>
      </c>
      <c r="AY125" s="253" t="s">
        <v>143</v>
      </c>
    </row>
    <row r="126" s="2" customFormat="1" ht="16.5" customHeight="1">
      <c r="A126" s="39"/>
      <c r="B126" s="40"/>
      <c r="C126" s="219" t="s">
        <v>153</v>
      </c>
      <c r="D126" s="219" t="s">
        <v>147</v>
      </c>
      <c r="E126" s="220" t="s">
        <v>827</v>
      </c>
      <c r="F126" s="221" t="s">
        <v>828</v>
      </c>
      <c r="G126" s="222" t="s">
        <v>334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45</v>
      </c>
      <c r="O126" s="92"/>
      <c r="P126" s="228">
        <f>O126*H126</f>
        <v>0</v>
      </c>
      <c r="Q126" s="228">
        <v>0.002</v>
      </c>
      <c r="R126" s="228">
        <f>Q126*H126</f>
        <v>0.002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160</v>
      </c>
      <c r="AT126" s="230" t="s">
        <v>147</v>
      </c>
      <c r="AU126" s="230" t="s">
        <v>153</v>
      </c>
      <c r="AY126" s="18" t="s">
        <v>143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153</v>
      </c>
      <c r="BK126" s="231">
        <f>ROUND(I126*H126,2)</f>
        <v>0</v>
      </c>
      <c r="BL126" s="18" t="s">
        <v>160</v>
      </c>
      <c r="BM126" s="230" t="s">
        <v>829</v>
      </c>
    </row>
    <row r="127" s="2" customFormat="1" ht="16.5" customHeight="1">
      <c r="A127" s="39"/>
      <c r="B127" s="40"/>
      <c r="C127" s="219" t="s">
        <v>273</v>
      </c>
      <c r="D127" s="219" t="s">
        <v>147</v>
      </c>
      <c r="E127" s="220" t="s">
        <v>830</v>
      </c>
      <c r="F127" s="221" t="s">
        <v>831</v>
      </c>
      <c r="G127" s="222" t="s">
        <v>178</v>
      </c>
      <c r="H127" s="223">
        <v>0.0080000000000000002</v>
      </c>
      <c r="I127" s="224"/>
      <c r="J127" s="225">
        <f>ROUND(I127*H127,2)</f>
        <v>0</v>
      </c>
      <c r="K127" s="221" t="s">
        <v>151</v>
      </c>
      <c r="L127" s="45"/>
      <c r="M127" s="226" t="s">
        <v>1</v>
      </c>
      <c r="N127" s="227" t="s">
        <v>45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152</v>
      </c>
      <c r="AT127" s="230" t="s">
        <v>147</v>
      </c>
      <c r="AU127" s="230" t="s">
        <v>153</v>
      </c>
      <c r="AY127" s="18" t="s">
        <v>143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153</v>
      </c>
      <c r="BK127" s="231">
        <f>ROUND(I127*H127,2)</f>
        <v>0</v>
      </c>
      <c r="BL127" s="18" t="s">
        <v>152</v>
      </c>
      <c r="BM127" s="230" t="s">
        <v>832</v>
      </c>
    </row>
    <row r="128" s="12" customFormat="1" ht="22.8" customHeight="1">
      <c r="A128" s="12"/>
      <c r="B128" s="203"/>
      <c r="C128" s="204"/>
      <c r="D128" s="205" t="s">
        <v>78</v>
      </c>
      <c r="E128" s="217" t="s">
        <v>833</v>
      </c>
      <c r="F128" s="217" t="s">
        <v>834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SUM(P129:P161)</f>
        <v>0</v>
      </c>
      <c r="Q128" s="211"/>
      <c r="R128" s="212">
        <f>SUM(R129:R161)</f>
        <v>0.058599999999999999</v>
      </c>
      <c r="S128" s="211"/>
      <c r="T128" s="213">
        <f>SUM(T129:T161)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153</v>
      </c>
      <c r="AT128" s="215" t="s">
        <v>78</v>
      </c>
      <c r="AU128" s="215" t="s">
        <v>87</v>
      </c>
      <c r="AY128" s="214" t="s">
        <v>143</v>
      </c>
      <c r="BK128" s="216">
        <f>SUM(BK129:BK161)</f>
        <v>0</v>
      </c>
    </row>
    <row r="129" s="2" customFormat="1" ht="16.5" customHeight="1">
      <c r="A129" s="39"/>
      <c r="B129" s="40"/>
      <c r="C129" s="219" t="s">
        <v>160</v>
      </c>
      <c r="D129" s="219" t="s">
        <v>147</v>
      </c>
      <c r="E129" s="220" t="s">
        <v>835</v>
      </c>
      <c r="F129" s="221" t="s">
        <v>836</v>
      </c>
      <c r="G129" s="222" t="s">
        <v>807</v>
      </c>
      <c r="H129" s="223">
        <v>1</v>
      </c>
      <c r="I129" s="224"/>
      <c r="J129" s="225">
        <f>ROUND(I129*H129,2)</f>
        <v>0</v>
      </c>
      <c r="K129" s="221" t="s">
        <v>151</v>
      </c>
      <c r="L129" s="45"/>
      <c r="M129" s="226" t="s">
        <v>1</v>
      </c>
      <c r="N129" s="227" t="s">
        <v>45</v>
      </c>
      <c r="O129" s="92"/>
      <c r="P129" s="228">
        <f>O129*H129</f>
        <v>0</v>
      </c>
      <c r="Q129" s="228">
        <v>0.016969999999999999</v>
      </c>
      <c r="R129" s="228">
        <f>Q129*H129</f>
        <v>0.016969999999999999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152</v>
      </c>
      <c r="AT129" s="230" t="s">
        <v>147</v>
      </c>
      <c r="AU129" s="230" t="s">
        <v>153</v>
      </c>
      <c r="AY129" s="18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153</v>
      </c>
      <c r="BK129" s="231">
        <f>ROUND(I129*H129,2)</f>
        <v>0</v>
      </c>
      <c r="BL129" s="18" t="s">
        <v>152</v>
      </c>
      <c r="BM129" s="230" t="s">
        <v>837</v>
      </c>
    </row>
    <row r="130" s="2" customFormat="1" ht="16.5" customHeight="1">
      <c r="A130" s="39"/>
      <c r="B130" s="40"/>
      <c r="C130" s="219" t="s">
        <v>838</v>
      </c>
      <c r="D130" s="219" t="s">
        <v>147</v>
      </c>
      <c r="E130" s="220" t="s">
        <v>839</v>
      </c>
      <c r="F130" s="221" t="s">
        <v>840</v>
      </c>
      <c r="G130" s="222" t="s">
        <v>807</v>
      </c>
      <c r="H130" s="223">
        <v>1</v>
      </c>
      <c r="I130" s="224"/>
      <c r="J130" s="225">
        <f>ROUND(I130*H130,2)</f>
        <v>0</v>
      </c>
      <c r="K130" s="221" t="s">
        <v>151</v>
      </c>
      <c r="L130" s="45"/>
      <c r="M130" s="226" t="s">
        <v>1</v>
      </c>
      <c r="N130" s="227" t="s">
        <v>45</v>
      </c>
      <c r="O130" s="92"/>
      <c r="P130" s="228">
        <f>O130*H130</f>
        <v>0</v>
      </c>
      <c r="Q130" s="228">
        <v>0.017729999999999999</v>
      </c>
      <c r="R130" s="228">
        <f>Q130*H130</f>
        <v>0.017729999999999999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152</v>
      </c>
      <c r="AT130" s="230" t="s">
        <v>147</v>
      </c>
      <c r="AU130" s="230" t="s">
        <v>153</v>
      </c>
      <c r="AY130" s="18" t="s">
        <v>143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153</v>
      </c>
      <c r="BK130" s="231">
        <f>ROUND(I130*H130,2)</f>
        <v>0</v>
      </c>
      <c r="BL130" s="18" t="s">
        <v>152</v>
      </c>
      <c r="BM130" s="230" t="s">
        <v>841</v>
      </c>
    </row>
    <row r="131" s="2" customFormat="1">
      <c r="A131" s="39"/>
      <c r="B131" s="40"/>
      <c r="C131" s="219" t="s">
        <v>842</v>
      </c>
      <c r="D131" s="219" t="s">
        <v>147</v>
      </c>
      <c r="E131" s="220" t="s">
        <v>843</v>
      </c>
      <c r="F131" s="221" t="s">
        <v>844</v>
      </c>
      <c r="G131" s="222" t="s">
        <v>807</v>
      </c>
      <c r="H131" s="223">
        <v>1</v>
      </c>
      <c r="I131" s="224"/>
      <c r="J131" s="225">
        <f>ROUND(I131*H131,2)</f>
        <v>0</v>
      </c>
      <c r="K131" s="221" t="s">
        <v>151</v>
      </c>
      <c r="L131" s="45"/>
      <c r="M131" s="226" t="s">
        <v>1</v>
      </c>
      <c r="N131" s="227" t="s">
        <v>45</v>
      </c>
      <c r="O131" s="92"/>
      <c r="P131" s="228">
        <f>O131*H131</f>
        <v>0</v>
      </c>
      <c r="Q131" s="228">
        <v>0.0075300000000000002</v>
      </c>
      <c r="R131" s="228">
        <f>Q131*H131</f>
        <v>0.0075300000000000002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152</v>
      </c>
      <c r="AT131" s="230" t="s">
        <v>147</v>
      </c>
      <c r="AU131" s="230" t="s">
        <v>153</v>
      </c>
      <c r="AY131" s="18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153</v>
      </c>
      <c r="BK131" s="231">
        <f>ROUND(I131*H131,2)</f>
        <v>0</v>
      </c>
      <c r="BL131" s="18" t="s">
        <v>152</v>
      </c>
      <c r="BM131" s="230" t="s">
        <v>845</v>
      </c>
    </row>
    <row r="132" s="13" customFormat="1">
      <c r="A132" s="13"/>
      <c r="B132" s="232"/>
      <c r="C132" s="233"/>
      <c r="D132" s="234" t="s">
        <v>155</v>
      </c>
      <c r="E132" s="235" t="s">
        <v>1</v>
      </c>
      <c r="F132" s="236" t="s">
        <v>846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155</v>
      </c>
      <c r="AU132" s="242" t="s">
        <v>153</v>
      </c>
      <c r="AV132" s="13" t="s">
        <v>87</v>
      </c>
      <c r="AW132" s="13" t="s">
        <v>34</v>
      </c>
      <c r="AX132" s="13" t="s">
        <v>79</v>
      </c>
      <c r="AY132" s="242" t="s">
        <v>143</v>
      </c>
    </row>
    <row r="133" s="14" customFormat="1">
      <c r="A133" s="14"/>
      <c r="B133" s="243"/>
      <c r="C133" s="244"/>
      <c r="D133" s="234" t="s">
        <v>155</v>
      </c>
      <c r="E133" s="245" t="s">
        <v>1</v>
      </c>
      <c r="F133" s="246" t="s">
        <v>87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155</v>
      </c>
      <c r="AU133" s="253" t="s">
        <v>153</v>
      </c>
      <c r="AV133" s="14" t="s">
        <v>153</v>
      </c>
      <c r="AW133" s="14" t="s">
        <v>34</v>
      </c>
      <c r="AX133" s="14" t="s">
        <v>87</v>
      </c>
      <c r="AY133" s="253" t="s">
        <v>143</v>
      </c>
    </row>
    <row r="134" s="2" customFormat="1" ht="16.5" customHeight="1">
      <c r="A134" s="39"/>
      <c r="B134" s="40"/>
      <c r="C134" s="219" t="s">
        <v>847</v>
      </c>
      <c r="D134" s="219" t="s">
        <v>147</v>
      </c>
      <c r="E134" s="220" t="s">
        <v>848</v>
      </c>
      <c r="F134" s="221" t="s">
        <v>849</v>
      </c>
      <c r="G134" s="222" t="s">
        <v>807</v>
      </c>
      <c r="H134" s="223">
        <v>2</v>
      </c>
      <c r="I134" s="224"/>
      <c r="J134" s="225">
        <f>ROUND(I134*H134,2)</f>
        <v>0</v>
      </c>
      <c r="K134" s="221" t="s">
        <v>151</v>
      </c>
      <c r="L134" s="45"/>
      <c r="M134" s="226" t="s">
        <v>1</v>
      </c>
      <c r="N134" s="227" t="s">
        <v>45</v>
      </c>
      <c r="O134" s="92"/>
      <c r="P134" s="228">
        <f>O134*H134</f>
        <v>0</v>
      </c>
      <c r="Q134" s="228">
        <v>0.00024000000000000001</v>
      </c>
      <c r="R134" s="228">
        <f>Q134*H134</f>
        <v>0.00048000000000000001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152</v>
      </c>
      <c r="AT134" s="230" t="s">
        <v>147</v>
      </c>
      <c r="AU134" s="230" t="s">
        <v>153</v>
      </c>
      <c r="AY134" s="18" t="s">
        <v>143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153</v>
      </c>
      <c r="BK134" s="231">
        <f>ROUND(I134*H134,2)</f>
        <v>0</v>
      </c>
      <c r="BL134" s="18" t="s">
        <v>152</v>
      </c>
      <c r="BM134" s="230" t="s">
        <v>850</v>
      </c>
    </row>
    <row r="135" s="13" customFormat="1">
      <c r="A135" s="13"/>
      <c r="B135" s="232"/>
      <c r="C135" s="233"/>
      <c r="D135" s="234" t="s">
        <v>155</v>
      </c>
      <c r="E135" s="235" t="s">
        <v>1</v>
      </c>
      <c r="F135" s="236" t="s">
        <v>851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155</v>
      </c>
      <c r="AU135" s="242" t="s">
        <v>153</v>
      </c>
      <c r="AV135" s="13" t="s">
        <v>87</v>
      </c>
      <c r="AW135" s="13" t="s">
        <v>34</v>
      </c>
      <c r="AX135" s="13" t="s">
        <v>79</v>
      </c>
      <c r="AY135" s="242" t="s">
        <v>143</v>
      </c>
    </row>
    <row r="136" s="14" customFormat="1">
      <c r="A136" s="14"/>
      <c r="B136" s="243"/>
      <c r="C136" s="244"/>
      <c r="D136" s="234" t="s">
        <v>155</v>
      </c>
      <c r="E136" s="245" t="s">
        <v>1</v>
      </c>
      <c r="F136" s="246" t="s">
        <v>87</v>
      </c>
      <c r="G136" s="244"/>
      <c r="H136" s="247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155</v>
      </c>
      <c r="AU136" s="253" t="s">
        <v>153</v>
      </c>
      <c r="AV136" s="14" t="s">
        <v>153</v>
      </c>
      <c r="AW136" s="14" t="s">
        <v>34</v>
      </c>
      <c r="AX136" s="14" t="s">
        <v>79</v>
      </c>
      <c r="AY136" s="253" t="s">
        <v>143</v>
      </c>
    </row>
    <row r="137" s="13" customFormat="1">
      <c r="A137" s="13"/>
      <c r="B137" s="232"/>
      <c r="C137" s="233"/>
      <c r="D137" s="234" t="s">
        <v>155</v>
      </c>
      <c r="E137" s="235" t="s">
        <v>1</v>
      </c>
      <c r="F137" s="236" t="s">
        <v>852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155</v>
      </c>
      <c r="AU137" s="242" t="s">
        <v>153</v>
      </c>
      <c r="AV137" s="13" t="s">
        <v>87</v>
      </c>
      <c r="AW137" s="13" t="s">
        <v>34</v>
      </c>
      <c r="AX137" s="13" t="s">
        <v>79</v>
      </c>
      <c r="AY137" s="242" t="s">
        <v>143</v>
      </c>
    </row>
    <row r="138" s="14" customFormat="1">
      <c r="A138" s="14"/>
      <c r="B138" s="243"/>
      <c r="C138" s="244"/>
      <c r="D138" s="234" t="s">
        <v>155</v>
      </c>
      <c r="E138" s="245" t="s">
        <v>1</v>
      </c>
      <c r="F138" s="246" t="s">
        <v>87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155</v>
      </c>
      <c r="AU138" s="253" t="s">
        <v>153</v>
      </c>
      <c r="AV138" s="14" t="s">
        <v>153</v>
      </c>
      <c r="AW138" s="14" t="s">
        <v>34</v>
      </c>
      <c r="AX138" s="14" t="s">
        <v>79</v>
      </c>
      <c r="AY138" s="253" t="s">
        <v>143</v>
      </c>
    </row>
    <row r="139" s="15" customFormat="1">
      <c r="A139" s="15"/>
      <c r="B139" s="254"/>
      <c r="C139" s="255"/>
      <c r="D139" s="234" t="s">
        <v>155</v>
      </c>
      <c r="E139" s="256" t="s">
        <v>1</v>
      </c>
      <c r="F139" s="257" t="s">
        <v>159</v>
      </c>
      <c r="G139" s="255"/>
      <c r="H139" s="258">
        <v>2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155</v>
      </c>
      <c r="AU139" s="264" t="s">
        <v>153</v>
      </c>
      <c r="AV139" s="15" t="s">
        <v>160</v>
      </c>
      <c r="AW139" s="15" t="s">
        <v>34</v>
      </c>
      <c r="AX139" s="15" t="s">
        <v>87</v>
      </c>
      <c r="AY139" s="264" t="s">
        <v>143</v>
      </c>
    </row>
    <row r="140" s="2" customFormat="1" ht="16.5" customHeight="1">
      <c r="A140" s="39"/>
      <c r="B140" s="40"/>
      <c r="C140" s="219" t="s">
        <v>427</v>
      </c>
      <c r="D140" s="219" t="s">
        <v>147</v>
      </c>
      <c r="E140" s="220" t="s">
        <v>853</v>
      </c>
      <c r="F140" s="221" t="s">
        <v>854</v>
      </c>
      <c r="G140" s="222" t="s">
        <v>334</v>
      </c>
      <c r="H140" s="223">
        <v>1</v>
      </c>
      <c r="I140" s="224"/>
      <c r="J140" s="225">
        <f>ROUND(I140*H140,2)</f>
        <v>0</v>
      </c>
      <c r="K140" s="221" t="s">
        <v>151</v>
      </c>
      <c r="L140" s="45"/>
      <c r="M140" s="226" t="s">
        <v>1</v>
      </c>
      <c r="N140" s="227" t="s">
        <v>45</v>
      </c>
      <c r="O140" s="92"/>
      <c r="P140" s="228">
        <f>O140*H140</f>
        <v>0</v>
      </c>
      <c r="Q140" s="228">
        <v>0.00012999999999999999</v>
      </c>
      <c r="R140" s="228">
        <f>Q140*H140</f>
        <v>0.00012999999999999999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152</v>
      </c>
      <c r="AT140" s="230" t="s">
        <v>147</v>
      </c>
      <c r="AU140" s="230" t="s">
        <v>153</v>
      </c>
      <c r="AY140" s="18" t="s">
        <v>143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153</v>
      </c>
      <c r="BK140" s="231">
        <f>ROUND(I140*H140,2)</f>
        <v>0</v>
      </c>
      <c r="BL140" s="18" t="s">
        <v>152</v>
      </c>
      <c r="BM140" s="230" t="s">
        <v>855</v>
      </c>
    </row>
    <row r="141" s="2" customFormat="1" ht="16.5" customHeight="1">
      <c r="A141" s="39"/>
      <c r="B141" s="40"/>
      <c r="C141" s="265" t="s">
        <v>856</v>
      </c>
      <c r="D141" s="265" t="s">
        <v>199</v>
      </c>
      <c r="E141" s="266" t="s">
        <v>857</v>
      </c>
      <c r="F141" s="267" t="s">
        <v>858</v>
      </c>
      <c r="G141" s="268" t="s">
        <v>859</v>
      </c>
      <c r="H141" s="269">
        <v>1</v>
      </c>
      <c r="I141" s="270"/>
      <c r="J141" s="271">
        <f>ROUND(I141*H141,2)</f>
        <v>0</v>
      </c>
      <c r="K141" s="267" t="s">
        <v>151</v>
      </c>
      <c r="L141" s="272"/>
      <c r="M141" s="273" t="s">
        <v>1</v>
      </c>
      <c r="N141" s="274" t="s">
        <v>45</v>
      </c>
      <c r="O141" s="92"/>
      <c r="P141" s="228">
        <f>O141*H141</f>
        <v>0</v>
      </c>
      <c r="Q141" s="228">
        <v>0.0020999999999999999</v>
      </c>
      <c r="R141" s="228">
        <f>Q141*H141</f>
        <v>0.0020999999999999999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146</v>
      </c>
      <c r="AT141" s="230" t="s">
        <v>199</v>
      </c>
      <c r="AU141" s="230" t="s">
        <v>153</v>
      </c>
      <c r="AY141" s="18" t="s">
        <v>143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153</v>
      </c>
      <c r="BK141" s="231">
        <f>ROUND(I141*H141,2)</f>
        <v>0</v>
      </c>
      <c r="BL141" s="18" t="s">
        <v>152</v>
      </c>
      <c r="BM141" s="230" t="s">
        <v>860</v>
      </c>
    </row>
    <row r="142" s="13" customFormat="1">
      <c r="A142" s="13"/>
      <c r="B142" s="232"/>
      <c r="C142" s="233"/>
      <c r="D142" s="234" t="s">
        <v>155</v>
      </c>
      <c r="E142" s="235" t="s">
        <v>1</v>
      </c>
      <c r="F142" s="236" t="s">
        <v>861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155</v>
      </c>
      <c r="AU142" s="242" t="s">
        <v>153</v>
      </c>
      <c r="AV142" s="13" t="s">
        <v>87</v>
      </c>
      <c r="AW142" s="13" t="s">
        <v>34</v>
      </c>
      <c r="AX142" s="13" t="s">
        <v>79</v>
      </c>
      <c r="AY142" s="242" t="s">
        <v>143</v>
      </c>
    </row>
    <row r="143" s="14" customFormat="1">
      <c r="A143" s="14"/>
      <c r="B143" s="243"/>
      <c r="C143" s="244"/>
      <c r="D143" s="234" t="s">
        <v>155</v>
      </c>
      <c r="E143" s="245" t="s">
        <v>1</v>
      </c>
      <c r="F143" s="246" t="s">
        <v>87</v>
      </c>
      <c r="G143" s="244"/>
      <c r="H143" s="247">
        <v>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155</v>
      </c>
      <c r="AU143" s="253" t="s">
        <v>153</v>
      </c>
      <c r="AV143" s="14" t="s">
        <v>153</v>
      </c>
      <c r="AW143" s="14" t="s">
        <v>34</v>
      </c>
      <c r="AX143" s="14" t="s">
        <v>79</v>
      </c>
      <c r="AY143" s="253" t="s">
        <v>143</v>
      </c>
    </row>
    <row r="144" s="13" customFormat="1">
      <c r="A144" s="13"/>
      <c r="B144" s="232"/>
      <c r="C144" s="233"/>
      <c r="D144" s="234" t="s">
        <v>155</v>
      </c>
      <c r="E144" s="235" t="s">
        <v>1</v>
      </c>
      <c r="F144" s="236" t="s">
        <v>862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155</v>
      </c>
      <c r="AU144" s="242" t="s">
        <v>153</v>
      </c>
      <c r="AV144" s="13" t="s">
        <v>87</v>
      </c>
      <c r="AW144" s="13" t="s">
        <v>34</v>
      </c>
      <c r="AX144" s="13" t="s">
        <v>79</v>
      </c>
      <c r="AY144" s="242" t="s">
        <v>143</v>
      </c>
    </row>
    <row r="145" s="2" customFormat="1" ht="16.5" customHeight="1">
      <c r="A145" s="39"/>
      <c r="B145" s="40"/>
      <c r="C145" s="265" t="s">
        <v>863</v>
      </c>
      <c r="D145" s="265" t="s">
        <v>199</v>
      </c>
      <c r="E145" s="266" t="s">
        <v>864</v>
      </c>
      <c r="F145" s="267" t="s">
        <v>865</v>
      </c>
      <c r="G145" s="268" t="s">
        <v>334</v>
      </c>
      <c r="H145" s="269">
        <v>1</v>
      </c>
      <c r="I145" s="270"/>
      <c r="J145" s="271">
        <f>ROUND(I145*H145,2)</f>
        <v>0</v>
      </c>
      <c r="K145" s="267" t="s">
        <v>151</v>
      </c>
      <c r="L145" s="272"/>
      <c r="M145" s="273" t="s">
        <v>1</v>
      </c>
      <c r="N145" s="274" t="s">
        <v>45</v>
      </c>
      <c r="O145" s="92"/>
      <c r="P145" s="228">
        <f>O145*H145</f>
        <v>0</v>
      </c>
      <c r="Q145" s="228">
        <v>0.0018</v>
      </c>
      <c r="R145" s="228">
        <f>Q145*H145</f>
        <v>0.0018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146</v>
      </c>
      <c r="AT145" s="230" t="s">
        <v>199</v>
      </c>
      <c r="AU145" s="230" t="s">
        <v>153</v>
      </c>
      <c r="AY145" s="18" t="s">
        <v>143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153</v>
      </c>
      <c r="BK145" s="231">
        <f>ROUND(I145*H145,2)</f>
        <v>0</v>
      </c>
      <c r="BL145" s="18" t="s">
        <v>152</v>
      </c>
      <c r="BM145" s="230" t="s">
        <v>866</v>
      </c>
    </row>
    <row r="146" s="13" customFormat="1">
      <c r="A146" s="13"/>
      <c r="B146" s="232"/>
      <c r="C146" s="233"/>
      <c r="D146" s="234" t="s">
        <v>155</v>
      </c>
      <c r="E146" s="235" t="s">
        <v>1</v>
      </c>
      <c r="F146" s="236" t="s">
        <v>861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155</v>
      </c>
      <c r="AU146" s="242" t="s">
        <v>153</v>
      </c>
      <c r="AV146" s="13" t="s">
        <v>87</v>
      </c>
      <c r="AW146" s="13" t="s">
        <v>34</v>
      </c>
      <c r="AX146" s="13" t="s">
        <v>79</v>
      </c>
      <c r="AY146" s="242" t="s">
        <v>143</v>
      </c>
    </row>
    <row r="147" s="14" customFormat="1">
      <c r="A147" s="14"/>
      <c r="B147" s="243"/>
      <c r="C147" s="244"/>
      <c r="D147" s="234" t="s">
        <v>155</v>
      </c>
      <c r="E147" s="245" t="s">
        <v>1</v>
      </c>
      <c r="F147" s="246" t="s">
        <v>87</v>
      </c>
      <c r="G147" s="244"/>
      <c r="H147" s="247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155</v>
      </c>
      <c r="AU147" s="253" t="s">
        <v>153</v>
      </c>
      <c r="AV147" s="14" t="s">
        <v>153</v>
      </c>
      <c r="AW147" s="14" t="s">
        <v>34</v>
      </c>
      <c r="AX147" s="14" t="s">
        <v>87</v>
      </c>
      <c r="AY147" s="253" t="s">
        <v>143</v>
      </c>
    </row>
    <row r="148" s="2" customFormat="1" ht="16.5" customHeight="1">
      <c r="A148" s="39"/>
      <c r="B148" s="40"/>
      <c r="C148" s="219" t="s">
        <v>867</v>
      </c>
      <c r="D148" s="219" t="s">
        <v>147</v>
      </c>
      <c r="E148" s="220" t="s">
        <v>868</v>
      </c>
      <c r="F148" s="221" t="s">
        <v>869</v>
      </c>
      <c r="G148" s="222" t="s">
        <v>334</v>
      </c>
      <c r="H148" s="223">
        <v>1</v>
      </c>
      <c r="I148" s="224"/>
      <c r="J148" s="225">
        <f>ROUND(I148*H148,2)</f>
        <v>0</v>
      </c>
      <c r="K148" s="221" t="s">
        <v>151</v>
      </c>
      <c r="L148" s="45"/>
      <c r="M148" s="226" t="s">
        <v>1</v>
      </c>
      <c r="N148" s="227" t="s">
        <v>45</v>
      </c>
      <c r="O148" s="92"/>
      <c r="P148" s="228">
        <f>O148*H148</f>
        <v>0</v>
      </c>
      <c r="Q148" s="228">
        <v>0.00023000000000000001</v>
      </c>
      <c r="R148" s="228">
        <f>Q148*H148</f>
        <v>0.00023000000000000001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152</v>
      </c>
      <c r="AT148" s="230" t="s">
        <v>147</v>
      </c>
      <c r="AU148" s="230" t="s">
        <v>153</v>
      </c>
      <c r="AY148" s="18" t="s">
        <v>143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153</v>
      </c>
      <c r="BK148" s="231">
        <f>ROUND(I148*H148,2)</f>
        <v>0</v>
      </c>
      <c r="BL148" s="18" t="s">
        <v>152</v>
      </c>
      <c r="BM148" s="230" t="s">
        <v>870</v>
      </c>
    </row>
    <row r="149" s="2" customFormat="1" ht="16.5" customHeight="1">
      <c r="A149" s="39"/>
      <c r="B149" s="40"/>
      <c r="C149" s="219" t="s">
        <v>871</v>
      </c>
      <c r="D149" s="219" t="s">
        <v>147</v>
      </c>
      <c r="E149" s="220" t="s">
        <v>872</v>
      </c>
      <c r="F149" s="221" t="s">
        <v>873</v>
      </c>
      <c r="G149" s="222" t="s">
        <v>334</v>
      </c>
      <c r="H149" s="223">
        <v>1</v>
      </c>
      <c r="I149" s="224"/>
      <c r="J149" s="225">
        <f>ROUND(I149*H149,2)</f>
        <v>0</v>
      </c>
      <c r="K149" s="221" t="s">
        <v>151</v>
      </c>
      <c r="L149" s="45"/>
      <c r="M149" s="226" t="s">
        <v>1</v>
      </c>
      <c r="N149" s="227" t="s">
        <v>45</v>
      </c>
      <c r="O149" s="92"/>
      <c r="P149" s="228">
        <f>O149*H149</f>
        <v>0</v>
      </c>
      <c r="Q149" s="228">
        <v>0.00027999999999999998</v>
      </c>
      <c r="R149" s="228">
        <f>Q149*H149</f>
        <v>0.00027999999999999998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147</v>
      </c>
      <c r="AU149" s="230" t="s">
        <v>153</v>
      </c>
      <c r="AY149" s="18" t="s">
        <v>143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153</v>
      </c>
      <c r="BK149" s="231">
        <f>ROUND(I149*H149,2)</f>
        <v>0</v>
      </c>
      <c r="BL149" s="18" t="s">
        <v>152</v>
      </c>
      <c r="BM149" s="230" t="s">
        <v>874</v>
      </c>
    </row>
    <row r="150" s="2" customFormat="1" ht="16.5" customHeight="1">
      <c r="A150" s="39"/>
      <c r="B150" s="40"/>
      <c r="C150" s="219" t="s">
        <v>875</v>
      </c>
      <c r="D150" s="219" t="s">
        <v>147</v>
      </c>
      <c r="E150" s="220" t="s">
        <v>876</v>
      </c>
      <c r="F150" s="221" t="s">
        <v>877</v>
      </c>
      <c r="G150" s="222" t="s">
        <v>334</v>
      </c>
      <c r="H150" s="223">
        <v>1</v>
      </c>
      <c r="I150" s="224"/>
      <c r="J150" s="225">
        <f>ROUND(I150*H150,2)</f>
        <v>0</v>
      </c>
      <c r="K150" s="221" t="s">
        <v>151</v>
      </c>
      <c r="L150" s="45"/>
      <c r="M150" s="226" t="s">
        <v>1</v>
      </c>
      <c r="N150" s="227" t="s">
        <v>45</v>
      </c>
      <c r="O150" s="92"/>
      <c r="P150" s="228">
        <f>O150*H150</f>
        <v>0</v>
      </c>
      <c r="Q150" s="228">
        <v>6.9999999999999994E-05</v>
      </c>
      <c r="R150" s="228">
        <f>Q150*H150</f>
        <v>6.9999999999999994E-05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152</v>
      </c>
      <c r="AT150" s="230" t="s">
        <v>147</v>
      </c>
      <c r="AU150" s="230" t="s">
        <v>153</v>
      </c>
      <c r="AY150" s="18" t="s">
        <v>143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153</v>
      </c>
      <c r="BK150" s="231">
        <f>ROUND(I150*H150,2)</f>
        <v>0</v>
      </c>
      <c r="BL150" s="18" t="s">
        <v>152</v>
      </c>
      <c r="BM150" s="230" t="s">
        <v>878</v>
      </c>
    </row>
    <row r="151" s="13" customFormat="1">
      <c r="A151" s="13"/>
      <c r="B151" s="232"/>
      <c r="C151" s="233"/>
      <c r="D151" s="234" t="s">
        <v>155</v>
      </c>
      <c r="E151" s="235" t="s">
        <v>1</v>
      </c>
      <c r="F151" s="236" t="s">
        <v>879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155</v>
      </c>
      <c r="AU151" s="242" t="s">
        <v>153</v>
      </c>
      <c r="AV151" s="13" t="s">
        <v>87</v>
      </c>
      <c r="AW151" s="13" t="s">
        <v>34</v>
      </c>
      <c r="AX151" s="13" t="s">
        <v>79</v>
      </c>
      <c r="AY151" s="242" t="s">
        <v>143</v>
      </c>
    </row>
    <row r="152" s="14" customFormat="1">
      <c r="A152" s="14"/>
      <c r="B152" s="243"/>
      <c r="C152" s="244"/>
      <c r="D152" s="234" t="s">
        <v>155</v>
      </c>
      <c r="E152" s="245" t="s">
        <v>1</v>
      </c>
      <c r="F152" s="246" t="s">
        <v>87</v>
      </c>
      <c r="G152" s="244"/>
      <c r="H152" s="247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155</v>
      </c>
      <c r="AU152" s="253" t="s">
        <v>153</v>
      </c>
      <c r="AV152" s="14" t="s">
        <v>153</v>
      </c>
      <c r="AW152" s="14" t="s">
        <v>34</v>
      </c>
      <c r="AX152" s="14" t="s">
        <v>87</v>
      </c>
      <c r="AY152" s="253" t="s">
        <v>143</v>
      </c>
    </row>
    <row r="153" s="2" customFormat="1" ht="16.5" customHeight="1">
      <c r="A153" s="39"/>
      <c r="B153" s="40"/>
      <c r="C153" s="219" t="s">
        <v>880</v>
      </c>
      <c r="D153" s="219" t="s">
        <v>147</v>
      </c>
      <c r="E153" s="220" t="s">
        <v>881</v>
      </c>
      <c r="F153" s="221" t="s">
        <v>882</v>
      </c>
      <c r="G153" s="222" t="s">
        <v>334</v>
      </c>
      <c r="H153" s="223">
        <v>2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45</v>
      </c>
      <c r="O153" s="92"/>
      <c r="P153" s="228">
        <f>O153*H153</f>
        <v>0</v>
      </c>
      <c r="Q153" s="228">
        <v>0.00031</v>
      </c>
      <c r="R153" s="228">
        <f>Q153*H153</f>
        <v>0.00062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152</v>
      </c>
      <c r="AT153" s="230" t="s">
        <v>147</v>
      </c>
      <c r="AU153" s="230" t="s">
        <v>153</v>
      </c>
      <c r="AY153" s="18" t="s">
        <v>143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153</v>
      </c>
      <c r="BK153" s="231">
        <f>ROUND(I153*H153,2)</f>
        <v>0</v>
      </c>
      <c r="BL153" s="18" t="s">
        <v>152</v>
      </c>
      <c r="BM153" s="230" t="s">
        <v>883</v>
      </c>
    </row>
    <row r="154" s="13" customFormat="1">
      <c r="A154" s="13"/>
      <c r="B154" s="232"/>
      <c r="C154" s="233"/>
      <c r="D154" s="234" t="s">
        <v>155</v>
      </c>
      <c r="E154" s="235" t="s">
        <v>1</v>
      </c>
      <c r="F154" s="236" t="s">
        <v>551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155</v>
      </c>
      <c r="AU154" s="242" t="s">
        <v>153</v>
      </c>
      <c r="AV154" s="13" t="s">
        <v>87</v>
      </c>
      <c r="AW154" s="13" t="s">
        <v>34</v>
      </c>
      <c r="AX154" s="13" t="s">
        <v>79</v>
      </c>
      <c r="AY154" s="242" t="s">
        <v>143</v>
      </c>
    </row>
    <row r="155" s="13" customFormat="1">
      <c r="A155" s="13"/>
      <c r="B155" s="232"/>
      <c r="C155" s="233"/>
      <c r="D155" s="234" t="s">
        <v>155</v>
      </c>
      <c r="E155" s="235" t="s">
        <v>1</v>
      </c>
      <c r="F155" s="236" t="s">
        <v>884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155</v>
      </c>
      <c r="AU155" s="242" t="s">
        <v>153</v>
      </c>
      <c r="AV155" s="13" t="s">
        <v>87</v>
      </c>
      <c r="AW155" s="13" t="s">
        <v>34</v>
      </c>
      <c r="AX155" s="13" t="s">
        <v>79</v>
      </c>
      <c r="AY155" s="242" t="s">
        <v>143</v>
      </c>
    </row>
    <row r="156" s="14" customFormat="1">
      <c r="A156" s="14"/>
      <c r="B156" s="243"/>
      <c r="C156" s="244"/>
      <c r="D156" s="234" t="s">
        <v>155</v>
      </c>
      <c r="E156" s="245" t="s">
        <v>1</v>
      </c>
      <c r="F156" s="246" t="s">
        <v>87</v>
      </c>
      <c r="G156" s="244"/>
      <c r="H156" s="247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155</v>
      </c>
      <c r="AU156" s="253" t="s">
        <v>153</v>
      </c>
      <c r="AV156" s="14" t="s">
        <v>153</v>
      </c>
      <c r="AW156" s="14" t="s">
        <v>34</v>
      </c>
      <c r="AX156" s="14" t="s">
        <v>79</v>
      </c>
      <c r="AY156" s="253" t="s">
        <v>143</v>
      </c>
    </row>
    <row r="157" s="13" customFormat="1">
      <c r="A157" s="13"/>
      <c r="B157" s="232"/>
      <c r="C157" s="233"/>
      <c r="D157" s="234" t="s">
        <v>155</v>
      </c>
      <c r="E157" s="235" t="s">
        <v>1</v>
      </c>
      <c r="F157" s="236" t="s">
        <v>885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155</v>
      </c>
      <c r="AU157" s="242" t="s">
        <v>153</v>
      </c>
      <c r="AV157" s="13" t="s">
        <v>87</v>
      </c>
      <c r="AW157" s="13" t="s">
        <v>34</v>
      </c>
      <c r="AX157" s="13" t="s">
        <v>79</v>
      </c>
      <c r="AY157" s="242" t="s">
        <v>143</v>
      </c>
    </row>
    <row r="158" s="14" customFormat="1">
      <c r="A158" s="14"/>
      <c r="B158" s="243"/>
      <c r="C158" s="244"/>
      <c r="D158" s="234" t="s">
        <v>155</v>
      </c>
      <c r="E158" s="245" t="s">
        <v>1</v>
      </c>
      <c r="F158" s="246" t="s">
        <v>87</v>
      </c>
      <c r="G158" s="244"/>
      <c r="H158" s="247">
        <v>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155</v>
      </c>
      <c r="AU158" s="253" t="s">
        <v>153</v>
      </c>
      <c r="AV158" s="14" t="s">
        <v>153</v>
      </c>
      <c r="AW158" s="14" t="s">
        <v>34</v>
      </c>
      <c r="AX158" s="14" t="s">
        <v>79</v>
      </c>
      <c r="AY158" s="253" t="s">
        <v>143</v>
      </c>
    </row>
    <row r="159" s="15" customFormat="1">
      <c r="A159" s="15"/>
      <c r="B159" s="254"/>
      <c r="C159" s="255"/>
      <c r="D159" s="234" t="s">
        <v>155</v>
      </c>
      <c r="E159" s="256" t="s">
        <v>1</v>
      </c>
      <c r="F159" s="257" t="s">
        <v>159</v>
      </c>
      <c r="G159" s="255"/>
      <c r="H159" s="258">
        <v>2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155</v>
      </c>
      <c r="AU159" s="264" t="s">
        <v>153</v>
      </c>
      <c r="AV159" s="15" t="s">
        <v>160</v>
      </c>
      <c r="AW159" s="15" t="s">
        <v>34</v>
      </c>
      <c r="AX159" s="15" t="s">
        <v>87</v>
      </c>
      <c r="AY159" s="264" t="s">
        <v>143</v>
      </c>
    </row>
    <row r="160" s="2" customFormat="1">
      <c r="A160" s="39"/>
      <c r="B160" s="40"/>
      <c r="C160" s="219" t="s">
        <v>8</v>
      </c>
      <c r="D160" s="219" t="s">
        <v>147</v>
      </c>
      <c r="E160" s="220" t="s">
        <v>886</v>
      </c>
      <c r="F160" s="221" t="s">
        <v>887</v>
      </c>
      <c r="G160" s="222" t="s">
        <v>807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45</v>
      </c>
      <c r="O160" s="92"/>
      <c r="P160" s="228">
        <f>O160*H160</f>
        <v>0</v>
      </c>
      <c r="Q160" s="228">
        <v>0.010659999999999999</v>
      </c>
      <c r="R160" s="228">
        <f>Q160*H160</f>
        <v>0.010659999999999999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152</v>
      </c>
      <c r="AT160" s="230" t="s">
        <v>147</v>
      </c>
      <c r="AU160" s="230" t="s">
        <v>153</v>
      </c>
      <c r="AY160" s="18" t="s">
        <v>143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153</v>
      </c>
      <c r="BK160" s="231">
        <f>ROUND(I160*H160,2)</f>
        <v>0</v>
      </c>
      <c r="BL160" s="18" t="s">
        <v>152</v>
      </c>
      <c r="BM160" s="230" t="s">
        <v>888</v>
      </c>
    </row>
    <row r="161" s="2" customFormat="1" ht="16.5" customHeight="1">
      <c r="A161" s="39"/>
      <c r="B161" s="40"/>
      <c r="C161" s="219" t="s">
        <v>152</v>
      </c>
      <c r="D161" s="219" t="s">
        <v>147</v>
      </c>
      <c r="E161" s="220" t="s">
        <v>889</v>
      </c>
      <c r="F161" s="221" t="s">
        <v>890</v>
      </c>
      <c r="G161" s="222" t="s">
        <v>178</v>
      </c>
      <c r="H161" s="223">
        <v>0.058999999999999997</v>
      </c>
      <c r="I161" s="224"/>
      <c r="J161" s="225">
        <f>ROUND(I161*H161,2)</f>
        <v>0</v>
      </c>
      <c r="K161" s="221" t="s">
        <v>151</v>
      </c>
      <c r="L161" s="45"/>
      <c r="M161" s="226" t="s">
        <v>1</v>
      </c>
      <c r="N161" s="227" t="s">
        <v>45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152</v>
      </c>
      <c r="AT161" s="230" t="s">
        <v>147</v>
      </c>
      <c r="AU161" s="230" t="s">
        <v>153</v>
      </c>
      <c r="AY161" s="18" t="s">
        <v>143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153</v>
      </c>
      <c r="BK161" s="231">
        <f>ROUND(I161*H161,2)</f>
        <v>0</v>
      </c>
      <c r="BL161" s="18" t="s">
        <v>152</v>
      </c>
      <c r="BM161" s="230" t="s">
        <v>891</v>
      </c>
    </row>
    <row r="162" s="12" customFormat="1" ht="22.8" customHeight="1">
      <c r="A162" s="12"/>
      <c r="B162" s="203"/>
      <c r="C162" s="204"/>
      <c r="D162" s="205" t="s">
        <v>78</v>
      </c>
      <c r="E162" s="217" t="s">
        <v>892</v>
      </c>
      <c r="F162" s="217" t="s">
        <v>893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SUM(P163:P167)</f>
        <v>0</v>
      </c>
      <c r="Q162" s="211"/>
      <c r="R162" s="212">
        <f>SUM(R163:R167)</f>
        <v>0.027049999999999998</v>
      </c>
      <c r="S162" s="211"/>
      <c r="T162" s="213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153</v>
      </c>
      <c r="AT162" s="215" t="s">
        <v>78</v>
      </c>
      <c r="AU162" s="215" t="s">
        <v>87</v>
      </c>
      <c r="AY162" s="214" t="s">
        <v>143</v>
      </c>
      <c r="BK162" s="216">
        <f>SUM(BK163:BK167)</f>
        <v>0</v>
      </c>
    </row>
    <row r="163" s="2" customFormat="1" ht="16.5" customHeight="1">
      <c r="A163" s="39"/>
      <c r="B163" s="40"/>
      <c r="C163" s="219" t="s">
        <v>894</v>
      </c>
      <c r="D163" s="219" t="s">
        <v>147</v>
      </c>
      <c r="E163" s="220" t="s">
        <v>895</v>
      </c>
      <c r="F163" s="221" t="s">
        <v>896</v>
      </c>
      <c r="G163" s="222" t="s">
        <v>807</v>
      </c>
      <c r="H163" s="223">
        <v>1</v>
      </c>
      <c r="I163" s="224"/>
      <c r="J163" s="225">
        <f>ROUND(I163*H163,2)</f>
        <v>0</v>
      </c>
      <c r="K163" s="221" t="s">
        <v>151</v>
      </c>
      <c r="L163" s="45"/>
      <c r="M163" s="226" t="s">
        <v>1</v>
      </c>
      <c r="N163" s="227" t="s">
        <v>45</v>
      </c>
      <c r="O163" s="92"/>
      <c r="P163" s="228">
        <f>O163*H163</f>
        <v>0</v>
      </c>
      <c r="Q163" s="228">
        <v>0.015049999999999999</v>
      </c>
      <c r="R163" s="228">
        <f>Q163*H163</f>
        <v>0.015049999999999999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152</v>
      </c>
      <c r="AT163" s="230" t="s">
        <v>147</v>
      </c>
      <c r="AU163" s="230" t="s">
        <v>153</v>
      </c>
      <c r="AY163" s="18" t="s">
        <v>143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153</v>
      </c>
      <c r="BK163" s="231">
        <f>ROUND(I163*H163,2)</f>
        <v>0</v>
      </c>
      <c r="BL163" s="18" t="s">
        <v>152</v>
      </c>
      <c r="BM163" s="230" t="s">
        <v>897</v>
      </c>
    </row>
    <row r="164" s="13" customFormat="1">
      <c r="A164" s="13"/>
      <c r="B164" s="232"/>
      <c r="C164" s="233"/>
      <c r="D164" s="234" t="s">
        <v>155</v>
      </c>
      <c r="E164" s="235" t="s">
        <v>1</v>
      </c>
      <c r="F164" s="236" t="s">
        <v>898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155</v>
      </c>
      <c r="AU164" s="242" t="s">
        <v>153</v>
      </c>
      <c r="AV164" s="13" t="s">
        <v>87</v>
      </c>
      <c r="AW164" s="13" t="s">
        <v>34</v>
      </c>
      <c r="AX164" s="13" t="s">
        <v>79</v>
      </c>
      <c r="AY164" s="242" t="s">
        <v>143</v>
      </c>
    </row>
    <row r="165" s="14" customFormat="1">
      <c r="A165" s="14"/>
      <c r="B165" s="243"/>
      <c r="C165" s="244"/>
      <c r="D165" s="234" t="s">
        <v>155</v>
      </c>
      <c r="E165" s="245" t="s">
        <v>1</v>
      </c>
      <c r="F165" s="246" t="s">
        <v>87</v>
      </c>
      <c r="G165" s="244"/>
      <c r="H165" s="247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155</v>
      </c>
      <c r="AU165" s="253" t="s">
        <v>153</v>
      </c>
      <c r="AV165" s="14" t="s">
        <v>153</v>
      </c>
      <c r="AW165" s="14" t="s">
        <v>34</v>
      </c>
      <c r="AX165" s="14" t="s">
        <v>87</v>
      </c>
      <c r="AY165" s="253" t="s">
        <v>143</v>
      </c>
    </row>
    <row r="166" s="2" customFormat="1" ht="21.75" customHeight="1">
      <c r="A166" s="39"/>
      <c r="B166" s="40"/>
      <c r="C166" s="219" t="s">
        <v>899</v>
      </c>
      <c r="D166" s="219" t="s">
        <v>147</v>
      </c>
      <c r="E166" s="220" t="s">
        <v>900</v>
      </c>
      <c r="F166" s="221" t="s">
        <v>901</v>
      </c>
      <c r="G166" s="222" t="s">
        <v>807</v>
      </c>
      <c r="H166" s="223">
        <v>1</v>
      </c>
      <c r="I166" s="224"/>
      <c r="J166" s="225">
        <f>ROUND(I166*H166,2)</f>
        <v>0</v>
      </c>
      <c r="K166" s="221" t="s">
        <v>151</v>
      </c>
      <c r="L166" s="45"/>
      <c r="M166" s="226" t="s">
        <v>1</v>
      </c>
      <c r="N166" s="227" t="s">
        <v>45</v>
      </c>
      <c r="O166" s="92"/>
      <c r="P166" s="228">
        <f>O166*H166</f>
        <v>0</v>
      </c>
      <c r="Q166" s="228">
        <v>0.012</v>
      </c>
      <c r="R166" s="228">
        <f>Q166*H166</f>
        <v>0.012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152</v>
      </c>
      <c r="AT166" s="230" t="s">
        <v>147</v>
      </c>
      <c r="AU166" s="230" t="s">
        <v>153</v>
      </c>
      <c r="AY166" s="18" t="s">
        <v>143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153</v>
      </c>
      <c r="BK166" s="231">
        <f>ROUND(I166*H166,2)</f>
        <v>0</v>
      </c>
      <c r="BL166" s="18" t="s">
        <v>152</v>
      </c>
      <c r="BM166" s="230" t="s">
        <v>902</v>
      </c>
    </row>
    <row r="167" s="2" customFormat="1" ht="16.5" customHeight="1">
      <c r="A167" s="39"/>
      <c r="B167" s="40"/>
      <c r="C167" s="219" t="s">
        <v>903</v>
      </c>
      <c r="D167" s="219" t="s">
        <v>147</v>
      </c>
      <c r="E167" s="220" t="s">
        <v>904</v>
      </c>
      <c r="F167" s="221" t="s">
        <v>905</v>
      </c>
      <c r="G167" s="222" t="s">
        <v>178</v>
      </c>
      <c r="H167" s="223">
        <v>0.027</v>
      </c>
      <c r="I167" s="224"/>
      <c r="J167" s="225">
        <f>ROUND(I167*H167,2)</f>
        <v>0</v>
      </c>
      <c r="K167" s="221" t="s">
        <v>151</v>
      </c>
      <c r="L167" s="45"/>
      <c r="M167" s="286" t="s">
        <v>1</v>
      </c>
      <c r="N167" s="287" t="s">
        <v>45</v>
      </c>
      <c r="O167" s="288"/>
      <c r="P167" s="289">
        <f>O167*H167</f>
        <v>0</v>
      </c>
      <c r="Q167" s="289">
        <v>0</v>
      </c>
      <c r="R167" s="289">
        <f>Q167*H167</f>
        <v>0</v>
      </c>
      <c r="S167" s="289">
        <v>0</v>
      </c>
      <c r="T167" s="29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147</v>
      </c>
      <c r="AU167" s="230" t="s">
        <v>153</v>
      </c>
      <c r="AY167" s="18" t="s">
        <v>143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153</v>
      </c>
      <c r="BK167" s="231">
        <f>ROUND(I167*H167,2)</f>
        <v>0</v>
      </c>
      <c r="BL167" s="18" t="s">
        <v>152</v>
      </c>
      <c r="BM167" s="230" t="s">
        <v>906</v>
      </c>
    </row>
    <row r="168" s="2" customFormat="1" ht="6.96" customHeight="1">
      <c r="A168" s="39"/>
      <c r="B168" s="67"/>
      <c r="C168" s="68"/>
      <c r="D168" s="68"/>
      <c r="E168" s="68"/>
      <c r="F168" s="68"/>
      <c r="G168" s="68"/>
      <c r="H168" s="68"/>
      <c r="I168" s="68"/>
      <c r="J168" s="68"/>
      <c r="K168" s="68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VOM8PadI22y+326vfnncJqZnDKfEVY36oWXS0urY/7+qhLL4BtRJCRMrjv4OpZneEMP5J1ct2KIIWpEcMQ5V2w==" hashValue="l65FQqrMKl6uIaqc24gmkXjAGFCe2I61L7F0FP0DAjTJReLqGDxogOKNVVurSRzRVTvds5DcFS1wapKXfEgBDw==" algorithmName="SHA-512" password="CC35"/>
  <autoFilter ref="C119:K16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 xml:space="preserve">Rekonstrukce kulturního domu v Hájku čp.20 -  neuznatelné náklady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30. 3. 2021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ROUND((SUM(BE120:BE145)),  2)</f>
        <v>0</v>
      </c>
      <c r="G33" s="39"/>
      <c r="H33" s="39"/>
      <c r="I33" s="156">
        <v>0.20999999999999999</v>
      </c>
      <c r="J33" s="155">
        <f>ROUND(((SUM(BE120:BE145))*I33),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45</v>
      </c>
      <c r="F34" s="155">
        <f>ROUND((SUM(BF120:BF145)),  2)</f>
        <v>0</v>
      </c>
      <c r="G34" s="39"/>
      <c r="H34" s="39"/>
      <c r="I34" s="156">
        <v>0.14999999999999999</v>
      </c>
      <c r="J34" s="155">
        <f>ROUND(((SUM(BF120:BF145))*I34),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ROUND((SUM(BG120:BG145)),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ROUND((SUM(BH120:BH145)),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ROUND((SUM(BI120:BI145)),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Rekonstrukce kulturního domu v Hájku čp.20 -  neuznatelné náklady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G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Hájek</v>
      </c>
      <c r="G89" s="41"/>
      <c r="H89" s="41"/>
      <c r="I89" s="33" t="s">
        <v>24</v>
      </c>
      <c r="J89" s="80" t="str">
        <f>IF(J12="","",J12)</f>
        <v>30. 3. 2021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26</v>
      </c>
      <c r="D91" s="41"/>
      <c r="E91" s="41"/>
      <c r="F91" s="28" t="str">
        <f>E15</f>
        <v>Obec Hájek</v>
      </c>
      <c r="G91" s="41"/>
      <c r="H91" s="41"/>
      <c r="I91" s="33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908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909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910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911</v>
      </c>
      <c r="E100" s="189"/>
      <c r="F100" s="189"/>
      <c r="G100" s="189"/>
      <c r="H100" s="189"/>
      <c r="I100" s="189"/>
      <c r="J100" s="190">
        <f>J139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 xml:space="preserve">Rekonstrukce kulturního domu v Hájku čp.20 -  neuznatelné náklady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G - VRN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Hájek</v>
      </c>
      <c r="G114" s="41"/>
      <c r="H114" s="41"/>
      <c r="I114" s="33" t="s">
        <v>24</v>
      </c>
      <c r="J114" s="80" t="str">
        <f>IF(J12="","",J12)</f>
        <v>30. 3. 2021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26</v>
      </c>
      <c r="D116" s="41"/>
      <c r="E116" s="41"/>
      <c r="F116" s="28" t="str">
        <f>E15</f>
        <v>Obec Hájek</v>
      </c>
      <c r="G116" s="41"/>
      <c r="H116" s="41"/>
      <c r="I116" s="33" t="s">
        <v>32</v>
      </c>
      <c r="J116" s="37" t="str">
        <f>E21</f>
        <v>BPO spol. s r.o.,Lidická 1239,36317 OSTROV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Tomanová Ing.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129</v>
      </c>
      <c r="D119" s="195" t="s">
        <v>64</v>
      </c>
      <c r="E119" s="195" t="s">
        <v>60</v>
      </c>
      <c r="F119" s="195" t="s">
        <v>61</v>
      </c>
      <c r="G119" s="195" t="s">
        <v>130</v>
      </c>
      <c r="H119" s="195" t="s">
        <v>131</v>
      </c>
      <c r="I119" s="195" t="s">
        <v>132</v>
      </c>
      <c r="J119" s="195" t="s">
        <v>100</v>
      </c>
      <c r="K119" s="196" t="s">
        <v>133</v>
      </c>
      <c r="L119" s="197"/>
      <c r="M119" s="101" t="s">
        <v>1</v>
      </c>
      <c r="N119" s="102" t="s">
        <v>43</v>
      </c>
      <c r="O119" s="102" t="s">
        <v>134</v>
      </c>
      <c r="P119" s="102" t="s">
        <v>135</v>
      </c>
      <c r="Q119" s="102" t="s">
        <v>136</v>
      </c>
      <c r="R119" s="102" t="s">
        <v>137</v>
      </c>
      <c r="S119" s="102" t="s">
        <v>138</v>
      </c>
      <c r="T119" s="103" t="s">
        <v>139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140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78</v>
      </c>
      <c r="AU120" s="18" t="s">
        <v>102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78</v>
      </c>
      <c r="E121" s="206" t="s">
        <v>93</v>
      </c>
      <c r="F121" s="206" t="s">
        <v>912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P122+P137+P139</f>
        <v>0</v>
      </c>
      <c r="Q121" s="211"/>
      <c r="R121" s="212">
        <f>R122+R137+R139</f>
        <v>0</v>
      </c>
      <c r="S121" s="211"/>
      <c r="T121" s="213">
        <f>T122+T137+T139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838</v>
      </c>
      <c r="AT121" s="215" t="s">
        <v>78</v>
      </c>
      <c r="AU121" s="215" t="s">
        <v>79</v>
      </c>
      <c r="AY121" s="214" t="s">
        <v>143</v>
      </c>
      <c r="BK121" s="216">
        <f>BK122+BK137+BK139</f>
        <v>0</v>
      </c>
    </row>
    <row r="122" s="12" customFormat="1" ht="22.8" customHeight="1">
      <c r="A122" s="12"/>
      <c r="B122" s="203"/>
      <c r="C122" s="204"/>
      <c r="D122" s="205" t="s">
        <v>78</v>
      </c>
      <c r="E122" s="217" t="s">
        <v>913</v>
      </c>
      <c r="F122" s="217" t="s">
        <v>914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SUM(P123:P136)</f>
        <v>0</v>
      </c>
      <c r="Q122" s="211"/>
      <c r="R122" s="212">
        <f>SUM(R123:R136)</f>
        <v>0</v>
      </c>
      <c r="S122" s="211"/>
      <c r="T122" s="213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838</v>
      </c>
      <c r="AT122" s="215" t="s">
        <v>78</v>
      </c>
      <c r="AU122" s="215" t="s">
        <v>87</v>
      </c>
      <c r="AY122" s="214" t="s">
        <v>143</v>
      </c>
      <c r="BK122" s="216">
        <f>SUM(BK123:BK136)</f>
        <v>0</v>
      </c>
    </row>
    <row r="123" s="2" customFormat="1" ht="16.5" customHeight="1">
      <c r="A123" s="39"/>
      <c r="B123" s="40"/>
      <c r="C123" s="219" t="s">
        <v>87</v>
      </c>
      <c r="D123" s="219" t="s">
        <v>147</v>
      </c>
      <c r="E123" s="220" t="s">
        <v>915</v>
      </c>
      <c r="F123" s="221" t="s">
        <v>914</v>
      </c>
      <c r="G123" s="222" t="s">
        <v>807</v>
      </c>
      <c r="H123" s="223">
        <v>1</v>
      </c>
      <c r="I123" s="224"/>
      <c r="J123" s="225">
        <f>ROUND(I123*H123,2)</f>
        <v>0</v>
      </c>
      <c r="K123" s="221" t="s">
        <v>151</v>
      </c>
      <c r="L123" s="45"/>
      <c r="M123" s="226" t="s">
        <v>1</v>
      </c>
      <c r="N123" s="227" t="s">
        <v>45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916</v>
      </c>
      <c r="AT123" s="230" t="s">
        <v>147</v>
      </c>
      <c r="AU123" s="230" t="s">
        <v>153</v>
      </c>
      <c r="AY123" s="18" t="s">
        <v>143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153</v>
      </c>
      <c r="BK123" s="231">
        <f>ROUND(I123*H123,2)</f>
        <v>0</v>
      </c>
      <c r="BL123" s="18" t="s">
        <v>916</v>
      </c>
      <c r="BM123" s="230" t="s">
        <v>917</v>
      </c>
    </row>
    <row r="124" s="13" customFormat="1">
      <c r="A124" s="13"/>
      <c r="B124" s="232"/>
      <c r="C124" s="233"/>
      <c r="D124" s="234" t="s">
        <v>155</v>
      </c>
      <c r="E124" s="235" t="s">
        <v>1</v>
      </c>
      <c r="F124" s="236" t="s">
        <v>918</v>
      </c>
      <c r="G124" s="233"/>
      <c r="H124" s="235" t="s">
        <v>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155</v>
      </c>
      <c r="AU124" s="242" t="s">
        <v>153</v>
      </c>
      <c r="AV124" s="13" t="s">
        <v>87</v>
      </c>
      <c r="AW124" s="13" t="s">
        <v>34</v>
      </c>
      <c r="AX124" s="13" t="s">
        <v>79</v>
      </c>
      <c r="AY124" s="242" t="s">
        <v>143</v>
      </c>
    </row>
    <row r="125" s="14" customFormat="1">
      <c r="A125" s="14"/>
      <c r="B125" s="243"/>
      <c r="C125" s="244"/>
      <c r="D125" s="234" t="s">
        <v>155</v>
      </c>
      <c r="E125" s="245" t="s">
        <v>1</v>
      </c>
      <c r="F125" s="246" t="s">
        <v>87</v>
      </c>
      <c r="G125" s="244"/>
      <c r="H125" s="247">
        <v>1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155</v>
      </c>
      <c r="AU125" s="253" t="s">
        <v>153</v>
      </c>
      <c r="AV125" s="14" t="s">
        <v>153</v>
      </c>
      <c r="AW125" s="14" t="s">
        <v>34</v>
      </c>
      <c r="AX125" s="14" t="s">
        <v>87</v>
      </c>
      <c r="AY125" s="253" t="s">
        <v>143</v>
      </c>
    </row>
    <row r="126" s="2" customFormat="1" ht="16.5" customHeight="1">
      <c r="A126" s="39"/>
      <c r="B126" s="40"/>
      <c r="C126" s="219" t="s">
        <v>153</v>
      </c>
      <c r="D126" s="219" t="s">
        <v>147</v>
      </c>
      <c r="E126" s="220" t="s">
        <v>919</v>
      </c>
      <c r="F126" s="221" t="s">
        <v>920</v>
      </c>
      <c r="G126" s="222" t="s">
        <v>807</v>
      </c>
      <c r="H126" s="223">
        <v>1</v>
      </c>
      <c r="I126" s="224"/>
      <c r="J126" s="225">
        <f>ROUND(I126*H126,2)</f>
        <v>0</v>
      </c>
      <c r="K126" s="221" t="s">
        <v>151</v>
      </c>
      <c r="L126" s="45"/>
      <c r="M126" s="226" t="s">
        <v>1</v>
      </c>
      <c r="N126" s="227" t="s">
        <v>45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916</v>
      </c>
      <c r="AT126" s="230" t="s">
        <v>147</v>
      </c>
      <c r="AU126" s="230" t="s">
        <v>153</v>
      </c>
      <c r="AY126" s="18" t="s">
        <v>143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153</v>
      </c>
      <c r="BK126" s="231">
        <f>ROUND(I126*H126,2)</f>
        <v>0</v>
      </c>
      <c r="BL126" s="18" t="s">
        <v>916</v>
      </c>
      <c r="BM126" s="230" t="s">
        <v>921</v>
      </c>
    </row>
    <row r="127" s="13" customFormat="1">
      <c r="A127" s="13"/>
      <c r="B127" s="232"/>
      <c r="C127" s="233"/>
      <c r="D127" s="234" t="s">
        <v>155</v>
      </c>
      <c r="E127" s="235" t="s">
        <v>1</v>
      </c>
      <c r="F127" s="236" t="s">
        <v>922</v>
      </c>
      <c r="G127" s="233"/>
      <c r="H127" s="235" t="s">
        <v>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155</v>
      </c>
      <c r="AU127" s="242" t="s">
        <v>153</v>
      </c>
      <c r="AV127" s="13" t="s">
        <v>87</v>
      </c>
      <c r="AW127" s="13" t="s">
        <v>34</v>
      </c>
      <c r="AX127" s="13" t="s">
        <v>79</v>
      </c>
      <c r="AY127" s="242" t="s">
        <v>143</v>
      </c>
    </row>
    <row r="128" s="13" customFormat="1">
      <c r="A128" s="13"/>
      <c r="B128" s="232"/>
      <c r="C128" s="233"/>
      <c r="D128" s="234" t="s">
        <v>155</v>
      </c>
      <c r="E128" s="235" t="s">
        <v>1</v>
      </c>
      <c r="F128" s="236" t="s">
        <v>923</v>
      </c>
      <c r="G128" s="233"/>
      <c r="H128" s="235" t="s">
        <v>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155</v>
      </c>
      <c r="AU128" s="242" t="s">
        <v>153</v>
      </c>
      <c r="AV128" s="13" t="s">
        <v>87</v>
      </c>
      <c r="AW128" s="13" t="s">
        <v>34</v>
      </c>
      <c r="AX128" s="13" t="s">
        <v>79</v>
      </c>
      <c r="AY128" s="242" t="s">
        <v>143</v>
      </c>
    </row>
    <row r="129" s="14" customFormat="1">
      <c r="A129" s="14"/>
      <c r="B129" s="243"/>
      <c r="C129" s="244"/>
      <c r="D129" s="234" t="s">
        <v>155</v>
      </c>
      <c r="E129" s="245" t="s">
        <v>1</v>
      </c>
      <c r="F129" s="246" t="s">
        <v>87</v>
      </c>
      <c r="G129" s="244"/>
      <c r="H129" s="247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155</v>
      </c>
      <c r="AU129" s="253" t="s">
        <v>153</v>
      </c>
      <c r="AV129" s="14" t="s">
        <v>153</v>
      </c>
      <c r="AW129" s="14" t="s">
        <v>34</v>
      </c>
      <c r="AX129" s="14" t="s">
        <v>87</v>
      </c>
      <c r="AY129" s="253" t="s">
        <v>143</v>
      </c>
    </row>
    <row r="130" s="2" customFormat="1" ht="16.5" customHeight="1">
      <c r="A130" s="39"/>
      <c r="B130" s="40"/>
      <c r="C130" s="219" t="s">
        <v>273</v>
      </c>
      <c r="D130" s="219" t="s">
        <v>147</v>
      </c>
      <c r="E130" s="220" t="s">
        <v>924</v>
      </c>
      <c r="F130" s="221" t="s">
        <v>925</v>
      </c>
      <c r="G130" s="222" t="s">
        <v>807</v>
      </c>
      <c r="H130" s="223">
        <v>1</v>
      </c>
      <c r="I130" s="224"/>
      <c r="J130" s="225">
        <f>ROUND(I130*H130,2)</f>
        <v>0</v>
      </c>
      <c r="K130" s="221" t="s">
        <v>151</v>
      </c>
      <c r="L130" s="45"/>
      <c r="M130" s="226" t="s">
        <v>1</v>
      </c>
      <c r="N130" s="227" t="s">
        <v>45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916</v>
      </c>
      <c r="AT130" s="230" t="s">
        <v>147</v>
      </c>
      <c r="AU130" s="230" t="s">
        <v>153</v>
      </c>
      <c r="AY130" s="18" t="s">
        <v>143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153</v>
      </c>
      <c r="BK130" s="231">
        <f>ROUND(I130*H130,2)</f>
        <v>0</v>
      </c>
      <c r="BL130" s="18" t="s">
        <v>916</v>
      </c>
      <c r="BM130" s="230" t="s">
        <v>926</v>
      </c>
    </row>
    <row r="131" s="13" customFormat="1">
      <c r="A131" s="13"/>
      <c r="B131" s="232"/>
      <c r="C131" s="233"/>
      <c r="D131" s="234" t="s">
        <v>155</v>
      </c>
      <c r="E131" s="235" t="s">
        <v>1</v>
      </c>
      <c r="F131" s="236" t="s">
        <v>927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155</v>
      </c>
      <c r="AU131" s="242" t="s">
        <v>153</v>
      </c>
      <c r="AV131" s="13" t="s">
        <v>87</v>
      </c>
      <c r="AW131" s="13" t="s">
        <v>34</v>
      </c>
      <c r="AX131" s="13" t="s">
        <v>79</v>
      </c>
      <c r="AY131" s="242" t="s">
        <v>143</v>
      </c>
    </row>
    <row r="132" s="13" customFormat="1">
      <c r="A132" s="13"/>
      <c r="B132" s="232"/>
      <c r="C132" s="233"/>
      <c r="D132" s="234" t="s">
        <v>155</v>
      </c>
      <c r="E132" s="235" t="s">
        <v>1</v>
      </c>
      <c r="F132" s="236" t="s">
        <v>928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155</v>
      </c>
      <c r="AU132" s="242" t="s">
        <v>153</v>
      </c>
      <c r="AV132" s="13" t="s">
        <v>87</v>
      </c>
      <c r="AW132" s="13" t="s">
        <v>34</v>
      </c>
      <c r="AX132" s="13" t="s">
        <v>79</v>
      </c>
      <c r="AY132" s="242" t="s">
        <v>143</v>
      </c>
    </row>
    <row r="133" s="14" customFormat="1">
      <c r="A133" s="14"/>
      <c r="B133" s="243"/>
      <c r="C133" s="244"/>
      <c r="D133" s="234" t="s">
        <v>155</v>
      </c>
      <c r="E133" s="245" t="s">
        <v>1</v>
      </c>
      <c r="F133" s="246" t="s">
        <v>87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155</v>
      </c>
      <c r="AU133" s="253" t="s">
        <v>153</v>
      </c>
      <c r="AV133" s="14" t="s">
        <v>153</v>
      </c>
      <c r="AW133" s="14" t="s">
        <v>34</v>
      </c>
      <c r="AX133" s="14" t="s">
        <v>87</v>
      </c>
      <c r="AY133" s="253" t="s">
        <v>143</v>
      </c>
    </row>
    <row r="134" s="2" customFormat="1" ht="16.5" customHeight="1">
      <c r="A134" s="39"/>
      <c r="B134" s="40"/>
      <c r="C134" s="219" t="s">
        <v>160</v>
      </c>
      <c r="D134" s="219" t="s">
        <v>147</v>
      </c>
      <c r="E134" s="220" t="s">
        <v>929</v>
      </c>
      <c r="F134" s="221" t="s">
        <v>930</v>
      </c>
      <c r="G134" s="222" t="s">
        <v>807</v>
      </c>
      <c r="H134" s="223">
        <v>1</v>
      </c>
      <c r="I134" s="224"/>
      <c r="J134" s="225">
        <f>ROUND(I134*H134,2)</f>
        <v>0</v>
      </c>
      <c r="K134" s="221" t="s">
        <v>151</v>
      </c>
      <c r="L134" s="45"/>
      <c r="M134" s="226" t="s">
        <v>1</v>
      </c>
      <c r="N134" s="227" t="s">
        <v>45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916</v>
      </c>
      <c r="AT134" s="230" t="s">
        <v>147</v>
      </c>
      <c r="AU134" s="230" t="s">
        <v>153</v>
      </c>
      <c r="AY134" s="18" t="s">
        <v>143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153</v>
      </c>
      <c r="BK134" s="231">
        <f>ROUND(I134*H134,2)</f>
        <v>0</v>
      </c>
      <c r="BL134" s="18" t="s">
        <v>916</v>
      </c>
      <c r="BM134" s="230" t="s">
        <v>931</v>
      </c>
    </row>
    <row r="135" s="13" customFormat="1">
      <c r="A135" s="13"/>
      <c r="B135" s="232"/>
      <c r="C135" s="233"/>
      <c r="D135" s="234" t="s">
        <v>155</v>
      </c>
      <c r="E135" s="235" t="s">
        <v>1</v>
      </c>
      <c r="F135" s="236" t="s">
        <v>932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155</v>
      </c>
      <c r="AU135" s="242" t="s">
        <v>153</v>
      </c>
      <c r="AV135" s="13" t="s">
        <v>87</v>
      </c>
      <c r="AW135" s="13" t="s">
        <v>34</v>
      </c>
      <c r="AX135" s="13" t="s">
        <v>79</v>
      </c>
      <c r="AY135" s="242" t="s">
        <v>143</v>
      </c>
    </row>
    <row r="136" s="14" customFormat="1">
      <c r="A136" s="14"/>
      <c r="B136" s="243"/>
      <c r="C136" s="244"/>
      <c r="D136" s="234" t="s">
        <v>155</v>
      </c>
      <c r="E136" s="245" t="s">
        <v>1</v>
      </c>
      <c r="F136" s="246" t="s">
        <v>87</v>
      </c>
      <c r="G136" s="244"/>
      <c r="H136" s="247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155</v>
      </c>
      <c r="AU136" s="253" t="s">
        <v>153</v>
      </c>
      <c r="AV136" s="14" t="s">
        <v>153</v>
      </c>
      <c r="AW136" s="14" t="s">
        <v>34</v>
      </c>
      <c r="AX136" s="14" t="s">
        <v>87</v>
      </c>
      <c r="AY136" s="253" t="s">
        <v>143</v>
      </c>
    </row>
    <row r="137" s="12" customFormat="1" ht="22.8" customHeight="1">
      <c r="A137" s="12"/>
      <c r="B137" s="203"/>
      <c r="C137" s="204"/>
      <c r="D137" s="205" t="s">
        <v>78</v>
      </c>
      <c r="E137" s="217" t="s">
        <v>933</v>
      </c>
      <c r="F137" s="217" t="s">
        <v>934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P138</f>
        <v>0</v>
      </c>
      <c r="Q137" s="211"/>
      <c r="R137" s="212">
        <f>R138</f>
        <v>0</v>
      </c>
      <c r="S137" s="211"/>
      <c r="T137" s="213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838</v>
      </c>
      <c r="AT137" s="215" t="s">
        <v>78</v>
      </c>
      <c r="AU137" s="215" t="s">
        <v>87</v>
      </c>
      <c r="AY137" s="214" t="s">
        <v>143</v>
      </c>
      <c r="BK137" s="216">
        <f>BK138</f>
        <v>0</v>
      </c>
    </row>
    <row r="138" s="2" customFormat="1" ht="16.5" customHeight="1">
      <c r="A138" s="39"/>
      <c r="B138" s="40"/>
      <c r="C138" s="219" t="s">
        <v>838</v>
      </c>
      <c r="D138" s="219" t="s">
        <v>147</v>
      </c>
      <c r="E138" s="220" t="s">
        <v>935</v>
      </c>
      <c r="F138" s="221" t="s">
        <v>936</v>
      </c>
      <c r="G138" s="222" t="s">
        <v>807</v>
      </c>
      <c r="H138" s="223">
        <v>1</v>
      </c>
      <c r="I138" s="224"/>
      <c r="J138" s="225">
        <f>ROUND(I138*H138,2)</f>
        <v>0</v>
      </c>
      <c r="K138" s="221" t="s">
        <v>151</v>
      </c>
      <c r="L138" s="45"/>
      <c r="M138" s="226" t="s">
        <v>1</v>
      </c>
      <c r="N138" s="227" t="s">
        <v>45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916</v>
      </c>
      <c r="AT138" s="230" t="s">
        <v>147</v>
      </c>
      <c r="AU138" s="230" t="s">
        <v>153</v>
      </c>
      <c r="AY138" s="18" t="s">
        <v>143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153</v>
      </c>
      <c r="BK138" s="231">
        <f>ROUND(I138*H138,2)</f>
        <v>0</v>
      </c>
      <c r="BL138" s="18" t="s">
        <v>916</v>
      </c>
      <c r="BM138" s="230" t="s">
        <v>937</v>
      </c>
    </row>
    <row r="139" s="12" customFormat="1" ht="22.8" customHeight="1">
      <c r="A139" s="12"/>
      <c r="B139" s="203"/>
      <c r="C139" s="204"/>
      <c r="D139" s="205" t="s">
        <v>78</v>
      </c>
      <c r="E139" s="217" t="s">
        <v>938</v>
      </c>
      <c r="F139" s="217" t="s">
        <v>939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SUM(P140:P145)</f>
        <v>0</v>
      </c>
      <c r="Q139" s="211"/>
      <c r="R139" s="212">
        <f>SUM(R140:R145)</f>
        <v>0</v>
      </c>
      <c r="S139" s="211"/>
      <c r="T139" s="213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838</v>
      </c>
      <c r="AT139" s="215" t="s">
        <v>78</v>
      </c>
      <c r="AU139" s="215" t="s">
        <v>87</v>
      </c>
      <c r="AY139" s="214" t="s">
        <v>143</v>
      </c>
      <c r="BK139" s="216">
        <f>SUM(BK140:BK145)</f>
        <v>0</v>
      </c>
    </row>
    <row r="140" s="2" customFormat="1" ht="16.5" customHeight="1">
      <c r="A140" s="39"/>
      <c r="B140" s="40"/>
      <c r="C140" s="219" t="s">
        <v>842</v>
      </c>
      <c r="D140" s="219" t="s">
        <v>147</v>
      </c>
      <c r="E140" s="220" t="s">
        <v>940</v>
      </c>
      <c r="F140" s="221" t="s">
        <v>941</v>
      </c>
      <c r="G140" s="222" t="s">
        <v>807</v>
      </c>
      <c r="H140" s="223">
        <v>1</v>
      </c>
      <c r="I140" s="224"/>
      <c r="J140" s="225">
        <f>ROUND(I140*H140,2)</f>
        <v>0</v>
      </c>
      <c r="K140" s="221" t="s">
        <v>151</v>
      </c>
      <c r="L140" s="45"/>
      <c r="M140" s="226" t="s">
        <v>1</v>
      </c>
      <c r="N140" s="227" t="s">
        <v>45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916</v>
      </c>
      <c r="AT140" s="230" t="s">
        <v>147</v>
      </c>
      <c r="AU140" s="230" t="s">
        <v>153</v>
      </c>
      <c r="AY140" s="18" t="s">
        <v>143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153</v>
      </c>
      <c r="BK140" s="231">
        <f>ROUND(I140*H140,2)</f>
        <v>0</v>
      </c>
      <c r="BL140" s="18" t="s">
        <v>916</v>
      </c>
      <c r="BM140" s="230" t="s">
        <v>942</v>
      </c>
    </row>
    <row r="141" s="13" customFormat="1">
      <c r="A141" s="13"/>
      <c r="B141" s="232"/>
      <c r="C141" s="233"/>
      <c r="D141" s="234" t="s">
        <v>155</v>
      </c>
      <c r="E141" s="235" t="s">
        <v>1</v>
      </c>
      <c r="F141" s="236" t="s">
        <v>943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155</v>
      </c>
      <c r="AU141" s="242" t="s">
        <v>153</v>
      </c>
      <c r="AV141" s="13" t="s">
        <v>87</v>
      </c>
      <c r="AW141" s="13" t="s">
        <v>34</v>
      </c>
      <c r="AX141" s="13" t="s">
        <v>79</v>
      </c>
      <c r="AY141" s="242" t="s">
        <v>143</v>
      </c>
    </row>
    <row r="142" s="14" customFormat="1">
      <c r="A142" s="14"/>
      <c r="B142" s="243"/>
      <c r="C142" s="244"/>
      <c r="D142" s="234" t="s">
        <v>155</v>
      </c>
      <c r="E142" s="245" t="s">
        <v>1</v>
      </c>
      <c r="F142" s="246" t="s">
        <v>87</v>
      </c>
      <c r="G142" s="244"/>
      <c r="H142" s="247">
        <v>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155</v>
      </c>
      <c r="AU142" s="253" t="s">
        <v>153</v>
      </c>
      <c r="AV142" s="14" t="s">
        <v>153</v>
      </c>
      <c r="AW142" s="14" t="s">
        <v>34</v>
      </c>
      <c r="AX142" s="14" t="s">
        <v>87</v>
      </c>
      <c r="AY142" s="253" t="s">
        <v>143</v>
      </c>
    </row>
    <row r="143" s="2" customFormat="1" ht="16.5" customHeight="1">
      <c r="A143" s="39"/>
      <c r="B143" s="40"/>
      <c r="C143" s="219" t="s">
        <v>847</v>
      </c>
      <c r="D143" s="219" t="s">
        <v>147</v>
      </c>
      <c r="E143" s="220" t="s">
        <v>944</v>
      </c>
      <c r="F143" s="221" t="s">
        <v>945</v>
      </c>
      <c r="G143" s="222" t="s">
        <v>946</v>
      </c>
      <c r="H143" s="223">
        <v>1</v>
      </c>
      <c r="I143" s="224"/>
      <c r="J143" s="225">
        <f>ROUND(I143*H143,2)</f>
        <v>0</v>
      </c>
      <c r="K143" s="221" t="s">
        <v>151</v>
      </c>
      <c r="L143" s="45"/>
      <c r="M143" s="226" t="s">
        <v>1</v>
      </c>
      <c r="N143" s="227" t="s">
        <v>45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916</v>
      </c>
      <c r="AT143" s="230" t="s">
        <v>147</v>
      </c>
      <c r="AU143" s="230" t="s">
        <v>153</v>
      </c>
      <c r="AY143" s="18" t="s">
        <v>143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153</v>
      </c>
      <c r="BK143" s="231">
        <f>ROUND(I143*H143,2)</f>
        <v>0</v>
      </c>
      <c r="BL143" s="18" t="s">
        <v>916</v>
      </c>
      <c r="BM143" s="230" t="s">
        <v>947</v>
      </c>
    </row>
    <row r="144" s="13" customFormat="1">
      <c r="A144" s="13"/>
      <c r="B144" s="232"/>
      <c r="C144" s="233"/>
      <c r="D144" s="234" t="s">
        <v>155</v>
      </c>
      <c r="E144" s="235" t="s">
        <v>1</v>
      </c>
      <c r="F144" s="236" t="s">
        <v>948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155</v>
      </c>
      <c r="AU144" s="242" t="s">
        <v>153</v>
      </c>
      <c r="AV144" s="13" t="s">
        <v>87</v>
      </c>
      <c r="AW144" s="13" t="s">
        <v>34</v>
      </c>
      <c r="AX144" s="13" t="s">
        <v>79</v>
      </c>
      <c r="AY144" s="242" t="s">
        <v>143</v>
      </c>
    </row>
    <row r="145" s="14" customFormat="1">
      <c r="A145" s="14"/>
      <c r="B145" s="243"/>
      <c r="C145" s="244"/>
      <c r="D145" s="234" t="s">
        <v>155</v>
      </c>
      <c r="E145" s="245" t="s">
        <v>1</v>
      </c>
      <c r="F145" s="246" t="s">
        <v>87</v>
      </c>
      <c r="G145" s="244"/>
      <c r="H145" s="247">
        <v>1</v>
      </c>
      <c r="I145" s="248"/>
      <c r="J145" s="244"/>
      <c r="K145" s="244"/>
      <c r="L145" s="249"/>
      <c r="M145" s="291"/>
      <c r="N145" s="292"/>
      <c r="O145" s="292"/>
      <c r="P145" s="292"/>
      <c r="Q145" s="292"/>
      <c r="R145" s="292"/>
      <c r="S145" s="292"/>
      <c r="T145" s="29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155</v>
      </c>
      <c r="AU145" s="253" t="s">
        <v>153</v>
      </c>
      <c r="AV145" s="14" t="s">
        <v>153</v>
      </c>
      <c r="AW145" s="14" t="s">
        <v>34</v>
      </c>
      <c r="AX145" s="14" t="s">
        <v>87</v>
      </c>
      <c r="AY145" s="253" t="s">
        <v>143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5fo+UhobhcGIYUpXHe8nIDYVwEFvBEseHyxQXvPGBJZil6vXrvLnpYxewEU/WDeGbcm8cHne3I23lVwq8jecug==" hashValue="abfqdHFBwQN1XltF2dUnY4aVr5hcsl2ipyaFyewTzmsYK3voXXja1YrshWAVIM63YWzToGboJd7nGbHYb9FkMw==" algorithmName="SHA-512" password="CC35"/>
  <autoFilter ref="C119:K14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2021-04-06T06:14:55Z</dcterms:created>
  <dcterms:modified xsi:type="dcterms:W3CDTF">2021-04-06T06:15:05Z</dcterms:modified>
</cp:coreProperties>
</file>