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PR\raval\VZT - Třemošná\"/>
    </mc:Choice>
  </mc:AlternateContent>
  <bookViews>
    <workbookView xWindow="0" yWindow="0" windowWidth="0" windowHeight="0"/>
  </bookViews>
  <sheets>
    <sheet name="Rekapitulace stavby" sheetId="1" r:id="rId1"/>
    <sheet name="01 - Ústřední vytápě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Ústřední vytápění'!$C$124:$K$258</definedName>
    <definedName name="_xlnm.Print_Area" localSheetId="1">'01 - Ústřední vytápění'!$C$4:$J$76,'01 - Ústřední vytápění'!$C$112:$K$258</definedName>
    <definedName name="_xlnm.Print_Titles" localSheetId="1">'01 - Ústřední vytápění'!$124:$124</definedName>
  </definedNames>
  <calcPr/>
</workbook>
</file>

<file path=xl/calcChain.xml><?xml version="1.0" encoding="utf-8"?>
<calcChain xmlns="http://schemas.openxmlformats.org/spreadsheetml/2006/main">
  <c i="2" l="1" r="P238"/>
  <c r="J187"/>
  <c r="J37"/>
  <c r="J36"/>
  <c i="1" r="AY95"/>
  <c i="2" r="J35"/>
  <c i="1" r="AX95"/>
  <c i="2"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T220"/>
  <c r="R221"/>
  <c r="R220"/>
  <c r="P221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J100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F121"/>
  <c r="F119"/>
  <c r="E117"/>
  <c r="J91"/>
  <c r="F91"/>
  <c r="F89"/>
  <c r="E87"/>
  <c r="J24"/>
  <c r="E24"/>
  <c r="J122"/>
  <c r="J23"/>
  <c r="J18"/>
  <c r="E18"/>
  <c r="F122"/>
  <c r="J17"/>
  <c r="J12"/>
  <c r="J119"/>
  <c r="E7"/>
  <c r="E85"/>
  <c i="1" r="L90"/>
  <c r="AM90"/>
  <c r="AM89"/>
  <c r="L89"/>
  <c r="AM87"/>
  <c r="L87"/>
  <c r="L85"/>
  <c r="L84"/>
  <c i="2" r="J234"/>
  <c r="BK203"/>
  <c r="J199"/>
  <c r="J197"/>
  <c r="J193"/>
  <c r="J183"/>
  <c r="J179"/>
  <c r="BK167"/>
  <c r="BK152"/>
  <c r="J140"/>
  <c r="J129"/>
  <c i="1" r="AS94"/>
  <c i="2" r="J127"/>
  <c r="J226"/>
  <c r="J218"/>
  <c r="BK214"/>
  <c r="J165"/>
  <c r="J154"/>
  <c r="BK146"/>
  <c r="BK131"/>
  <c r="BK245"/>
  <c r="J257"/>
  <c r="BK241"/>
  <c r="J239"/>
  <c r="BK234"/>
  <c r="BK228"/>
  <c r="BK221"/>
  <c r="BK211"/>
  <c r="J203"/>
  <c r="BK199"/>
  <c r="BK191"/>
  <c r="BK183"/>
  <c r="BK175"/>
  <c r="BK169"/>
  <c r="BK156"/>
  <c r="J146"/>
  <c r="J133"/>
  <c r="BK251"/>
  <c r="BK230"/>
  <c r="J221"/>
  <c r="BK189"/>
  <c r="BK181"/>
  <c r="BK173"/>
  <c r="BK163"/>
  <c r="BK150"/>
  <c r="J138"/>
  <c r="BK247"/>
  <c r="BK257"/>
  <c r="J255"/>
  <c r="BK249"/>
  <c r="BK239"/>
  <c r="J236"/>
  <c r="J230"/>
  <c r="BK224"/>
  <c r="J214"/>
  <c r="BK209"/>
  <c r="BK205"/>
  <c r="BK197"/>
  <c r="BK193"/>
  <c r="J185"/>
  <c r="BK179"/>
  <c r="J173"/>
  <c r="J167"/>
  <c r="BK161"/>
  <c r="BK154"/>
  <c r="J150"/>
  <c r="J142"/>
  <c r="BK135"/>
  <c r="BK129"/>
  <c r="BK243"/>
  <c r="J228"/>
  <c r="BK218"/>
  <c r="BK216"/>
  <c r="J209"/>
  <c r="J205"/>
  <c r="BK159"/>
  <c r="J144"/>
  <c r="BK133"/>
  <c r="J249"/>
  <c r="J245"/>
  <c r="BK255"/>
  <c r="J251"/>
  <c r="J241"/>
  <c r="BK236"/>
  <c r="BK232"/>
  <c r="BK226"/>
  <c r="J216"/>
  <c r="J211"/>
  <c r="J207"/>
  <c r="J201"/>
  <c r="J195"/>
  <c r="J189"/>
  <c r="J181"/>
  <c r="J177"/>
  <c r="J171"/>
  <c r="BK165"/>
  <c r="J159"/>
  <c r="J152"/>
  <c r="BK144"/>
  <c r="BK138"/>
  <c r="J131"/>
  <c r="BK253"/>
  <c r="J243"/>
  <c r="J224"/>
  <c r="BK207"/>
  <c r="BK201"/>
  <c r="BK195"/>
  <c r="BK185"/>
  <c r="BK177"/>
  <c r="BK171"/>
  <c r="J161"/>
  <c r="BK148"/>
  <c r="J135"/>
  <c r="J247"/>
  <c r="J163"/>
  <c r="J148"/>
  <c r="BK140"/>
  <c r="J253"/>
  <c r="J232"/>
  <c r="J191"/>
  <c r="J175"/>
  <c r="J169"/>
  <c r="J156"/>
  <c r="BK142"/>
  <c r="BK127"/>
  <c l="1" r="R126"/>
  <c r="P158"/>
  <c r="BK126"/>
  <c r="J126"/>
  <c r="J97"/>
  <c r="T126"/>
  <c r="BK158"/>
  <c r="J158"/>
  <c r="J99"/>
  <c r="BK188"/>
  <c r="J188"/>
  <c r="J101"/>
  <c r="T188"/>
  <c r="P213"/>
  <c r="P223"/>
  <c r="BK238"/>
  <c r="J238"/>
  <c r="J105"/>
  <c r="P126"/>
  <c r="P137"/>
  <c r="T137"/>
  <c r="T158"/>
  <c r="P188"/>
  <c r="BK213"/>
  <c r="J213"/>
  <c r="J102"/>
  <c r="R213"/>
  <c r="T223"/>
  <c r="R238"/>
  <c r="BK137"/>
  <c r="J137"/>
  <c r="J98"/>
  <c r="R137"/>
  <c r="R158"/>
  <c r="R188"/>
  <c r="T213"/>
  <c r="BK223"/>
  <c r="J223"/>
  <c r="J104"/>
  <c r="R223"/>
  <c r="T238"/>
  <c r="BK220"/>
  <c r="J220"/>
  <c r="J103"/>
  <c r="BE245"/>
  <c r="BE247"/>
  <c r="F92"/>
  <c r="E115"/>
  <c r="BE127"/>
  <c r="BE129"/>
  <c r="BE131"/>
  <c r="BE135"/>
  <c r="BE140"/>
  <c r="BE144"/>
  <c r="BE146"/>
  <c r="BE148"/>
  <c r="BE159"/>
  <c r="BE161"/>
  <c r="BE165"/>
  <c r="BE169"/>
  <c r="BE171"/>
  <c r="BE175"/>
  <c r="BE179"/>
  <c r="BE183"/>
  <c r="BE185"/>
  <c r="BE189"/>
  <c r="BE193"/>
  <c r="BE195"/>
  <c r="BE203"/>
  <c r="BE207"/>
  <c r="BE209"/>
  <c r="BE214"/>
  <c r="BE221"/>
  <c r="BE224"/>
  <c r="BE232"/>
  <c r="BE249"/>
  <c r="BE251"/>
  <c r="BE255"/>
  <c r="J89"/>
  <c r="J92"/>
  <c r="BE133"/>
  <c r="BE138"/>
  <c r="BE142"/>
  <c r="BE150"/>
  <c r="BE152"/>
  <c r="BE154"/>
  <c r="BE156"/>
  <c r="BE163"/>
  <c r="BE167"/>
  <c r="BE173"/>
  <c r="BE177"/>
  <c r="BE181"/>
  <c r="BE191"/>
  <c r="BE197"/>
  <c r="BE199"/>
  <c r="BE201"/>
  <c r="BE205"/>
  <c r="BE211"/>
  <c r="BE216"/>
  <c r="BE218"/>
  <c r="BE226"/>
  <c r="BE228"/>
  <c r="BE230"/>
  <c r="BE234"/>
  <c r="BE236"/>
  <c r="BE239"/>
  <c r="BE241"/>
  <c r="BE253"/>
  <c r="BE243"/>
  <c r="BE257"/>
  <c r="F37"/>
  <c i="1" r="BD95"/>
  <c r="BD94"/>
  <c r="W33"/>
  <c i="2" r="F35"/>
  <c i="1" r="BB95"/>
  <c r="BB94"/>
  <c r="W31"/>
  <c i="2" r="F36"/>
  <c i="1" r="BC95"/>
  <c r="BC94"/>
  <c r="W32"/>
  <c i="2" r="J34"/>
  <c i="1" r="AW95"/>
  <c i="2" r="F34"/>
  <c i="1" r="BA95"/>
  <c r="BA94"/>
  <c r="W30"/>
  <c i="2" l="1" r="P125"/>
  <c i="1" r="AU95"/>
  <c i="2" r="T125"/>
  <c r="R125"/>
  <c r="BK125"/>
  <c r="J125"/>
  <c r="J96"/>
  <c i="1" r="AU94"/>
  <c i="2" r="J33"/>
  <c i="1" r="AV95"/>
  <c r="AT95"/>
  <c r="AX94"/>
  <c r="AW94"/>
  <c r="AK30"/>
  <c r="AY94"/>
  <c i="2" r="F33"/>
  <c i="1" r="AZ95"/>
  <c r="AZ94"/>
  <c r="AV94"/>
  <c r="AK29"/>
  <c i="2" l="1" r="J30"/>
  <c i="1" r="AG95"/>
  <c r="AG94"/>
  <c r="AK26"/>
  <c r="AK35"/>
  <c r="AT94"/>
  <c r="W29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<sst xmlns="http://schemas.openxmlformats.org/spreadsheetml/2006/main">
  <si>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</si>
  <si>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</si>
  <si>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</si>
  <si>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</si>
  <si>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</si>
  <si>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{3a4869c6-d2a4-4aa5-be13-ffb999bee2d9}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</si>
  <si>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</si>
  <si>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</si>
  <si>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</si>
  <si>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</si>
  <si>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</si>
  <si>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</si>
  <si>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</t>
  </si>
  <si>
    <t>Kód:</t>
  </si>
  <si>
    <t>D1_4a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</si>
  <si>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</si>
  <si>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</si>
  <si>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VYTÁPĚNÍ  MŠ Třemošná VÝKAZ VÝMĚR 2022</t>
  </si>
  <si>
    <t>KSO:</t>
  </si>
  <si>
    <t>CC-CZ:</t>
  </si>
  <si>
    <t>Místo:</t>
  </si>
  <si>
    <t xml:space="preserve"> </t>
  </si>
  <si>
    <t>Datum:</t>
  </si>
  <si>
    <t>3. 3. 2022</t>
  </si>
  <si>
    <t>Zadavatel:</t>
  </si>
  <si>
    <t>IČ:</t>
  </si>
  <si>
    <t>00258415</t>
  </si>
  <si>
    <t>Město Třemošná</t>
  </si>
  <si>
    <t>DIČ:</t>
  </si>
  <si>
    <t>Uchazeč:</t>
  </si>
  <si>
    <t>Vyplň údaj</t>
  </si>
  <si>
    <t>Projektant:</t>
  </si>
  <si>
    <t>49194852</t>
  </si>
  <si>
    <t>RAVAL projekt v. o. s.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</si>
  <si>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</si>
  <si>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</si>
  <si>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</si>
  <si>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</si>
  <si>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</si>
  <si>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</si>
  <si>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</si>
  <si>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</si>
  <si>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</si>
  <si>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</si>
  <si>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</si>
  <si>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</si>
  <si>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</si>
  <si>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</si>
  <si>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</si>
  <si>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</si>
  <si>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</si>
  <si>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</si>
  <si>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</si>
  <si>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</si>
  <si>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</si>
  <si>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</si>
  <si>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</si>
  <si>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</si>
  <si>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</si>
  <si>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</si>
  <si>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</si>
  <si>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</si>
  <si>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</si>
  <si>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</si>
  <si>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</si>
  <si>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</si>
  <si>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</si>
  <si>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</si>
  <si>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</si>
  <si>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</si>
  <si>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</si>
  <si>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</si>
  <si>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</si>
  <si>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</si>
  <si>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</si>
  <si>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</si>
  <si>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</si>
  <si>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</si>
  <si>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</si>
  <si>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</si>
  <si>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</si>
  <si>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01</t>
  </si>
  <si>
    <t>Ústřední vytápění</t>
  </si>
  <si>
    <t>STA</t>
  </si>
  <si>
    <t>1</t>
  </si>
  <si>
    <t>{b8695f67-ba4d-44c6-b891-6cb33e258803}</t>
  </si>
  <si>
    <t>2</t>
  </si>
  <si>
    <t>KRYCÍ LIST SOUPISU PRACÍ</t>
  </si>
  <si>
    <t>Objekt:</t>
  </si>
  <si>
    <t>01 - Ústřední vytápění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</si>
  <si>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</si>
  <si>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</si>
  <si>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</si>
  <si>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</si>
  <si>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</si>
  <si>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732 -  A02 – Strojovny </t>
  </si>
  <si>
    <t xml:space="preserve">733 -  A03 – Potrubí – objekt</t>
  </si>
  <si>
    <t xml:space="preserve">734 -  A04 – Armatury</t>
  </si>
  <si>
    <t xml:space="preserve">D1 - </t>
  </si>
  <si>
    <t xml:space="preserve">735 -  A05 - Otopná tělesa</t>
  </si>
  <si>
    <t xml:space="preserve">767 -  Konstrukce zámečnické</t>
  </si>
  <si>
    <t xml:space="preserve">783 -  Nátěry</t>
  </si>
  <si>
    <t xml:space="preserve">713 -  Izolace tepelné</t>
  </si>
  <si>
    <t xml:space="preserve">900 -  Práce a dodávky ostatní – hodinové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</si>
  <si>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</si>
  <si>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</si>
  <si>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</si>
  <si>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</si>
  <si>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</si>
  <si>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</si>
  <si>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</si>
  <si>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</si>
  <si>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</si>
  <si>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</si>
  <si>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</si>
  <si>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</si>
  <si>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</si>
  <si>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732</t>
  </si>
  <si>
    <t xml:space="preserve"> A02 – Strojovny </t>
  </si>
  <si>
    <t>ROZPOCET</t>
  </si>
  <si>
    <t>K</t>
  </si>
  <si>
    <t>732 19-9100</t>
  </si>
  <si>
    <t>Dodávka a montáž orientačních štítků</t>
  </si>
  <si>
    <t>soubor</t>
  </si>
  <si>
    <t>16</t>
  </si>
  <si>
    <t>PP</t>
  </si>
  <si>
    <t>732 42-1402</t>
  </si>
  <si>
    <t xml:space="preserve">Čerpadla teplovodní závitová mokroběžná pro teplovodní vytápění  (elektronicky řízená) ,  DN25,Q=0,6[m3/h], H=2,5[m]  – REZERVA</t>
  </si>
  <si>
    <t>ks</t>
  </si>
  <si>
    <t>4</t>
  </si>
  <si>
    <t>3</t>
  </si>
  <si>
    <t>732 42-9212</t>
  </si>
  <si>
    <t>Montáž čerpadel teplovodních závitových mokroběžných do DN25</t>
  </si>
  <si>
    <t>6</t>
  </si>
  <si>
    <t>998 73-2201</t>
  </si>
  <si>
    <t>Přesun hmot pro strojovny v objektech do 50m výšky do 6 m</t>
  </si>
  <si>
    <t>%</t>
  </si>
  <si>
    <t>8</t>
  </si>
  <si>
    <t>5</t>
  </si>
  <si>
    <t>998 73-2293</t>
  </si>
  <si>
    <t>Příplatek za zvětšený přesun přesun hmot pro strojovny do 500 m</t>
  </si>
  <si>
    <t>10</t>
  </si>
  <si>
    <t>733</t>
  </si>
  <si>
    <t xml:space="preserve"> A03 – Potrubí – objekt</t>
  </si>
  <si>
    <t>733 32-2301</t>
  </si>
  <si>
    <t xml:space="preserve">Potrubí z trubek plastových vhodných pro rozvody vytápění včetně kyslíkové bariery     16x2 (V ceně bude zahrnuta dodávka a montáž potrubí, veškeré příslušenství potrubí jako jsou fitinky a materiál pro upevnění potrubí a protipožárních ucpávek v prostupe</t>
  </si>
  <si>
    <t>m</t>
  </si>
  <si>
    <t>12</t>
  </si>
  <si>
    <t xml:space="preserve">Potrubí z trubek plastových vhodných pro rozvody vytápění včetně kyslíkové bariery     16x2 (V ceně bude zahrnuta dodávka a montáž potrubí, veškeré příslušenství potrubí jako jsou fitinky a materiál pro upevnění potrubí a protipožárních ucpávek v prostupech požárními úseky)</t>
  </si>
  <si>
    <t>7</t>
  </si>
  <si>
    <t>733 32-2303</t>
  </si>
  <si>
    <t xml:space="preserve">Potrubí z trubek plastových vhodných pro rozvody vytápění včetně kyslíkové bariery  .   20x2 (dtto.)</t>
  </si>
  <si>
    <t>14</t>
  </si>
  <si>
    <t>733 32-2304</t>
  </si>
  <si>
    <t xml:space="preserve">Potrubí z trubek plastových vhodných pro rozvody vytápění včetně kyslíkové bariery .   26x3 (dtto.)</t>
  </si>
  <si>
    <t>9</t>
  </si>
  <si>
    <t>733 32-3104</t>
  </si>
  <si>
    <t xml:space="preserve">Potrubí z trubek plastových vhodných pro rozvody vytápění včetně kyslíkové bariery.   32x3 (dtto.)</t>
  </si>
  <si>
    <t>18</t>
  </si>
  <si>
    <t>733 11-3112</t>
  </si>
  <si>
    <t>Příplatek k ceně z a zhotovení přípojky DN10</t>
  </si>
  <si>
    <t>20</t>
  </si>
  <si>
    <t>11</t>
  </si>
  <si>
    <t>733 11-3115</t>
  </si>
  <si>
    <t>Příplatek k ceně z a zhotovení přípojky DN25 na stávajícím potrubí DN (doměřit na místě)</t>
  </si>
  <si>
    <t>22</t>
  </si>
  <si>
    <t>733 14-1102</t>
  </si>
  <si>
    <t xml:space="preserve">Odvzdušňovací nádobky z trubek  do DN50</t>
  </si>
  <si>
    <t>24</t>
  </si>
  <si>
    <t>13</t>
  </si>
  <si>
    <t>733 39-1101</t>
  </si>
  <si>
    <t>Zkouška těsnosti potrubí z trubek plastových do DN40</t>
  </si>
  <si>
    <t>26</t>
  </si>
  <si>
    <t>998 73-3201</t>
  </si>
  <si>
    <t>Přesun hmot pro rozvody potrubí v objektech do 50m výšky do 6 m</t>
  </si>
  <si>
    <t>28</t>
  </si>
  <si>
    <t>998 73-3293</t>
  </si>
  <si>
    <t>Příplatek za zvětšený přesun přesun hmot pro rozvody potrubí do 500 m</t>
  </si>
  <si>
    <t>30</t>
  </si>
  <si>
    <t>734</t>
  </si>
  <si>
    <t xml:space="preserve"> A04 – Armatury</t>
  </si>
  <si>
    <t>734 21-1112</t>
  </si>
  <si>
    <t>Ventil odvzdušňovací závitový otopných těles G ¼</t>
  </si>
  <si>
    <t>32</t>
  </si>
  <si>
    <t>Ventil odvzdušňovací závitový otopných těles G 1</t>
  </si>
  <si>
    <t>17</t>
  </si>
  <si>
    <t>734 21-1126</t>
  </si>
  <si>
    <t>Ventil odvzdušňovací závitový automatický se zpětnou klapkou G 3/8</t>
  </si>
  <si>
    <t>34</t>
  </si>
  <si>
    <t>734 22-0102</t>
  </si>
  <si>
    <t>Ventil regulační závitový vyvažovací manuální přímý G 1“</t>
  </si>
  <si>
    <t>36</t>
  </si>
  <si>
    <t>19</t>
  </si>
  <si>
    <t>734 22-1682</t>
  </si>
  <si>
    <t>Termostatické hlavice pro ovládání ventilů (vhodné do veřejných prostor s ochranou proti odcizení a možností pevného nastavení teploty)</t>
  </si>
  <si>
    <t>38</t>
  </si>
  <si>
    <t>734 26-1406</t>
  </si>
  <si>
    <t>Šroubení připojovací armatury radiátorů VK, regulační uzavíratelné G ½</t>
  </si>
  <si>
    <t>40</t>
  </si>
  <si>
    <t>Šroubení připojovací armatury radiátorů VK, regulační uzavíratelné G 1</t>
  </si>
  <si>
    <t>734 29-1122</t>
  </si>
  <si>
    <t>Kohout plnící a vypouštěcí G 3/8“</t>
  </si>
  <si>
    <t>42</t>
  </si>
  <si>
    <t>734 29-2774</t>
  </si>
  <si>
    <t>Kohout kulový plnoprůtokový G 1“</t>
  </si>
  <si>
    <t>44</t>
  </si>
  <si>
    <t>23</t>
  </si>
  <si>
    <t>734 29-AAA2</t>
  </si>
  <si>
    <t>Filterball 1“ kulový kohout+filter s integrovaným magnetem</t>
  </si>
  <si>
    <t>46</t>
  </si>
  <si>
    <t>734 24-2414</t>
  </si>
  <si>
    <t>Ventily zpětné závitové PN16 do 110°C přímé G 1“</t>
  </si>
  <si>
    <t>48</t>
  </si>
  <si>
    <t>25</t>
  </si>
  <si>
    <t>734 29-4104</t>
  </si>
  <si>
    <t>Růžice krycí dělená do G ¾</t>
  </si>
  <si>
    <t>50</t>
  </si>
  <si>
    <t>Růžice krycí dělená do G 3</t>
  </si>
  <si>
    <t>734 41-1127</t>
  </si>
  <si>
    <t>Teploměry technické s pevným stonkem a jímkou</t>
  </si>
  <si>
    <t>52</t>
  </si>
  <si>
    <t>27</t>
  </si>
  <si>
    <t>734 42-1112</t>
  </si>
  <si>
    <t>Tlakoměry včetně kondenzační smyčky</t>
  </si>
  <si>
    <t>54</t>
  </si>
  <si>
    <t>998 73-4201</t>
  </si>
  <si>
    <t xml:space="preserve">Přesun hmot pro armatury  v objektech do 50m výšky do 6 m</t>
  </si>
  <si>
    <t>56</t>
  </si>
  <si>
    <t>29</t>
  </si>
  <si>
    <t>998 73-4293</t>
  </si>
  <si>
    <t>58</t>
  </si>
  <si>
    <t>D1</t>
  </si>
  <si>
    <t>735</t>
  </si>
  <si>
    <t xml:space="preserve"> A05 - Otopná tělesa</t>
  </si>
  <si>
    <t>735 15-2253</t>
  </si>
  <si>
    <t>Otopná tělesa panelová (VK) PN 1,0 MPa, T do 110°C jednodesková s jednou přídavnou plochou, typ 11 – výška 500 mm, délka 600 mm</t>
  </si>
  <si>
    <t>60</t>
  </si>
  <si>
    <t>31</t>
  </si>
  <si>
    <t>735 15-2453</t>
  </si>
  <si>
    <t>Otopná tělesa panelová (VK) PN 1,0 MPa, T do 110°C dvoudesková s jednou přídavnou plochou, typ 21 – výška 500 mm, délka 600 mm</t>
  </si>
  <si>
    <t>62</t>
  </si>
  <si>
    <t>735 15-2454</t>
  </si>
  <si>
    <t>Otopná tělesa panelová (VK) PN 1,0 MPa, T do 110°C dvoudesková s jednou přídavnou plochou, typ 21 – výška 500 mm, délka 700 mm</t>
  </si>
  <si>
    <t>64</t>
  </si>
  <si>
    <t>33</t>
  </si>
  <si>
    <t>735 15-2457</t>
  </si>
  <si>
    <t>Otopná tělesa panelová (VK) PN 1,0 MPa, T do 110°C dvoudesková s jednou přídavnou plochou, typ 21 – výška 500 mm, délka 1000 mm</t>
  </si>
  <si>
    <t>66</t>
  </si>
  <si>
    <t>735 15-2476</t>
  </si>
  <si>
    <t>Otopná tělesa panelová (VK) PN 1,0 MPa, T do 110°C dvoudesková s jednou přídavnou plochou, typ 21 – výška 600 mm, délka 900 mm</t>
  </si>
  <si>
    <t>68</t>
  </si>
  <si>
    <t>35</t>
  </si>
  <si>
    <t>735-15-HYGIEN</t>
  </si>
  <si>
    <t>Otopná tělesa panelová ( VK – do prostředí s vysokými požadavky na hygienu a čistotu s hladkou čelní deskou ) PN 1,0 MPa, T do 110°C dvoudesková bez přídavné plochy, typ 20VK Hygiene – výška 500 mm, délka 700 mm</t>
  </si>
  <si>
    <t>70</t>
  </si>
  <si>
    <t>735-15-MAT VK</t>
  </si>
  <si>
    <t xml:space="preserve">Otopná tělesa panelová ( VK – pro mateřské školy) PN 1,0 MPa, T do 110°C trojdesková se dvěma přídavnými plochami, typ 32 MAT-VK  – výška 500 mm, délka 600 mm</t>
  </si>
  <si>
    <t>72</t>
  </si>
  <si>
    <t>37</t>
  </si>
  <si>
    <t>735-15-MAT VK.1</t>
  </si>
  <si>
    <t xml:space="preserve">Otopná tělesa panelová (VK – pro mateřské školy) PN 1,0 MPa, T do 110°C trojdesková se dvěma přídavnými plochami, typ 32 MAT-VK  – výška 500 mm, délka 1000 mm</t>
  </si>
  <si>
    <t>74</t>
  </si>
  <si>
    <t>735 15-9110</t>
  </si>
  <si>
    <t>Montáž otopných těles</t>
  </si>
  <si>
    <t>76</t>
  </si>
  <si>
    <t>39</t>
  </si>
  <si>
    <t>735 15-4523</t>
  </si>
  <si>
    <t>Tlakové zkoušky otopných těles</t>
  </si>
  <si>
    <t>78</t>
  </si>
  <si>
    <t>998 73-5201</t>
  </si>
  <si>
    <t>Přesun hmot pro otopná tělesa v objektech do 50m výšky do 6 m</t>
  </si>
  <si>
    <t>80</t>
  </si>
  <si>
    <t>41</t>
  </si>
  <si>
    <t>998 73-5293</t>
  </si>
  <si>
    <t>Příplatek za zvětšený přesun přesun hmot pro otopná tělesa do 500 m</t>
  </si>
  <si>
    <t>82</t>
  </si>
  <si>
    <t>767</t>
  </si>
  <si>
    <t xml:space="preserve"> Konstrukce zámečnické</t>
  </si>
  <si>
    <t>767 01-11xx</t>
  </si>
  <si>
    <t>Montáž zámečnické konstrukce závěsy, konzoly, konstrukce, atd.</t>
  </si>
  <si>
    <t>kg</t>
  </si>
  <si>
    <t>84</t>
  </si>
  <si>
    <t>43</t>
  </si>
  <si>
    <t>767 01-12xx</t>
  </si>
  <si>
    <t>Dodávka zámečnické konstrukce závěsy, konzoly, konstrukce, atd.</t>
  </si>
  <si>
    <t>86</t>
  </si>
  <si>
    <t>998 76-5101</t>
  </si>
  <si>
    <t>Přesun hmot kovových doplňujících kcí. v objektech do 50m výšky do 6 m</t>
  </si>
  <si>
    <t>88</t>
  </si>
  <si>
    <t>783</t>
  </si>
  <si>
    <t xml:space="preserve"> Nátěry</t>
  </si>
  <si>
    <t>45</t>
  </si>
  <si>
    <t>783 42-54__</t>
  </si>
  <si>
    <t>Nátěr syntetický kovových konstrukcí</t>
  </si>
  <si>
    <t>m2</t>
  </si>
  <si>
    <t>90</t>
  </si>
  <si>
    <t>713</t>
  </si>
  <si>
    <t xml:space="preserve"> Izolace tepelné</t>
  </si>
  <si>
    <t>713 35_AA01</t>
  </si>
  <si>
    <t xml:space="preserve">Izolační trubice polyetylénové pro potrubí DN 12   tl.do 13 mm  – nebo provedení dle vyhlášky č.193/2007</t>
  </si>
  <si>
    <t>92</t>
  </si>
  <si>
    <t>47</t>
  </si>
  <si>
    <t>713 35_AA02</t>
  </si>
  <si>
    <t xml:space="preserve">Izolační trubice polyetylénové pro potrubí DN 16   tl.do 20 mm  – nebo provedení dle vyhlášky č.193/2007</t>
  </si>
  <si>
    <t>94</t>
  </si>
  <si>
    <t>713 35_AA03</t>
  </si>
  <si>
    <t xml:space="preserve">Izolační trubice polyetylénové pro potrubí DN 20   tl.do 20 mm  – nebo provedení dle vyhlášky č.193/2007</t>
  </si>
  <si>
    <t>96</t>
  </si>
  <si>
    <t>49</t>
  </si>
  <si>
    <t>713 35_AA04</t>
  </si>
  <si>
    <t xml:space="preserve">Izolační trubice polyetylénové pro potrubí DN 25   tl. do 25 mm  – nebo provedení dle vyhlášky č.193/2007</t>
  </si>
  <si>
    <t>98</t>
  </si>
  <si>
    <t>713 35_AA05</t>
  </si>
  <si>
    <t>Tepelně izolační pouzdra oběhová čerpadla (REZERVA)</t>
  </si>
  <si>
    <t>kpl</t>
  </si>
  <si>
    <t>100</t>
  </si>
  <si>
    <t>51</t>
  </si>
  <si>
    <t>998 71-3201</t>
  </si>
  <si>
    <t>Přesun hmot pro tepelné izolace v objektech do 50m výšky do 6 m</t>
  </si>
  <si>
    <t>102</t>
  </si>
  <si>
    <t>998 71-3293</t>
  </si>
  <si>
    <t>Příplatek za zvětšený přesun přesun hmot protepelné izolace do 500 m</t>
  </si>
  <si>
    <t>104</t>
  </si>
  <si>
    <t>900</t>
  </si>
  <si>
    <t xml:space="preserve"> Práce a dodávky ostatní – hodinové sazby</t>
  </si>
  <si>
    <t>53</t>
  </si>
  <si>
    <t>900_1</t>
  </si>
  <si>
    <t>Topná zkouška</t>
  </si>
  <si>
    <t>hod</t>
  </si>
  <si>
    <t>106</t>
  </si>
  <si>
    <t>900_2</t>
  </si>
  <si>
    <t>Odborné komplexní zaregulování otopného systému</t>
  </si>
  <si>
    <t>108</t>
  </si>
  <si>
    <t>55</t>
  </si>
  <si>
    <t>900_3</t>
  </si>
  <si>
    <t>Napouštení, vypouštění systému upravenou vodou</t>
  </si>
  <si>
    <t>110</t>
  </si>
  <si>
    <t>900_4</t>
  </si>
  <si>
    <t>Zaškolení obsluhy</t>
  </si>
  <si>
    <t>112</t>
  </si>
  <si>
    <t>57</t>
  </si>
  <si>
    <t>900_5</t>
  </si>
  <si>
    <t>Zkoušky a revize</t>
  </si>
  <si>
    <t>114</t>
  </si>
  <si>
    <t>900_7</t>
  </si>
  <si>
    <t>Zednické výpomoce (vytvoření prostupů a drážek pro potrubí + jejich následné zatěsnění, zednické začištění po montáži, včetně případných protipožárních ucpávek atd.)</t>
  </si>
  <si>
    <t>116</t>
  </si>
  <si>
    <t>59</t>
  </si>
  <si>
    <t>900_8</t>
  </si>
  <si>
    <t>Zaměření stávajícího stavu na místě a práce s tím spojené</t>
  </si>
  <si>
    <t>118</t>
  </si>
  <si>
    <t>900_9</t>
  </si>
  <si>
    <t>Koordinací profesí ZTI, EL., MaR, STAVBA</t>
  </si>
  <si>
    <t>120</t>
  </si>
  <si>
    <t>61</t>
  </si>
  <si>
    <t>900_10</t>
  </si>
  <si>
    <t>Příprava montáže</t>
  </si>
  <si>
    <t>122</t>
  </si>
  <si>
    <t>900_11</t>
  </si>
  <si>
    <t>Zhotovení montážní dokumentace</t>
  </si>
  <si>
    <t>124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</si>
</sst>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6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6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32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35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D1_4a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 xml:space="preserve">VYTÁPĚNÍ  MŠ Třemošná VÝKAZ VÝMĚR 2022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3. 3. 2022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Město Třemošná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RAVAL projekt v. o. s.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12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16.5" customHeight="1">
      <c r="A95" s="115" t="s">
        <v>80</v>
      </c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82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Ústřední vytápění'!J30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83</v>
      </c>
      <c r="AR95" s="122"/>
      <c r="AS95" s="123">
        <v>0</v>
      </c>
      <c r="AT95" s="124">
        <f>ROUND(SUM(AV95:AW95),2)</f>
        <v>0</v>
      </c>
      <c r="AU95" s="125">
        <f>'01 - Ústřední vytápění'!P125</f>
        <v>0</v>
      </c>
      <c r="AV95" s="124">
        <f>'01 - Ústřední vytápění'!J33</f>
        <v>0</v>
      </c>
      <c r="AW95" s="124">
        <f>'01 - Ústřední vytápění'!J34</f>
        <v>0</v>
      </c>
      <c r="AX95" s="124">
        <f>'01 - Ústřední vytápění'!J35</f>
        <v>0</v>
      </c>
      <c r="AY95" s="124">
        <f>'01 - Ústřední vytápění'!J36</f>
        <v>0</v>
      </c>
      <c r="AZ95" s="124">
        <f>'01 - Ústřední vytápění'!F33</f>
        <v>0</v>
      </c>
      <c r="BA95" s="124">
        <f>'01 - Ústřední vytápění'!F34</f>
        <v>0</v>
      </c>
      <c r="BB95" s="124">
        <f>'01 - Ústřední vytápění'!F35</f>
        <v>0</v>
      </c>
      <c r="BC95" s="124">
        <f>'01 - Ústřední vytápění'!F36</f>
        <v>0</v>
      </c>
      <c r="BD95" s="126">
        <f>'01 - Ústřední vytápění'!F37</f>
        <v>0</v>
      </c>
      <c r="BE95" s="7"/>
      <c r="BT95" s="127" t="s">
        <v>84</v>
      </c>
      <c r="BV95" s="127" t="s">
        <v>78</v>
      </c>
      <c r="BW95" s="127" t="s">
        <v>85</v>
      </c>
      <c r="BX95" s="127" t="s">
        <v>5</v>
      </c>
      <c r="CL95" s="127" t="s">
        <v>1</v>
      </c>
      <c r="CM95" s="127" t="s">
        <v>86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K0mX6iHdwT71xDr9+R7zVGVYsOqkELVpyk59f/jLr+r8d6zZa+5/7GIxt1PjWyaIHuXOHNAIVGwYEoJ5aIvlDA==" hashValue="WWP/hQNSEKcqKThsBVvV+28Vn+OuIfnGJpidKjYiwN2TETQomYgNPiXjviqsB0FN4cxpzNlmguhPDcI2AWGXQ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Ústřední vytáp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86</v>
      </c>
    </row>
    <row r="4" s="1" customFormat="1" ht="24.96" customHeight="1">
      <c r="B4" s="16"/>
      <c r="D4" s="130" t="s">
        <v>87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 xml:space="preserve">VYTÁPĚNÍ  MŠ Třemošná VÝKAZ VÝMĚR 2022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88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89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3. 3. 2022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">
        <v>27</v>
      </c>
      <c r="F15" s="34"/>
      <c r="G15" s="34"/>
      <c r="H15" s="34"/>
      <c r="I15" s="132" t="s">
        <v>28</v>
      </c>
      <c r="J15" s="135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29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31</v>
      </c>
      <c r="E20" s="34"/>
      <c r="F20" s="34"/>
      <c r="G20" s="34"/>
      <c r="H20" s="34"/>
      <c r="I20" s="132" t="s">
        <v>25</v>
      </c>
      <c r="J20" s="135" t="s">
        <v>32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">
        <v>33</v>
      </c>
      <c r="F21" s="34"/>
      <c r="G21" s="34"/>
      <c r="H21" s="34"/>
      <c r="I21" s="132" t="s">
        <v>28</v>
      </c>
      <c r="J21" s="135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34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28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37</v>
      </c>
      <c r="E30" s="34"/>
      <c r="F30" s="34"/>
      <c r="G30" s="34"/>
      <c r="H30" s="34"/>
      <c r="I30" s="34"/>
      <c r="J30" s="143">
        <f>ROUND(J125,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39</v>
      </c>
      <c r="G32" s="34"/>
      <c r="H32" s="34"/>
      <c r="I32" s="144" t="s">
        <v>38</v>
      </c>
      <c r="J32" s="144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41</v>
      </c>
      <c r="E33" s="132" t="s">
        <v>42</v>
      </c>
      <c r="F33" s="146">
        <f>ROUND((SUM(BE125:BE258)),  2)</f>
        <v>0</v>
      </c>
      <c r="G33" s="34"/>
      <c r="H33" s="34"/>
      <c r="I33" s="147">
        <v>0.20999999999999999</v>
      </c>
      <c r="J33" s="146">
        <f>ROUND(((SUM(BE125:BE258))*I33),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43</v>
      </c>
      <c r="F34" s="146">
        <f>ROUND((SUM(BF125:BF258)),  2)</f>
        <v>0</v>
      </c>
      <c r="G34" s="34"/>
      <c r="H34" s="34"/>
      <c r="I34" s="147">
        <v>0.14999999999999999</v>
      </c>
      <c r="J34" s="146">
        <f>ROUND(((SUM(BF125:BF258))*I34),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44</v>
      </c>
      <c r="F35" s="146">
        <f>ROUND((SUM(BG125:BG258)),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45</v>
      </c>
      <c r="F36" s="146">
        <f>ROUND((SUM(BH125:BH258)),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46</v>
      </c>
      <c r="F37" s="146">
        <f>ROUND((SUM(BI125:BI258)),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50</v>
      </c>
      <c r="E50" s="156"/>
      <c r="F50" s="156"/>
      <c r="G50" s="155" t="s">
        <v>51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52</v>
      </c>
      <c r="E61" s="158"/>
      <c r="F61" s="159" t="s">
        <v>53</v>
      </c>
      <c r="G61" s="157" t="s">
        <v>52</v>
      </c>
      <c r="H61" s="158"/>
      <c r="I61" s="158"/>
      <c r="J61" s="160" t="s">
        <v>53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54</v>
      </c>
      <c r="E65" s="161"/>
      <c r="F65" s="161"/>
      <c r="G65" s="155" t="s">
        <v>55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52</v>
      </c>
      <c r="E76" s="158"/>
      <c r="F76" s="159" t="s">
        <v>53</v>
      </c>
      <c r="G76" s="157" t="s">
        <v>52</v>
      </c>
      <c r="H76" s="158"/>
      <c r="I76" s="158"/>
      <c r="J76" s="160" t="s">
        <v>53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hidden="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90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6"/>
      <c r="D85" s="36"/>
      <c r="E85" s="166" t="str">
        <f>E7</f>
        <v xml:space="preserve">VYTÁPĚNÍ  MŠ Třemošná VÝKAZ VÝMĚR 2022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88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6"/>
      <c r="D87" s="36"/>
      <c r="E87" s="72" t="str">
        <f>E9</f>
        <v>01 - Ústřední vytápění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3. 3. 2022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25.65" customHeight="1">
      <c r="A91" s="34"/>
      <c r="B91" s="35"/>
      <c r="C91" s="28" t="s">
        <v>24</v>
      </c>
      <c r="D91" s="36"/>
      <c r="E91" s="36"/>
      <c r="F91" s="23" t="str">
        <f>E15</f>
        <v>Město Třemošná</v>
      </c>
      <c r="G91" s="36"/>
      <c r="H91" s="36"/>
      <c r="I91" s="28" t="s">
        <v>31</v>
      </c>
      <c r="J91" s="32" t="str">
        <f>E21</f>
        <v>RAVAL projekt v. o. s.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67" t="s">
        <v>91</v>
      </c>
      <c r="D94" s="168"/>
      <c r="E94" s="168"/>
      <c r="F94" s="168"/>
      <c r="G94" s="168"/>
      <c r="H94" s="168"/>
      <c r="I94" s="168"/>
      <c r="J94" s="169" t="s">
        <v>92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70" t="s">
        <v>93</v>
      </c>
      <c r="D96" s="36"/>
      <c r="E96" s="36"/>
      <c r="F96" s="36"/>
      <c r="G96" s="36"/>
      <c r="H96" s="36"/>
      <c r="I96" s="36"/>
      <c r="J96" s="106">
        <f>J125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94</v>
      </c>
    </row>
    <row r="97" hidden="1" s="9" customFormat="1" ht="24.96" customHeight="1">
      <c r="A97" s="9"/>
      <c r="B97" s="171"/>
      <c r="C97" s="172"/>
      <c r="D97" s="173" t="s">
        <v>95</v>
      </c>
      <c r="E97" s="174"/>
      <c r="F97" s="174"/>
      <c r="G97" s="174"/>
      <c r="H97" s="174"/>
      <c r="I97" s="174"/>
      <c r="J97" s="175">
        <f>J126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1"/>
      <c r="C98" s="172"/>
      <c r="D98" s="173" t="s">
        <v>96</v>
      </c>
      <c r="E98" s="174"/>
      <c r="F98" s="174"/>
      <c r="G98" s="174"/>
      <c r="H98" s="174"/>
      <c r="I98" s="174"/>
      <c r="J98" s="175">
        <f>J137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1"/>
      <c r="C99" s="172"/>
      <c r="D99" s="173" t="s">
        <v>97</v>
      </c>
      <c r="E99" s="174"/>
      <c r="F99" s="174"/>
      <c r="G99" s="174"/>
      <c r="H99" s="174"/>
      <c r="I99" s="174"/>
      <c r="J99" s="175">
        <f>J158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71"/>
      <c r="C100" s="172"/>
      <c r="D100" s="173" t="s">
        <v>98</v>
      </c>
      <c r="E100" s="174"/>
      <c r="F100" s="174"/>
      <c r="G100" s="174"/>
      <c r="H100" s="174"/>
      <c r="I100" s="174"/>
      <c r="J100" s="175">
        <f>J187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1"/>
      <c r="C101" s="172"/>
      <c r="D101" s="173" t="s">
        <v>99</v>
      </c>
      <c r="E101" s="174"/>
      <c r="F101" s="174"/>
      <c r="G101" s="174"/>
      <c r="H101" s="174"/>
      <c r="I101" s="174"/>
      <c r="J101" s="175">
        <f>J188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71"/>
      <c r="C102" s="172"/>
      <c r="D102" s="173" t="s">
        <v>100</v>
      </c>
      <c r="E102" s="174"/>
      <c r="F102" s="174"/>
      <c r="G102" s="174"/>
      <c r="H102" s="174"/>
      <c r="I102" s="174"/>
      <c r="J102" s="175">
        <f>J213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71"/>
      <c r="C103" s="172"/>
      <c r="D103" s="173" t="s">
        <v>101</v>
      </c>
      <c r="E103" s="174"/>
      <c r="F103" s="174"/>
      <c r="G103" s="174"/>
      <c r="H103" s="174"/>
      <c r="I103" s="174"/>
      <c r="J103" s="175">
        <f>J220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71"/>
      <c r="C104" s="172"/>
      <c r="D104" s="173" t="s">
        <v>102</v>
      </c>
      <c r="E104" s="174"/>
      <c r="F104" s="174"/>
      <c r="G104" s="174"/>
      <c r="H104" s="174"/>
      <c r="I104" s="174"/>
      <c r="J104" s="175">
        <f>J223</f>
        <v>0</v>
      </c>
      <c r="K104" s="172"/>
      <c r="L104" s="17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71"/>
      <c r="C105" s="172"/>
      <c r="D105" s="173" t="s">
        <v>103</v>
      </c>
      <c r="E105" s="174"/>
      <c r="F105" s="174"/>
      <c r="G105" s="174"/>
      <c r="H105" s="174"/>
      <c r="I105" s="174"/>
      <c r="J105" s="175">
        <f>J238</f>
        <v>0</v>
      </c>
      <c r="K105" s="172"/>
      <c r="L105" s="17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2" customFormat="1" ht="21.84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hidden="1" s="2" customFormat="1" ht="6.96" customHeight="1">
      <c r="A107" s="34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hidden="1"/>
    <row r="109" hidden="1"/>
    <row r="110" hidden="1"/>
    <row r="111" s="2" customFormat="1" ht="6.96" customHeight="1">
      <c r="A111" s="34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104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16</v>
      </c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6"/>
      <c r="D115" s="36"/>
      <c r="E115" s="166" t="str">
        <f>E7</f>
        <v xml:space="preserve">VYTÁPĚNÍ  MŠ Třemošná VÝKAZ VÝMĚR 2022</v>
      </c>
      <c r="F115" s="28"/>
      <c r="G115" s="28"/>
      <c r="H115" s="28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88</v>
      </c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6"/>
      <c r="D117" s="36"/>
      <c r="E117" s="72" t="str">
        <f>E9</f>
        <v>01 - Ústřední vytápění</v>
      </c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20</v>
      </c>
      <c r="D119" s="36"/>
      <c r="E119" s="36"/>
      <c r="F119" s="23" t="str">
        <f>F12</f>
        <v xml:space="preserve"> </v>
      </c>
      <c r="G119" s="36"/>
      <c r="H119" s="36"/>
      <c r="I119" s="28" t="s">
        <v>22</v>
      </c>
      <c r="J119" s="75" t="str">
        <f>IF(J12="","",J12)</f>
        <v>3. 3. 2022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5.65" customHeight="1">
      <c r="A121" s="34"/>
      <c r="B121" s="35"/>
      <c r="C121" s="28" t="s">
        <v>24</v>
      </c>
      <c r="D121" s="36"/>
      <c r="E121" s="36"/>
      <c r="F121" s="23" t="str">
        <f>E15</f>
        <v>Město Třemošná</v>
      </c>
      <c r="G121" s="36"/>
      <c r="H121" s="36"/>
      <c r="I121" s="28" t="s">
        <v>31</v>
      </c>
      <c r="J121" s="32" t="str">
        <f>E21</f>
        <v>RAVAL projekt v. o. s.</v>
      </c>
      <c r="K121" s="36"/>
      <c r="L121" s="59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29</v>
      </c>
      <c r="D122" s="36"/>
      <c r="E122" s="36"/>
      <c r="F122" s="23" t="str">
        <f>IF(E18="","",E18)</f>
        <v>Vyplň údaj</v>
      </c>
      <c r="G122" s="36"/>
      <c r="H122" s="36"/>
      <c r="I122" s="28" t="s">
        <v>34</v>
      </c>
      <c r="J122" s="32" t="str">
        <f>E24</f>
        <v xml:space="preserve"> </v>
      </c>
      <c r="K122" s="36"/>
      <c r="L122" s="59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9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0" customFormat="1" ht="29.28" customHeight="1">
      <c r="A124" s="177"/>
      <c r="B124" s="178"/>
      <c r="C124" s="179" t="s">
        <v>105</v>
      </c>
      <c r="D124" s="180" t="s">
        <v>62</v>
      </c>
      <c r="E124" s="180" t="s">
        <v>58</v>
      </c>
      <c r="F124" s="180" t="s">
        <v>59</v>
      </c>
      <c r="G124" s="180" t="s">
        <v>106</v>
      </c>
      <c r="H124" s="180" t="s">
        <v>107</v>
      </c>
      <c r="I124" s="180" t="s">
        <v>108</v>
      </c>
      <c r="J124" s="180" t="s">
        <v>92</v>
      </c>
      <c r="K124" s="181" t="s">
        <v>109</v>
      </c>
      <c r="L124" s="182"/>
      <c r="M124" s="96" t="s">
        <v>1</v>
      </c>
      <c r="N124" s="97" t="s">
        <v>41</v>
      </c>
      <c r="O124" s="97" t="s">
        <v>110</v>
      </c>
      <c r="P124" s="97" t="s">
        <v>111</v>
      </c>
      <c r="Q124" s="97" t="s">
        <v>112</v>
      </c>
      <c r="R124" s="97" t="s">
        <v>113</v>
      </c>
      <c r="S124" s="97" t="s">
        <v>114</v>
      </c>
      <c r="T124" s="98" t="s">
        <v>115</v>
      </c>
      <c r="U124" s="177"/>
      <c r="V124" s="177"/>
      <c r="W124" s="177"/>
      <c r="X124" s="177"/>
      <c r="Y124" s="177"/>
      <c r="Z124" s="177"/>
      <c r="AA124" s="177"/>
      <c r="AB124" s="177"/>
      <c r="AC124" s="177"/>
      <c r="AD124" s="177"/>
      <c r="AE124" s="177"/>
    </row>
    <row r="125" s="2" customFormat="1" ht="22.8" customHeight="1">
      <c r="A125" s="34"/>
      <c r="B125" s="35"/>
      <c r="C125" s="103" t="s">
        <v>116</v>
      </c>
      <c r="D125" s="36"/>
      <c r="E125" s="36"/>
      <c r="F125" s="36"/>
      <c r="G125" s="36"/>
      <c r="H125" s="36"/>
      <c r="I125" s="36"/>
      <c r="J125" s="183">
        <f>BK125</f>
        <v>0</v>
      </c>
      <c r="K125" s="36"/>
      <c r="L125" s="40"/>
      <c r="M125" s="99"/>
      <c r="N125" s="184"/>
      <c r="O125" s="100"/>
      <c r="P125" s="185">
        <f>P126+P137+P158+P187+P188+P213+P220+P223+P238</f>
        <v>0</v>
      </c>
      <c r="Q125" s="100"/>
      <c r="R125" s="185">
        <f>R126+R137+R158+R187+R188+R213+R220+R223+R238</f>
        <v>0</v>
      </c>
      <c r="S125" s="100"/>
      <c r="T125" s="186">
        <f>T126+T137+T158+T187+T188+T213+T220+T223+T238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76</v>
      </c>
      <c r="AU125" s="13" t="s">
        <v>94</v>
      </c>
      <c r="BK125" s="187">
        <f>BK126+BK137+BK158+BK187+BK188+BK213+BK220+BK223+BK238</f>
        <v>0</v>
      </c>
    </row>
    <row r="126" s="11" customFormat="1" ht="25.92" customHeight="1">
      <c r="A126" s="11"/>
      <c r="B126" s="188"/>
      <c r="C126" s="189"/>
      <c r="D126" s="190" t="s">
        <v>76</v>
      </c>
      <c r="E126" s="191" t="s">
        <v>117</v>
      </c>
      <c r="F126" s="191" t="s">
        <v>118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SUM(P127:P136)</f>
        <v>0</v>
      </c>
      <c r="Q126" s="196"/>
      <c r="R126" s="197">
        <f>SUM(R127:R136)</f>
        <v>0</v>
      </c>
      <c r="S126" s="196"/>
      <c r="T126" s="198">
        <f>SUM(T127:T136)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199" t="s">
        <v>86</v>
      </c>
      <c r="AT126" s="200" t="s">
        <v>76</v>
      </c>
      <c r="AU126" s="200" t="s">
        <v>12</v>
      </c>
      <c r="AY126" s="199" t="s">
        <v>119</v>
      </c>
      <c r="BK126" s="201">
        <f>SUM(BK127:BK136)</f>
        <v>0</v>
      </c>
    </row>
    <row r="127" s="2" customFormat="1" ht="16.5" customHeight="1">
      <c r="A127" s="34"/>
      <c r="B127" s="35"/>
      <c r="C127" s="202" t="s">
        <v>84</v>
      </c>
      <c r="D127" s="202" t="s">
        <v>120</v>
      </c>
      <c r="E127" s="203" t="s">
        <v>121</v>
      </c>
      <c r="F127" s="204" t="s">
        <v>122</v>
      </c>
      <c r="G127" s="205" t="s">
        <v>123</v>
      </c>
      <c r="H127" s="206">
        <v>3</v>
      </c>
      <c r="I127" s="207"/>
      <c r="J127" s="208">
        <f>ROUND(I127*H127,2)</f>
        <v>0</v>
      </c>
      <c r="K127" s="204" t="s">
        <v>1</v>
      </c>
      <c r="L127" s="40"/>
      <c r="M127" s="209" t="s">
        <v>1</v>
      </c>
      <c r="N127" s="210" t="s">
        <v>42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124</v>
      </c>
      <c r="AT127" s="213" t="s">
        <v>120</v>
      </c>
      <c r="AU127" s="213" t="s">
        <v>84</v>
      </c>
      <c r="AY127" s="13" t="s">
        <v>119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84</v>
      </c>
      <c r="BK127" s="214">
        <f>ROUND(I127*H127,2)</f>
        <v>0</v>
      </c>
      <c r="BL127" s="13" t="s">
        <v>124</v>
      </c>
      <c r="BM127" s="213" t="s">
        <v>86</v>
      </c>
    </row>
    <row r="128" s="2" customFormat="1">
      <c r="A128" s="34"/>
      <c r="B128" s="35"/>
      <c r="C128" s="36"/>
      <c r="D128" s="215" t="s">
        <v>125</v>
      </c>
      <c r="E128" s="36"/>
      <c r="F128" s="216" t="s">
        <v>122</v>
      </c>
      <c r="G128" s="36"/>
      <c r="H128" s="36"/>
      <c r="I128" s="217"/>
      <c r="J128" s="36"/>
      <c r="K128" s="36"/>
      <c r="L128" s="40"/>
      <c r="M128" s="218"/>
      <c r="N128" s="219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125</v>
      </c>
      <c r="AU128" s="13" t="s">
        <v>84</v>
      </c>
    </row>
    <row r="129" s="2" customFormat="1" ht="37.8" customHeight="1">
      <c r="A129" s="34"/>
      <c r="B129" s="35"/>
      <c r="C129" s="202" t="s">
        <v>86</v>
      </c>
      <c r="D129" s="202" t="s">
        <v>120</v>
      </c>
      <c r="E129" s="203" t="s">
        <v>126</v>
      </c>
      <c r="F129" s="204" t="s">
        <v>127</v>
      </c>
      <c r="G129" s="205" t="s">
        <v>128</v>
      </c>
      <c r="H129" s="206">
        <v>1</v>
      </c>
      <c r="I129" s="207"/>
      <c r="J129" s="208">
        <f>ROUND(I129*H129,2)</f>
        <v>0</v>
      </c>
      <c r="K129" s="204" t="s">
        <v>1</v>
      </c>
      <c r="L129" s="40"/>
      <c r="M129" s="209" t="s">
        <v>1</v>
      </c>
      <c r="N129" s="210" t="s">
        <v>42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124</v>
      </c>
      <c r="AT129" s="213" t="s">
        <v>120</v>
      </c>
      <c r="AU129" s="213" t="s">
        <v>84</v>
      </c>
      <c r="AY129" s="13" t="s">
        <v>119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84</v>
      </c>
      <c r="BK129" s="214">
        <f>ROUND(I129*H129,2)</f>
        <v>0</v>
      </c>
      <c r="BL129" s="13" t="s">
        <v>124</v>
      </c>
      <c r="BM129" s="213" t="s">
        <v>129</v>
      </c>
    </row>
    <row r="130" s="2" customFormat="1">
      <c r="A130" s="34"/>
      <c r="B130" s="35"/>
      <c r="C130" s="36"/>
      <c r="D130" s="215" t="s">
        <v>125</v>
      </c>
      <c r="E130" s="36"/>
      <c r="F130" s="216" t="s">
        <v>127</v>
      </c>
      <c r="G130" s="36"/>
      <c r="H130" s="36"/>
      <c r="I130" s="217"/>
      <c r="J130" s="36"/>
      <c r="K130" s="36"/>
      <c r="L130" s="40"/>
      <c r="M130" s="218"/>
      <c r="N130" s="219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125</v>
      </c>
      <c r="AU130" s="13" t="s">
        <v>84</v>
      </c>
    </row>
    <row r="131" s="2" customFormat="1" ht="24.15" customHeight="1">
      <c r="A131" s="34"/>
      <c r="B131" s="35"/>
      <c r="C131" s="202" t="s">
        <v>130</v>
      </c>
      <c r="D131" s="202" t="s">
        <v>120</v>
      </c>
      <c r="E131" s="203" t="s">
        <v>131</v>
      </c>
      <c r="F131" s="204" t="s">
        <v>132</v>
      </c>
      <c r="G131" s="205" t="s">
        <v>128</v>
      </c>
      <c r="H131" s="206">
        <v>1</v>
      </c>
      <c r="I131" s="207"/>
      <c r="J131" s="208">
        <f>ROUND(I131*H131,2)</f>
        <v>0</v>
      </c>
      <c r="K131" s="204" t="s">
        <v>1</v>
      </c>
      <c r="L131" s="40"/>
      <c r="M131" s="209" t="s">
        <v>1</v>
      </c>
      <c r="N131" s="210" t="s">
        <v>42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124</v>
      </c>
      <c r="AT131" s="213" t="s">
        <v>120</v>
      </c>
      <c r="AU131" s="213" t="s">
        <v>84</v>
      </c>
      <c r="AY131" s="13" t="s">
        <v>119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84</v>
      </c>
      <c r="BK131" s="214">
        <f>ROUND(I131*H131,2)</f>
        <v>0</v>
      </c>
      <c r="BL131" s="13" t="s">
        <v>124</v>
      </c>
      <c r="BM131" s="213" t="s">
        <v>133</v>
      </c>
    </row>
    <row r="132" s="2" customFormat="1">
      <c r="A132" s="34"/>
      <c r="B132" s="35"/>
      <c r="C132" s="36"/>
      <c r="D132" s="215" t="s">
        <v>125</v>
      </c>
      <c r="E132" s="36"/>
      <c r="F132" s="216" t="s">
        <v>132</v>
      </c>
      <c r="G132" s="36"/>
      <c r="H132" s="36"/>
      <c r="I132" s="217"/>
      <c r="J132" s="36"/>
      <c r="K132" s="36"/>
      <c r="L132" s="40"/>
      <c r="M132" s="218"/>
      <c r="N132" s="219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125</v>
      </c>
      <c r="AU132" s="13" t="s">
        <v>84</v>
      </c>
    </row>
    <row r="133" s="2" customFormat="1" ht="24.15" customHeight="1">
      <c r="A133" s="34"/>
      <c r="B133" s="35"/>
      <c r="C133" s="202" t="s">
        <v>129</v>
      </c>
      <c r="D133" s="202" t="s">
        <v>120</v>
      </c>
      <c r="E133" s="203" t="s">
        <v>134</v>
      </c>
      <c r="F133" s="204" t="s">
        <v>135</v>
      </c>
      <c r="G133" s="205" t="s">
        <v>136</v>
      </c>
      <c r="H133" s="220"/>
      <c r="I133" s="207"/>
      <c r="J133" s="208">
        <f>ROUND(I133*H133,2)</f>
        <v>0</v>
      </c>
      <c r="K133" s="204" t="s">
        <v>1</v>
      </c>
      <c r="L133" s="40"/>
      <c r="M133" s="209" t="s">
        <v>1</v>
      </c>
      <c r="N133" s="210" t="s">
        <v>42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124</v>
      </c>
      <c r="AT133" s="213" t="s">
        <v>120</v>
      </c>
      <c r="AU133" s="213" t="s">
        <v>84</v>
      </c>
      <c r="AY133" s="13" t="s">
        <v>119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84</v>
      </c>
      <c r="BK133" s="214">
        <f>ROUND(I133*H133,2)</f>
        <v>0</v>
      </c>
      <c r="BL133" s="13" t="s">
        <v>124</v>
      </c>
      <c r="BM133" s="213" t="s">
        <v>137</v>
      </c>
    </row>
    <row r="134" s="2" customFormat="1">
      <c r="A134" s="34"/>
      <c r="B134" s="35"/>
      <c r="C134" s="36"/>
      <c r="D134" s="215" t="s">
        <v>125</v>
      </c>
      <c r="E134" s="36"/>
      <c r="F134" s="216" t="s">
        <v>135</v>
      </c>
      <c r="G134" s="36"/>
      <c r="H134" s="36"/>
      <c r="I134" s="217"/>
      <c r="J134" s="36"/>
      <c r="K134" s="36"/>
      <c r="L134" s="40"/>
      <c r="M134" s="218"/>
      <c r="N134" s="219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125</v>
      </c>
      <c r="AU134" s="13" t="s">
        <v>84</v>
      </c>
    </row>
    <row r="135" s="2" customFormat="1" ht="24.15" customHeight="1">
      <c r="A135" s="34"/>
      <c r="B135" s="35"/>
      <c r="C135" s="202" t="s">
        <v>138</v>
      </c>
      <c r="D135" s="202" t="s">
        <v>120</v>
      </c>
      <c r="E135" s="203" t="s">
        <v>139</v>
      </c>
      <c r="F135" s="204" t="s">
        <v>140</v>
      </c>
      <c r="G135" s="205" t="s">
        <v>136</v>
      </c>
      <c r="H135" s="220"/>
      <c r="I135" s="207"/>
      <c r="J135" s="208">
        <f>ROUND(I135*H135,2)</f>
        <v>0</v>
      </c>
      <c r="K135" s="204" t="s">
        <v>1</v>
      </c>
      <c r="L135" s="40"/>
      <c r="M135" s="209" t="s">
        <v>1</v>
      </c>
      <c r="N135" s="210" t="s">
        <v>42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124</v>
      </c>
      <c r="AT135" s="213" t="s">
        <v>120</v>
      </c>
      <c r="AU135" s="213" t="s">
        <v>84</v>
      </c>
      <c r="AY135" s="13" t="s">
        <v>119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84</v>
      </c>
      <c r="BK135" s="214">
        <f>ROUND(I135*H135,2)</f>
        <v>0</v>
      </c>
      <c r="BL135" s="13" t="s">
        <v>124</v>
      </c>
      <c r="BM135" s="213" t="s">
        <v>141</v>
      </c>
    </row>
    <row r="136" s="2" customFormat="1">
      <c r="A136" s="34"/>
      <c r="B136" s="35"/>
      <c r="C136" s="36"/>
      <c r="D136" s="215" t="s">
        <v>125</v>
      </c>
      <c r="E136" s="36"/>
      <c r="F136" s="216" t="s">
        <v>140</v>
      </c>
      <c r="G136" s="36"/>
      <c r="H136" s="36"/>
      <c r="I136" s="217"/>
      <c r="J136" s="36"/>
      <c r="K136" s="36"/>
      <c r="L136" s="40"/>
      <c r="M136" s="218"/>
      <c r="N136" s="219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125</v>
      </c>
      <c r="AU136" s="13" t="s">
        <v>84</v>
      </c>
    </row>
    <row r="137" s="11" customFormat="1" ht="25.92" customHeight="1">
      <c r="A137" s="11"/>
      <c r="B137" s="188"/>
      <c r="C137" s="189"/>
      <c r="D137" s="190" t="s">
        <v>76</v>
      </c>
      <c r="E137" s="191" t="s">
        <v>142</v>
      </c>
      <c r="F137" s="191" t="s">
        <v>143</v>
      </c>
      <c r="G137" s="189"/>
      <c r="H137" s="189"/>
      <c r="I137" s="192"/>
      <c r="J137" s="193">
        <f>BK137</f>
        <v>0</v>
      </c>
      <c r="K137" s="189"/>
      <c r="L137" s="194"/>
      <c r="M137" s="195"/>
      <c r="N137" s="196"/>
      <c r="O137" s="196"/>
      <c r="P137" s="197">
        <f>SUM(P138:P157)</f>
        <v>0</v>
      </c>
      <c r="Q137" s="196"/>
      <c r="R137" s="197">
        <f>SUM(R138:R157)</f>
        <v>0</v>
      </c>
      <c r="S137" s="196"/>
      <c r="T137" s="198">
        <f>SUM(T138:T157)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99" t="s">
        <v>86</v>
      </c>
      <c r="AT137" s="200" t="s">
        <v>76</v>
      </c>
      <c r="AU137" s="200" t="s">
        <v>12</v>
      </c>
      <c r="AY137" s="199" t="s">
        <v>119</v>
      </c>
      <c r="BK137" s="201">
        <f>SUM(BK138:BK157)</f>
        <v>0</v>
      </c>
    </row>
    <row r="138" s="2" customFormat="1" ht="66.75" customHeight="1">
      <c r="A138" s="34"/>
      <c r="B138" s="35"/>
      <c r="C138" s="202" t="s">
        <v>133</v>
      </c>
      <c r="D138" s="202" t="s">
        <v>120</v>
      </c>
      <c r="E138" s="203" t="s">
        <v>144</v>
      </c>
      <c r="F138" s="204" t="s">
        <v>145</v>
      </c>
      <c r="G138" s="205" t="s">
        <v>146</v>
      </c>
      <c r="H138" s="206">
        <v>100</v>
      </c>
      <c r="I138" s="207"/>
      <c r="J138" s="208">
        <f>ROUND(I138*H138,2)</f>
        <v>0</v>
      </c>
      <c r="K138" s="204" t="s">
        <v>1</v>
      </c>
      <c r="L138" s="40"/>
      <c r="M138" s="209" t="s">
        <v>1</v>
      </c>
      <c r="N138" s="210" t="s">
        <v>42</v>
      </c>
      <c r="O138" s="87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3" t="s">
        <v>124</v>
      </c>
      <c r="AT138" s="213" t="s">
        <v>120</v>
      </c>
      <c r="AU138" s="213" t="s">
        <v>84</v>
      </c>
      <c r="AY138" s="13" t="s">
        <v>119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3" t="s">
        <v>84</v>
      </c>
      <c r="BK138" s="214">
        <f>ROUND(I138*H138,2)</f>
        <v>0</v>
      </c>
      <c r="BL138" s="13" t="s">
        <v>124</v>
      </c>
      <c r="BM138" s="213" t="s">
        <v>147</v>
      </c>
    </row>
    <row r="139" s="2" customFormat="1">
      <c r="A139" s="34"/>
      <c r="B139" s="35"/>
      <c r="C139" s="36"/>
      <c r="D139" s="215" t="s">
        <v>125</v>
      </c>
      <c r="E139" s="36"/>
      <c r="F139" s="216" t="s">
        <v>148</v>
      </c>
      <c r="G139" s="36"/>
      <c r="H139" s="36"/>
      <c r="I139" s="217"/>
      <c r="J139" s="36"/>
      <c r="K139" s="36"/>
      <c r="L139" s="40"/>
      <c r="M139" s="218"/>
      <c r="N139" s="219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125</v>
      </c>
      <c r="AU139" s="13" t="s">
        <v>84</v>
      </c>
    </row>
    <row r="140" s="2" customFormat="1" ht="33" customHeight="1">
      <c r="A140" s="34"/>
      <c r="B140" s="35"/>
      <c r="C140" s="202" t="s">
        <v>149</v>
      </c>
      <c r="D140" s="202" t="s">
        <v>120</v>
      </c>
      <c r="E140" s="203" t="s">
        <v>150</v>
      </c>
      <c r="F140" s="204" t="s">
        <v>151</v>
      </c>
      <c r="G140" s="205" t="s">
        <v>146</v>
      </c>
      <c r="H140" s="206">
        <v>120</v>
      </c>
      <c r="I140" s="207"/>
      <c r="J140" s="208">
        <f>ROUND(I140*H140,2)</f>
        <v>0</v>
      </c>
      <c r="K140" s="204" t="s">
        <v>1</v>
      </c>
      <c r="L140" s="40"/>
      <c r="M140" s="209" t="s">
        <v>1</v>
      </c>
      <c r="N140" s="210" t="s">
        <v>42</v>
      </c>
      <c r="O140" s="87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3" t="s">
        <v>124</v>
      </c>
      <c r="AT140" s="213" t="s">
        <v>120</v>
      </c>
      <c r="AU140" s="213" t="s">
        <v>84</v>
      </c>
      <c r="AY140" s="13" t="s">
        <v>119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3" t="s">
        <v>84</v>
      </c>
      <c r="BK140" s="214">
        <f>ROUND(I140*H140,2)</f>
        <v>0</v>
      </c>
      <c r="BL140" s="13" t="s">
        <v>124</v>
      </c>
      <c r="BM140" s="213" t="s">
        <v>152</v>
      </c>
    </row>
    <row r="141" s="2" customFormat="1">
      <c r="A141" s="34"/>
      <c r="B141" s="35"/>
      <c r="C141" s="36"/>
      <c r="D141" s="215" t="s">
        <v>125</v>
      </c>
      <c r="E141" s="36"/>
      <c r="F141" s="216" t="s">
        <v>151</v>
      </c>
      <c r="G141" s="36"/>
      <c r="H141" s="36"/>
      <c r="I141" s="217"/>
      <c r="J141" s="36"/>
      <c r="K141" s="36"/>
      <c r="L141" s="40"/>
      <c r="M141" s="218"/>
      <c r="N141" s="219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125</v>
      </c>
      <c r="AU141" s="13" t="s">
        <v>84</v>
      </c>
    </row>
    <row r="142" s="2" customFormat="1" ht="33" customHeight="1">
      <c r="A142" s="34"/>
      <c r="B142" s="35"/>
      <c r="C142" s="202" t="s">
        <v>137</v>
      </c>
      <c r="D142" s="202" t="s">
        <v>120</v>
      </c>
      <c r="E142" s="203" t="s">
        <v>153</v>
      </c>
      <c r="F142" s="204" t="s">
        <v>154</v>
      </c>
      <c r="G142" s="205" t="s">
        <v>146</v>
      </c>
      <c r="H142" s="206">
        <v>9</v>
      </c>
      <c r="I142" s="207"/>
      <c r="J142" s="208">
        <f>ROUND(I142*H142,2)</f>
        <v>0</v>
      </c>
      <c r="K142" s="204" t="s">
        <v>1</v>
      </c>
      <c r="L142" s="40"/>
      <c r="M142" s="209" t="s">
        <v>1</v>
      </c>
      <c r="N142" s="210" t="s">
        <v>42</v>
      </c>
      <c r="O142" s="87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3" t="s">
        <v>124</v>
      </c>
      <c r="AT142" s="213" t="s">
        <v>120</v>
      </c>
      <c r="AU142" s="213" t="s">
        <v>84</v>
      </c>
      <c r="AY142" s="13" t="s">
        <v>119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3" t="s">
        <v>84</v>
      </c>
      <c r="BK142" s="214">
        <f>ROUND(I142*H142,2)</f>
        <v>0</v>
      </c>
      <c r="BL142" s="13" t="s">
        <v>124</v>
      </c>
      <c r="BM142" s="213" t="s">
        <v>124</v>
      </c>
    </row>
    <row r="143" s="2" customFormat="1">
      <c r="A143" s="34"/>
      <c r="B143" s="35"/>
      <c r="C143" s="36"/>
      <c r="D143" s="215" t="s">
        <v>125</v>
      </c>
      <c r="E143" s="36"/>
      <c r="F143" s="216" t="s">
        <v>154</v>
      </c>
      <c r="G143" s="36"/>
      <c r="H143" s="36"/>
      <c r="I143" s="217"/>
      <c r="J143" s="36"/>
      <c r="K143" s="36"/>
      <c r="L143" s="40"/>
      <c r="M143" s="218"/>
      <c r="N143" s="219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125</v>
      </c>
      <c r="AU143" s="13" t="s">
        <v>84</v>
      </c>
    </row>
    <row r="144" s="2" customFormat="1" ht="24.15" customHeight="1">
      <c r="A144" s="34"/>
      <c r="B144" s="35"/>
      <c r="C144" s="202" t="s">
        <v>155</v>
      </c>
      <c r="D144" s="202" t="s">
        <v>120</v>
      </c>
      <c r="E144" s="203" t="s">
        <v>156</v>
      </c>
      <c r="F144" s="204" t="s">
        <v>157</v>
      </c>
      <c r="G144" s="205" t="s">
        <v>146</v>
      </c>
      <c r="H144" s="206">
        <v>42</v>
      </c>
      <c r="I144" s="207"/>
      <c r="J144" s="208">
        <f>ROUND(I144*H144,2)</f>
        <v>0</v>
      </c>
      <c r="K144" s="204" t="s">
        <v>1</v>
      </c>
      <c r="L144" s="40"/>
      <c r="M144" s="209" t="s">
        <v>1</v>
      </c>
      <c r="N144" s="210" t="s">
        <v>42</v>
      </c>
      <c r="O144" s="87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3" t="s">
        <v>124</v>
      </c>
      <c r="AT144" s="213" t="s">
        <v>120</v>
      </c>
      <c r="AU144" s="213" t="s">
        <v>84</v>
      </c>
      <c r="AY144" s="13" t="s">
        <v>119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3" t="s">
        <v>84</v>
      </c>
      <c r="BK144" s="214">
        <f>ROUND(I144*H144,2)</f>
        <v>0</v>
      </c>
      <c r="BL144" s="13" t="s">
        <v>124</v>
      </c>
      <c r="BM144" s="213" t="s">
        <v>158</v>
      </c>
    </row>
    <row r="145" s="2" customFormat="1">
      <c r="A145" s="34"/>
      <c r="B145" s="35"/>
      <c r="C145" s="36"/>
      <c r="D145" s="215" t="s">
        <v>125</v>
      </c>
      <c r="E145" s="36"/>
      <c r="F145" s="216" t="s">
        <v>157</v>
      </c>
      <c r="G145" s="36"/>
      <c r="H145" s="36"/>
      <c r="I145" s="217"/>
      <c r="J145" s="36"/>
      <c r="K145" s="36"/>
      <c r="L145" s="40"/>
      <c r="M145" s="218"/>
      <c r="N145" s="219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125</v>
      </c>
      <c r="AU145" s="13" t="s">
        <v>84</v>
      </c>
    </row>
    <row r="146" s="2" customFormat="1" ht="16.5" customHeight="1">
      <c r="A146" s="34"/>
      <c r="B146" s="35"/>
      <c r="C146" s="202" t="s">
        <v>141</v>
      </c>
      <c r="D146" s="202" t="s">
        <v>120</v>
      </c>
      <c r="E146" s="203" t="s">
        <v>159</v>
      </c>
      <c r="F146" s="204" t="s">
        <v>160</v>
      </c>
      <c r="G146" s="205" t="s">
        <v>128</v>
      </c>
      <c r="H146" s="206">
        <v>48</v>
      </c>
      <c r="I146" s="207"/>
      <c r="J146" s="208">
        <f>ROUND(I146*H146,2)</f>
        <v>0</v>
      </c>
      <c r="K146" s="204" t="s">
        <v>1</v>
      </c>
      <c r="L146" s="40"/>
      <c r="M146" s="209" t="s">
        <v>1</v>
      </c>
      <c r="N146" s="210" t="s">
        <v>42</v>
      </c>
      <c r="O146" s="87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3" t="s">
        <v>124</v>
      </c>
      <c r="AT146" s="213" t="s">
        <v>120</v>
      </c>
      <c r="AU146" s="213" t="s">
        <v>84</v>
      </c>
      <c r="AY146" s="13" t="s">
        <v>119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3" t="s">
        <v>84</v>
      </c>
      <c r="BK146" s="214">
        <f>ROUND(I146*H146,2)</f>
        <v>0</v>
      </c>
      <c r="BL146" s="13" t="s">
        <v>124</v>
      </c>
      <c r="BM146" s="213" t="s">
        <v>161</v>
      </c>
    </row>
    <row r="147" s="2" customFormat="1">
      <c r="A147" s="34"/>
      <c r="B147" s="35"/>
      <c r="C147" s="36"/>
      <c r="D147" s="215" t="s">
        <v>125</v>
      </c>
      <c r="E147" s="36"/>
      <c r="F147" s="216" t="s">
        <v>160</v>
      </c>
      <c r="G147" s="36"/>
      <c r="H147" s="36"/>
      <c r="I147" s="217"/>
      <c r="J147" s="36"/>
      <c r="K147" s="36"/>
      <c r="L147" s="40"/>
      <c r="M147" s="218"/>
      <c r="N147" s="219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125</v>
      </c>
      <c r="AU147" s="13" t="s">
        <v>84</v>
      </c>
    </row>
    <row r="148" s="2" customFormat="1" ht="24.15" customHeight="1">
      <c r="A148" s="34"/>
      <c r="B148" s="35"/>
      <c r="C148" s="202" t="s">
        <v>162</v>
      </c>
      <c r="D148" s="202" t="s">
        <v>120</v>
      </c>
      <c r="E148" s="203" t="s">
        <v>163</v>
      </c>
      <c r="F148" s="204" t="s">
        <v>164</v>
      </c>
      <c r="G148" s="205" t="s">
        <v>128</v>
      </c>
      <c r="H148" s="206">
        <v>2</v>
      </c>
      <c r="I148" s="207"/>
      <c r="J148" s="208">
        <f>ROUND(I148*H148,2)</f>
        <v>0</v>
      </c>
      <c r="K148" s="204" t="s">
        <v>1</v>
      </c>
      <c r="L148" s="40"/>
      <c r="M148" s="209" t="s">
        <v>1</v>
      </c>
      <c r="N148" s="210" t="s">
        <v>42</v>
      </c>
      <c r="O148" s="87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3" t="s">
        <v>124</v>
      </c>
      <c r="AT148" s="213" t="s">
        <v>120</v>
      </c>
      <c r="AU148" s="213" t="s">
        <v>84</v>
      </c>
      <c r="AY148" s="13" t="s">
        <v>119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3" t="s">
        <v>84</v>
      </c>
      <c r="BK148" s="214">
        <f>ROUND(I148*H148,2)</f>
        <v>0</v>
      </c>
      <c r="BL148" s="13" t="s">
        <v>124</v>
      </c>
      <c r="BM148" s="213" t="s">
        <v>165</v>
      </c>
    </row>
    <row r="149" s="2" customFormat="1">
      <c r="A149" s="34"/>
      <c r="B149" s="35"/>
      <c r="C149" s="36"/>
      <c r="D149" s="215" t="s">
        <v>125</v>
      </c>
      <c r="E149" s="36"/>
      <c r="F149" s="216" t="s">
        <v>164</v>
      </c>
      <c r="G149" s="36"/>
      <c r="H149" s="36"/>
      <c r="I149" s="217"/>
      <c r="J149" s="36"/>
      <c r="K149" s="36"/>
      <c r="L149" s="40"/>
      <c r="M149" s="218"/>
      <c r="N149" s="219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125</v>
      </c>
      <c r="AU149" s="13" t="s">
        <v>84</v>
      </c>
    </row>
    <row r="150" s="2" customFormat="1" ht="16.5" customHeight="1">
      <c r="A150" s="34"/>
      <c r="B150" s="35"/>
      <c r="C150" s="202" t="s">
        <v>147</v>
      </c>
      <c r="D150" s="202" t="s">
        <v>120</v>
      </c>
      <c r="E150" s="203" t="s">
        <v>166</v>
      </c>
      <c r="F150" s="204" t="s">
        <v>167</v>
      </c>
      <c r="G150" s="205" t="s">
        <v>128</v>
      </c>
      <c r="H150" s="206">
        <v>2</v>
      </c>
      <c r="I150" s="207"/>
      <c r="J150" s="208">
        <f>ROUND(I150*H150,2)</f>
        <v>0</v>
      </c>
      <c r="K150" s="204" t="s">
        <v>1</v>
      </c>
      <c r="L150" s="40"/>
      <c r="M150" s="209" t="s">
        <v>1</v>
      </c>
      <c r="N150" s="210" t="s">
        <v>42</v>
      </c>
      <c r="O150" s="87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3" t="s">
        <v>124</v>
      </c>
      <c r="AT150" s="213" t="s">
        <v>120</v>
      </c>
      <c r="AU150" s="213" t="s">
        <v>84</v>
      </c>
      <c r="AY150" s="13" t="s">
        <v>119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3" t="s">
        <v>84</v>
      </c>
      <c r="BK150" s="214">
        <f>ROUND(I150*H150,2)</f>
        <v>0</v>
      </c>
      <c r="BL150" s="13" t="s">
        <v>124</v>
      </c>
      <c r="BM150" s="213" t="s">
        <v>168</v>
      </c>
    </row>
    <row r="151" s="2" customFormat="1">
      <c r="A151" s="34"/>
      <c r="B151" s="35"/>
      <c r="C151" s="36"/>
      <c r="D151" s="215" t="s">
        <v>125</v>
      </c>
      <c r="E151" s="36"/>
      <c r="F151" s="216" t="s">
        <v>167</v>
      </c>
      <c r="G151" s="36"/>
      <c r="H151" s="36"/>
      <c r="I151" s="217"/>
      <c r="J151" s="36"/>
      <c r="K151" s="36"/>
      <c r="L151" s="40"/>
      <c r="M151" s="218"/>
      <c r="N151" s="219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125</v>
      </c>
      <c r="AU151" s="13" t="s">
        <v>84</v>
      </c>
    </row>
    <row r="152" s="2" customFormat="1" ht="21.75" customHeight="1">
      <c r="A152" s="34"/>
      <c r="B152" s="35"/>
      <c r="C152" s="202" t="s">
        <v>169</v>
      </c>
      <c r="D152" s="202" t="s">
        <v>120</v>
      </c>
      <c r="E152" s="203" t="s">
        <v>170</v>
      </c>
      <c r="F152" s="204" t="s">
        <v>171</v>
      </c>
      <c r="G152" s="205" t="s">
        <v>146</v>
      </c>
      <c r="H152" s="206">
        <v>271</v>
      </c>
      <c r="I152" s="207"/>
      <c r="J152" s="208">
        <f>ROUND(I152*H152,2)</f>
        <v>0</v>
      </c>
      <c r="K152" s="204" t="s">
        <v>1</v>
      </c>
      <c r="L152" s="40"/>
      <c r="M152" s="209" t="s">
        <v>1</v>
      </c>
      <c r="N152" s="210" t="s">
        <v>42</v>
      </c>
      <c r="O152" s="87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3" t="s">
        <v>124</v>
      </c>
      <c r="AT152" s="213" t="s">
        <v>120</v>
      </c>
      <c r="AU152" s="213" t="s">
        <v>84</v>
      </c>
      <c r="AY152" s="13" t="s">
        <v>119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3" t="s">
        <v>84</v>
      </c>
      <c r="BK152" s="214">
        <f>ROUND(I152*H152,2)</f>
        <v>0</v>
      </c>
      <c r="BL152" s="13" t="s">
        <v>124</v>
      </c>
      <c r="BM152" s="213" t="s">
        <v>172</v>
      </c>
    </row>
    <row r="153" s="2" customFormat="1">
      <c r="A153" s="34"/>
      <c r="B153" s="35"/>
      <c r="C153" s="36"/>
      <c r="D153" s="215" t="s">
        <v>125</v>
      </c>
      <c r="E153" s="36"/>
      <c r="F153" s="216" t="s">
        <v>171</v>
      </c>
      <c r="G153" s="36"/>
      <c r="H153" s="36"/>
      <c r="I153" s="217"/>
      <c r="J153" s="36"/>
      <c r="K153" s="36"/>
      <c r="L153" s="40"/>
      <c r="M153" s="218"/>
      <c r="N153" s="219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125</v>
      </c>
      <c r="AU153" s="13" t="s">
        <v>84</v>
      </c>
    </row>
    <row r="154" s="2" customFormat="1" ht="24.15" customHeight="1">
      <c r="A154" s="34"/>
      <c r="B154" s="35"/>
      <c r="C154" s="202" t="s">
        <v>152</v>
      </c>
      <c r="D154" s="202" t="s">
        <v>120</v>
      </c>
      <c r="E154" s="203" t="s">
        <v>173</v>
      </c>
      <c r="F154" s="204" t="s">
        <v>174</v>
      </c>
      <c r="G154" s="205" t="s">
        <v>136</v>
      </c>
      <c r="H154" s="220"/>
      <c r="I154" s="207"/>
      <c r="J154" s="208">
        <f>ROUND(I154*H154,2)</f>
        <v>0</v>
      </c>
      <c r="K154" s="204" t="s">
        <v>1</v>
      </c>
      <c r="L154" s="40"/>
      <c r="M154" s="209" t="s">
        <v>1</v>
      </c>
      <c r="N154" s="210" t="s">
        <v>42</v>
      </c>
      <c r="O154" s="87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3" t="s">
        <v>124</v>
      </c>
      <c r="AT154" s="213" t="s">
        <v>120</v>
      </c>
      <c r="AU154" s="213" t="s">
        <v>84</v>
      </c>
      <c r="AY154" s="13" t="s">
        <v>119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3" t="s">
        <v>84</v>
      </c>
      <c r="BK154" s="214">
        <f>ROUND(I154*H154,2)</f>
        <v>0</v>
      </c>
      <c r="BL154" s="13" t="s">
        <v>124</v>
      </c>
      <c r="BM154" s="213" t="s">
        <v>175</v>
      </c>
    </row>
    <row r="155" s="2" customFormat="1">
      <c r="A155" s="34"/>
      <c r="B155" s="35"/>
      <c r="C155" s="36"/>
      <c r="D155" s="215" t="s">
        <v>125</v>
      </c>
      <c r="E155" s="36"/>
      <c r="F155" s="216" t="s">
        <v>174</v>
      </c>
      <c r="G155" s="36"/>
      <c r="H155" s="36"/>
      <c r="I155" s="217"/>
      <c r="J155" s="36"/>
      <c r="K155" s="36"/>
      <c r="L155" s="40"/>
      <c r="M155" s="218"/>
      <c r="N155" s="219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125</v>
      </c>
      <c r="AU155" s="13" t="s">
        <v>84</v>
      </c>
    </row>
    <row r="156" s="2" customFormat="1" ht="24.15" customHeight="1">
      <c r="A156" s="34"/>
      <c r="B156" s="35"/>
      <c r="C156" s="202" t="s">
        <v>8</v>
      </c>
      <c r="D156" s="202" t="s">
        <v>120</v>
      </c>
      <c r="E156" s="203" t="s">
        <v>176</v>
      </c>
      <c r="F156" s="204" t="s">
        <v>177</v>
      </c>
      <c r="G156" s="205" t="s">
        <v>136</v>
      </c>
      <c r="H156" s="220"/>
      <c r="I156" s="207"/>
      <c r="J156" s="208">
        <f>ROUND(I156*H156,2)</f>
        <v>0</v>
      </c>
      <c r="K156" s="204" t="s">
        <v>1</v>
      </c>
      <c r="L156" s="40"/>
      <c r="M156" s="209" t="s">
        <v>1</v>
      </c>
      <c r="N156" s="210" t="s">
        <v>42</v>
      </c>
      <c r="O156" s="87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3" t="s">
        <v>124</v>
      </c>
      <c r="AT156" s="213" t="s">
        <v>120</v>
      </c>
      <c r="AU156" s="213" t="s">
        <v>84</v>
      </c>
      <c r="AY156" s="13" t="s">
        <v>119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3" t="s">
        <v>84</v>
      </c>
      <c r="BK156" s="214">
        <f>ROUND(I156*H156,2)</f>
        <v>0</v>
      </c>
      <c r="BL156" s="13" t="s">
        <v>124</v>
      </c>
      <c r="BM156" s="213" t="s">
        <v>178</v>
      </c>
    </row>
    <row r="157" s="2" customFormat="1">
      <c r="A157" s="34"/>
      <c r="B157" s="35"/>
      <c r="C157" s="36"/>
      <c r="D157" s="215" t="s">
        <v>125</v>
      </c>
      <c r="E157" s="36"/>
      <c r="F157" s="216" t="s">
        <v>177</v>
      </c>
      <c r="G157" s="36"/>
      <c r="H157" s="36"/>
      <c r="I157" s="217"/>
      <c r="J157" s="36"/>
      <c r="K157" s="36"/>
      <c r="L157" s="40"/>
      <c r="M157" s="218"/>
      <c r="N157" s="219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125</v>
      </c>
      <c r="AU157" s="13" t="s">
        <v>84</v>
      </c>
    </row>
    <row r="158" s="11" customFormat="1" ht="25.92" customHeight="1">
      <c r="A158" s="11"/>
      <c r="B158" s="188"/>
      <c r="C158" s="189"/>
      <c r="D158" s="190" t="s">
        <v>76</v>
      </c>
      <c r="E158" s="191" t="s">
        <v>179</v>
      </c>
      <c r="F158" s="191" t="s">
        <v>180</v>
      </c>
      <c r="G158" s="189"/>
      <c r="H158" s="189"/>
      <c r="I158" s="192"/>
      <c r="J158" s="193">
        <f>BK158</f>
        <v>0</v>
      </c>
      <c r="K158" s="189"/>
      <c r="L158" s="194"/>
      <c r="M158" s="195"/>
      <c r="N158" s="196"/>
      <c r="O158" s="196"/>
      <c r="P158" s="197">
        <f>SUM(P159:P186)</f>
        <v>0</v>
      </c>
      <c r="Q158" s="196"/>
      <c r="R158" s="197">
        <f>SUM(R159:R186)</f>
        <v>0</v>
      </c>
      <c r="S158" s="196"/>
      <c r="T158" s="198">
        <f>SUM(T159:T186)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199" t="s">
        <v>86</v>
      </c>
      <c r="AT158" s="200" t="s">
        <v>76</v>
      </c>
      <c r="AU158" s="200" t="s">
        <v>12</v>
      </c>
      <c r="AY158" s="199" t="s">
        <v>119</v>
      </c>
      <c r="BK158" s="201">
        <f>SUM(BK159:BK186)</f>
        <v>0</v>
      </c>
    </row>
    <row r="159" s="2" customFormat="1" ht="16.5" customHeight="1">
      <c r="A159" s="34"/>
      <c r="B159" s="35"/>
      <c r="C159" s="202" t="s">
        <v>124</v>
      </c>
      <c r="D159" s="202" t="s">
        <v>120</v>
      </c>
      <c r="E159" s="203" t="s">
        <v>181</v>
      </c>
      <c r="F159" s="204" t="s">
        <v>182</v>
      </c>
      <c r="G159" s="205" t="s">
        <v>128</v>
      </c>
      <c r="H159" s="206">
        <v>26</v>
      </c>
      <c r="I159" s="207"/>
      <c r="J159" s="208">
        <f>ROUND(I159*H159,2)</f>
        <v>0</v>
      </c>
      <c r="K159" s="204" t="s">
        <v>1</v>
      </c>
      <c r="L159" s="40"/>
      <c r="M159" s="209" t="s">
        <v>1</v>
      </c>
      <c r="N159" s="210" t="s">
        <v>42</v>
      </c>
      <c r="O159" s="87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3" t="s">
        <v>124</v>
      </c>
      <c r="AT159" s="213" t="s">
        <v>120</v>
      </c>
      <c r="AU159" s="213" t="s">
        <v>84</v>
      </c>
      <c r="AY159" s="13" t="s">
        <v>119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3" t="s">
        <v>84</v>
      </c>
      <c r="BK159" s="214">
        <f>ROUND(I159*H159,2)</f>
        <v>0</v>
      </c>
      <c r="BL159" s="13" t="s">
        <v>124</v>
      </c>
      <c r="BM159" s="213" t="s">
        <v>183</v>
      </c>
    </row>
    <row r="160" s="2" customFormat="1">
      <c r="A160" s="34"/>
      <c r="B160" s="35"/>
      <c r="C160" s="36"/>
      <c r="D160" s="215" t="s">
        <v>125</v>
      </c>
      <c r="E160" s="36"/>
      <c r="F160" s="216" t="s">
        <v>184</v>
      </c>
      <c r="G160" s="36"/>
      <c r="H160" s="36"/>
      <c r="I160" s="217"/>
      <c r="J160" s="36"/>
      <c r="K160" s="36"/>
      <c r="L160" s="40"/>
      <c r="M160" s="218"/>
      <c r="N160" s="219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125</v>
      </c>
      <c r="AU160" s="13" t="s">
        <v>84</v>
      </c>
    </row>
    <row r="161" s="2" customFormat="1" ht="24.15" customHeight="1">
      <c r="A161" s="34"/>
      <c r="B161" s="35"/>
      <c r="C161" s="202" t="s">
        <v>185</v>
      </c>
      <c r="D161" s="202" t="s">
        <v>120</v>
      </c>
      <c r="E161" s="203" t="s">
        <v>186</v>
      </c>
      <c r="F161" s="204" t="s">
        <v>187</v>
      </c>
      <c r="G161" s="205" t="s">
        <v>128</v>
      </c>
      <c r="H161" s="206">
        <v>4</v>
      </c>
      <c r="I161" s="207"/>
      <c r="J161" s="208">
        <f>ROUND(I161*H161,2)</f>
        <v>0</v>
      </c>
      <c r="K161" s="204" t="s">
        <v>1</v>
      </c>
      <c r="L161" s="40"/>
      <c r="M161" s="209" t="s">
        <v>1</v>
      </c>
      <c r="N161" s="210" t="s">
        <v>42</v>
      </c>
      <c r="O161" s="87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3" t="s">
        <v>124</v>
      </c>
      <c r="AT161" s="213" t="s">
        <v>120</v>
      </c>
      <c r="AU161" s="213" t="s">
        <v>84</v>
      </c>
      <c r="AY161" s="13" t="s">
        <v>119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3" t="s">
        <v>84</v>
      </c>
      <c r="BK161" s="214">
        <f>ROUND(I161*H161,2)</f>
        <v>0</v>
      </c>
      <c r="BL161" s="13" t="s">
        <v>124</v>
      </c>
      <c r="BM161" s="213" t="s">
        <v>188</v>
      </c>
    </row>
    <row r="162" s="2" customFormat="1">
      <c r="A162" s="34"/>
      <c r="B162" s="35"/>
      <c r="C162" s="36"/>
      <c r="D162" s="215" t="s">
        <v>125</v>
      </c>
      <c r="E162" s="36"/>
      <c r="F162" s="216" t="s">
        <v>187</v>
      </c>
      <c r="G162" s="36"/>
      <c r="H162" s="36"/>
      <c r="I162" s="217"/>
      <c r="J162" s="36"/>
      <c r="K162" s="36"/>
      <c r="L162" s="40"/>
      <c r="M162" s="218"/>
      <c r="N162" s="219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125</v>
      </c>
      <c r="AU162" s="13" t="s">
        <v>84</v>
      </c>
    </row>
    <row r="163" s="2" customFormat="1" ht="21.75" customHeight="1">
      <c r="A163" s="34"/>
      <c r="B163" s="35"/>
      <c r="C163" s="202" t="s">
        <v>158</v>
      </c>
      <c r="D163" s="202" t="s">
        <v>120</v>
      </c>
      <c r="E163" s="203" t="s">
        <v>189</v>
      </c>
      <c r="F163" s="204" t="s">
        <v>190</v>
      </c>
      <c r="G163" s="205" t="s">
        <v>128</v>
      </c>
      <c r="H163" s="206">
        <v>1</v>
      </c>
      <c r="I163" s="207"/>
      <c r="J163" s="208">
        <f>ROUND(I163*H163,2)</f>
        <v>0</v>
      </c>
      <c r="K163" s="204" t="s">
        <v>1</v>
      </c>
      <c r="L163" s="40"/>
      <c r="M163" s="209" t="s">
        <v>1</v>
      </c>
      <c r="N163" s="210" t="s">
        <v>42</v>
      </c>
      <c r="O163" s="87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3" t="s">
        <v>124</v>
      </c>
      <c r="AT163" s="213" t="s">
        <v>120</v>
      </c>
      <c r="AU163" s="213" t="s">
        <v>84</v>
      </c>
      <c r="AY163" s="13" t="s">
        <v>119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3" t="s">
        <v>84</v>
      </c>
      <c r="BK163" s="214">
        <f>ROUND(I163*H163,2)</f>
        <v>0</v>
      </c>
      <c r="BL163" s="13" t="s">
        <v>124</v>
      </c>
      <c r="BM163" s="213" t="s">
        <v>191</v>
      </c>
    </row>
    <row r="164" s="2" customFormat="1">
      <c r="A164" s="34"/>
      <c r="B164" s="35"/>
      <c r="C164" s="36"/>
      <c r="D164" s="215" t="s">
        <v>125</v>
      </c>
      <c r="E164" s="36"/>
      <c r="F164" s="216" t="s">
        <v>190</v>
      </c>
      <c r="G164" s="36"/>
      <c r="H164" s="36"/>
      <c r="I164" s="217"/>
      <c r="J164" s="36"/>
      <c r="K164" s="36"/>
      <c r="L164" s="40"/>
      <c r="M164" s="218"/>
      <c r="N164" s="219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125</v>
      </c>
      <c r="AU164" s="13" t="s">
        <v>84</v>
      </c>
    </row>
    <row r="165" s="2" customFormat="1" ht="37.8" customHeight="1">
      <c r="A165" s="34"/>
      <c r="B165" s="35"/>
      <c r="C165" s="202" t="s">
        <v>192</v>
      </c>
      <c r="D165" s="202" t="s">
        <v>120</v>
      </c>
      <c r="E165" s="203" t="s">
        <v>193</v>
      </c>
      <c r="F165" s="204" t="s">
        <v>194</v>
      </c>
      <c r="G165" s="205" t="s">
        <v>128</v>
      </c>
      <c r="H165" s="206">
        <v>26</v>
      </c>
      <c r="I165" s="207"/>
      <c r="J165" s="208">
        <f>ROUND(I165*H165,2)</f>
        <v>0</v>
      </c>
      <c r="K165" s="204" t="s">
        <v>1</v>
      </c>
      <c r="L165" s="40"/>
      <c r="M165" s="209" t="s">
        <v>1</v>
      </c>
      <c r="N165" s="210" t="s">
        <v>42</v>
      </c>
      <c r="O165" s="87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3" t="s">
        <v>124</v>
      </c>
      <c r="AT165" s="213" t="s">
        <v>120</v>
      </c>
      <c r="AU165" s="213" t="s">
        <v>84</v>
      </c>
      <c r="AY165" s="13" t="s">
        <v>119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3" t="s">
        <v>84</v>
      </c>
      <c r="BK165" s="214">
        <f>ROUND(I165*H165,2)</f>
        <v>0</v>
      </c>
      <c r="BL165" s="13" t="s">
        <v>124</v>
      </c>
      <c r="BM165" s="213" t="s">
        <v>195</v>
      </c>
    </row>
    <row r="166" s="2" customFormat="1">
      <c r="A166" s="34"/>
      <c r="B166" s="35"/>
      <c r="C166" s="36"/>
      <c r="D166" s="215" t="s">
        <v>125</v>
      </c>
      <c r="E166" s="36"/>
      <c r="F166" s="216" t="s">
        <v>194</v>
      </c>
      <c r="G166" s="36"/>
      <c r="H166" s="36"/>
      <c r="I166" s="217"/>
      <c r="J166" s="36"/>
      <c r="K166" s="36"/>
      <c r="L166" s="40"/>
      <c r="M166" s="218"/>
      <c r="N166" s="219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125</v>
      </c>
      <c r="AU166" s="13" t="s">
        <v>84</v>
      </c>
    </row>
    <row r="167" s="2" customFormat="1" ht="24.15" customHeight="1">
      <c r="A167" s="34"/>
      <c r="B167" s="35"/>
      <c r="C167" s="202" t="s">
        <v>161</v>
      </c>
      <c r="D167" s="202" t="s">
        <v>120</v>
      </c>
      <c r="E167" s="203" t="s">
        <v>196</v>
      </c>
      <c r="F167" s="204" t="s">
        <v>197</v>
      </c>
      <c r="G167" s="205" t="s">
        <v>128</v>
      </c>
      <c r="H167" s="206">
        <v>26</v>
      </c>
      <c r="I167" s="207"/>
      <c r="J167" s="208">
        <f>ROUND(I167*H167,2)</f>
        <v>0</v>
      </c>
      <c r="K167" s="204" t="s">
        <v>1</v>
      </c>
      <c r="L167" s="40"/>
      <c r="M167" s="209" t="s">
        <v>1</v>
      </c>
      <c r="N167" s="210" t="s">
        <v>42</v>
      </c>
      <c r="O167" s="87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3" t="s">
        <v>124</v>
      </c>
      <c r="AT167" s="213" t="s">
        <v>120</v>
      </c>
      <c r="AU167" s="213" t="s">
        <v>84</v>
      </c>
      <c r="AY167" s="13" t="s">
        <v>119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3" t="s">
        <v>84</v>
      </c>
      <c r="BK167" s="214">
        <f>ROUND(I167*H167,2)</f>
        <v>0</v>
      </c>
      <c r="BL167" s="13" t="s">
        <v>124</v>
      </c>
      <c r="BM167" s="213" t="s">
        <v>198</v>
      </c>
    </row>
    <row r="168" s="2" customFormat="1">
      <c r="A168" s="34"/>
      <c r="B168" s="35"/>
      <c r="C168" s="36"/>
      <c r="D168" s="215" t="s">
        <v>125</v>
      </c>
      <c r="E168" s="36"/>
      <c r="F168" s="216" t="s">
        <v>199</v>
      </c>
      <c r="G168" s="36"/>
      <c r="H168" s="36"/>
      <c r="I168" s="217"/>
      <c r="J168" s="36"/>
      <c r="K168" s="36"/>
      <c r="L168" s="40"/>
      <c r="M168" s="218"/>
      <c r="N168" s="219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125</v>
      </c>
      <c r="AU168" s="13" t="s">
        <v>84</v>
      </c>
    </row>
    <row r="169" s="2" customFormat="1" ht="16.5" customHeight="1">
      <c r="A169" s="34"/>
      <c r="B169" s="35"/>
      <c r="C169" s="202" t="s">
        <v>7</v>
      </c>
      <c r="D169" s="202" t="s">
        <v>120</v>
      </c>
      <c r="E169" s="203" t="s">
        <v>200</v>
      </c>
      <c r="F169" s="204" t="s">
        <v>201</v>
      </c>
      <c r="G169" s="205" t="s">
        <v>128</v>
      </c>
      <c r="H169" s="206">
        <v>5</v>
      </c>
      <c r="I169" s="207"/>
      <c r="J169" s="208">
        <f>ROUND(I169*H169,2)</f>
        <v>0</v>
      </c>
      <c r="K169" s="204" t="s">
        <v>1</v>
      </c>
      <c r="L169" s="40"/>
      <c r="M169" s="209" t="s">
        <v>1</v>
      </c>
      <c r="N169" s="210" t="s">
        <v>42</v>
      </c>
      <c r="O169" s="87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3" t="s">
        <v>124</v>
      </c>
      <c r="AT169" s="213" t="s">
        <v>120</v>
      </c>
      <c r="AU169" s="213" t="s">
        <v>84</v>
      </c>
      <c r="AY169" s="13" t="s">
        <v>119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3" t="s">
        <v>84</v>
      </c>
      <c r="BK169" s="214">
        <f>ROUND(I169*H169,2)</f>
        <v>0</v>
      </c>
      <c r="BL169" s="13" t="s">
        <v>124</v>
      </c>
      <c r="BM169" s="213" t="s">
        <v>202</v>
      </c>
    </row>
    <row r="170" s="2" customFormat="1">
      <c r="A170" s="34"/>
      <c r="B170" s="35"/>
      <c r="C170" s="36"/>
      <c r="D170" s="215" t="s">
        <v>125</v>
      </c>
      <c r="E170" s="36"/>
      <c r="F170" s="216" t="s">
        <v>201</v>
      </c>
      <c r="G170" s="36"/>
      <c r="H170" s="36"/>
      <c r="I170" s="217"/>
      <c r="J170" s="36"/>
      <c r="K170" s="36"/>
      <c r="L170" s="40"/>
      <c r="M170" s="218"/>
      <c r="N170" s="219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125</v>
      </c>
      <c r="AU170" s="13" t="s">
        <v>84</v>
      </c>
    </row>
    <row r="171" s="2" customFormat="1" ht="16.5" customHeight="1">
      <c r="A171" s="34"/>
      <c r="B171" s="35"/>
      <c r="C171" s="202" t="s">
        <v>165</v>
      </c>
      <c r="D171" s="202" t="s">
        <v>120</v>
      </c>
      <c r="E171" s="203" t="s">
        <v>203</v>
      </c>
      <c r="F171" s="204" t="s">
        <v>204</v>
      </c>
      <c r="G171" s="205" t="s">
        <v>128</v>
      </c>
      <c r="H171" s="206">
        <v>3</v>
      </c>
      <c r="I171" s="207"/>
      <c r="J171" s="208">
        <f>ROUND(I171*H171,2)</f>
        <v>0</v>
      </c>
      <c r="K171" s="204" t="s">
        <v>1</v>
      </c>
      <c r="L171" s="40"/>
      <c r="M171" s="209" t="s">
        <v>1</v>
      </c>
      <c r="N171" s="210" t="s">
        <v>42</v>
      </c>
      <c r="O171" s="87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3" t="s">
        <v>124</v>
      </c>
      <c r="AT171" s="213" t="s">
        <v>120</v>
      </c>
      <c r="AU171" s="213" t="s">
        <v>84</v>
      </c>
      <c r="AY171" s="13" t="s">
        <v>119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3" t="s">
        <v>84</v>
      </c>
      <c r="BK171" s="214">
        <f>ROUND(I171*H171,2)</f>
        <v>0</v>
      </c>
      <c r="BL171" s="13" t="s">
        <v>124</v>
      </c>
      <c r="BM171" s="213" t="s">
        <v>205</v>
      </c>
    </row>
    <row r="172" s="2" customFormat="1">
      <c r="A172" s="34"/>
      <c r="B172" s="35"/>
      <c r="C172" s="36"/>
      <c r="D172" s="215" t="s">
        <v>125</v>
      </c>
      <c r="E172" s="36"/>
      <c r="F172" s="216" t="s">
        <v>204</v>
      </c>
      <c r="G172" s="36"/>
      <c r="H172" s="36"/>
      <c r="I172" s="217"/>
      <c r="J172" s="36"/>
      <c r="K172" s="36"/>
      <c r="L172" s="40"/>
      <c r="M172" s="218"/>
      <c r="N172" s="219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125</v>
      </c>
      <c r="AU172" s="13" t="s">
        <v>84</v>
      </c>
    </row>
    <row r="173" s="2" customFormat="1" ht="24.15" customHeight="1">
      <c r="A173" s="34"/>
      <c r="B173" s="35"/>
      <c r="C173" s="202" t="s">
        <v>206</v>
      </c>
      <c r="D173" s="202" t="s">
        <v>120</v>
      </c>
      <c r="E173" s="203" t="s">
        <v>207</v>
      </c>
      <c r="F173" s="204" t="s">
        <v>208</v>
      </c>
      <c r="G173" s="205" t="s">
        <v>128</v>
      </c>
      <c r="H173" s="206">
        <v>1</v>
      </c>
      <c r="I173" s="207"/>
      <c r="J173" s="208">
        <f>ROUND(I173*H173,2)</f>
        <v>0</v>
      </c>
      <c r="K173" s="204" t="s">
        <v>1</v>
      </c>
      <c r="L173" s="40"/>
      <c r="M173" s="209" t="s">
        <v>1</v>
      </c>
      <c r="N173" s="210" t="s">
        <v>42</v>
      </c>
      <c r="O173" s="87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3" t="s">
        <v>124</v>
      </c>
      <c r="AT173" s="213" t="s">
        <v>120</v>
      </c>
      <c r="AU173" s="213" t="s">
        <v>84</v>
      </c>
      <c r="AY173" s="13" t="s">
        <v>119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3" t="s">
        <v>84</v>
      </c>
      <c r="BK173" s="214">
        <f>ROUND(I173*H173,2)</f>
        <v>0</v>
      </c>
      <c r="BL173" s="13" t="s">
        <v>124</v>
      </c>
      <c r="BM173" s="213" t="s">
        <v>209</v>
      </c>
    </row>
    <row r="174" s="2" customFormat="1">
      <c r="A174" s="34"/>
      <c r="B174" s="35"/>
      <c r="C174" s="36"/>
      <c r="D174" s="215" t="s">
        <v>125</v>
      </c>
      <c r="E174" s="36"/>
      <c r="F174" s="216" t="s">
        <v>208</v>
      </c>
      <c r="G174" s="36"/>
      <c r="H174" s="36"/>
      <c r="I174" s="217"/>
      <c r="J174" s="36"/>
      <c r="K174" s="36"/>
      <c r="L174" s="40"/>
      <c r="M174" s="218"/>
      <c r="N174" s="219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125</v>
      </c>
      <c r="AU174" s="13" t="s">
        <v>84</v>
      </c>
    </row>
    <row r="175" s="2" customFormat="1" ht="21.75" customHeight="1">
      <c r="A175" s="34"/>
      <c r="B175" s="35"/>
      <c r="C175" s="202" t="s">
        <v>168</v>
      </c>
      <c r="D175" s="202" t="s">
        <v>120</v>
      </c>
      <c r="E175" s="203" t="s">
        <v>210</v>
      </c>
      <c r="F175" s="204" t="s">
        <v>211</v>
      </c>
      <c r="G175" s="205" t="s">
        <v>128</v>
      </c>
      <c r="H175" s="206">
        <v>2</v>
      </c>
      <c r="I175" s="207"/>
      <c r="J175" s="208">
        <f>ROUND(I175*H175,2)</f>
        <v>0</v>
      </c>
      <c r="K175" s="204" t="s">
        <v>1</v>
      </c>
      <c r="L175" s="40"/>
      <c r="M175" s="209" t="s">
        <v>1</v>
      </c>
      <c r="N175" s="210" t="s">
        <v>42</v>
      </c>
      <c r="O175" s="87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3" t="s">
        <v>124</v>
      </c>
      <c r="AT175" s="213" t="s">
        <v>120</v>
      </c>
      <c r="AU175" s="213" t="s">
        <v>84</v>
      </c>
      <c r="AY175" s="13" t="s">
        <v>119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3" t="s">
        <v>84</v>
      </c>
      <c r="BK175" s="214">
        <f>ROUND(I175*H175,2)</f>
        <v>0</v>
      </c>
      <c r="BL175" s="13" t="s">
        <v>124</v>
      </c>
      <c r="BM175" s="213" t="s">
        <v>212</v>
      </c>
    </row>
    <row r="176" s="2" customFormat="1">
      <c r="A176" s="34"/>
      <c r="B176" s="35"/>
      <c r="C176" s="36"/>
      <c r="D176" s="215" t="s">
        <v>125</v>
      </c>
      <c r="E176" s="36"/>
      <c r="F176" s="216" t="s">
        <v>211</v>
      </c>
      <c r="G176" s="36"/>
      <c r="H176" s="36"/>
      <c r="I176" s="217"/>
      <c r="J176" s="36"/>
      <c r="K176" s="36"/>
      <c r="L176" s="40"/>
      <c r="M176" s="218"/>
      <c r="N176" s="219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125</v>
      </c>
      <c r="AU176" s="13" t="s">
        <v>84</v>
      </c>
    </row>
    <row r="177" s="2" customFormat="1" ht="16.5" customHeight="1">
      <c r="A177" s="34"/>
      <c r="B177" s="35"/>
      <c r="C177" s="202" t="s">
        <v>213</v>
      </c>
      <c r="D177" s="202" t="s">
        <v>120</v>
      </c>
      <c r="E177" s="203" t="s">
        <v>214</v>
      </c>
      <c r="F177" s="204" t="s">
        <v>215</v>
      </c>
      <c r="G177" s="205" t="s">
        <v>128</v>
      </c>
      <c r="H177" s="206">
        <v>52</v>
      </c>
      <c r="I177" s="207"/>
      <c r="J177" s="208">
        <f>ROUND(I177*H177,2)</f>
        <v>0</v>
      </c>
      <c r="K177" s="204" t="s">
        <v>1</v>
      </c>
      <c r="L177" s="40"/>
      <c r="M177" s="209" t="s">
        <v>1</v>
      </c>
      <c r="N177" s="210" t="s">
        <v>42</v>
      </c>
      <c r="O177" s="87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3" t="s">
        <v>124</v>
      </c>
      <c r="AT177" s="213" t="s">
        <v>120</v>
      </c>
      <c r="AU177" s="213" t="s">
        <v>84</v>
      </c>
      <c r="AY177" s="13" t="s">
        <v>119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3" t="s">
        <v>84</v>
      </c>
      <c r="BK177" s="214">
        <f>ROUND(I177*H177,2)</f>
        <v>0</v>
      </c>
      <c r="BL177" s="13" t="s">
        <v>124</v>
      </c>
      <c r="BM177" s="213" t="s">
        <v>216</v>
      </c>
    </row>
    <row r="178" s="2" customFormat="1">
      <c r="A178" s="34"/>
      <c r="B178" s="35"/>
      <c r="C178" s="36"/>
      <c r="D178" s="215" t="s">
        <v>125</v>
      </c>
      <c r="E178" s="36"/>
      <c r="F178" s="216" t="s">
        <v>217</v>
      </c>
      <c r="G178" s="36"/>
      <c r="H178" s="36"/>
      <c r="I178" s="217"/>
      <c r="J178" s="36"/>
      <c r="K178" s="36"/>
      <c r="L178" s="40"/>
      <c r="M178" s="218"/>
      <c r="N178" s="219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125</v>
      </c>
      <c r="AU178" s="13" t="s">
        <v>84</v>
      </c>
    </row>
    <row r="179" s="2" customFormat="1" ht="21.75" customHeight="1">
      <c r="A179" s="34"/>
      <c r="B179" s="35"/>
      <c r="C179" s="202" t="s">
        <v>172</v>
      </c>
      <c r="D179" s="202" t="s">
        <v>120</v>
      </c>
      <c r="E179" s="203" t="s">
        <v>218</v>
      </c>
      <c r="F179" s="204" t="s">
        <v>219</v>
      </c>
      <c r="G179" s="205" t="s">
        <v>128</v>
      </c>
      <c r="H179" s="206">
        <v>2</v>
      </c>
      <c r="I179" s="207"/>
      <c r="J179" s="208">
        <f>ROUND(I179*H179,2)</f>
        <v>0</v>
      </c>
      <c r="K179" s="204" t="s">
        <v>1</v>
      </c>
      <c r="L179" s="40"/>
      <c r="M179" s="209" t="s">
        <v>1</v>
      </c>
      <c r="N179" s="210" t="s">
        <v>42</v>
      </c>
      <c r="O179" s="87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3" t="s">
        <v>124</v>
      </c>
      <c r="AT179" s="213" t="s">
        <v>120</v>
      </c>
      <c r="AU179" s="213" t="s">
        <v>84</v>
      </c>
      <c r="AY179" s="13" t="s">
        <v>119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3" t="s">
        <v>84</v>
      </c>
      <c r="BK179" s="214">
        <f>ROUND(I179*H179,2)</f>
        <v>0</v>
      </c>
      <c r="BL179" s="13" t="s">
        <v>124</v>
      </c>
      <c r="BM179" s="213" t="s">
        <v>220</v>
      </c>
    </row>
    <row r="180" s="2" customFormat="1">
      <c r="A180" s="34"/>
      <c r="B180" s="35"/>
      <c r="C180" s="36"/>
      <c r="D180" s="215" t="s">
        <v>125</v>
      </c>
      <c r="E180" s="36"/>
      <c r="F180" s="216" t="s">
        <v>219</v>
      </c>
      <c r="G180" s="36"/>
      <c r="H180" s="36"/>
      <c r="I180" s="217"/>
      <c r="J180" s="36"/>
      <c r="K180" s="36"/>
      <c r="L180" s="40"/>
      <c r="M180" s="218"/>
      <c r="N180" s="219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125</v>
      </c>
      <c r="AU180" s="13" t="s">
        <v>84</v>
      </c>
    </row>
    <row r="181" s="2" customFormat="1" ht="16.5" customHeight="1">
      <c r="A181" s="34"/>
      <c r="B181" s="35"/>
      <c r="C181" s="202" t="s">
        <v>221</v>
      </c>
      <c r="D181" s="202" t="s">
        <v>120</v>
      </c>
      <c r="E181" s="203" t="s">
        <v>222</v>
      </c>
      <c r="F181" s="204" t="s">
        <v>223</v>
      </c>
      <c r="G181" s="205" t="s">
        <v>128</v>
      </c>
      <c r="H181" s="206">
        <v>2</v>
      </c>
      <c r="I181" s="207"/>
      <c r="J181" s="208">
        <f>ROUND(I181*H181,2)</f>
        <v>0</v>
      </c>
      <c r="K181" s="204" t="s">
        <v>1</v>
      </c>
      <c r="L181" s="40"/>
      <c r="M181" s="209" t="s">
        <v>1</v>
      </c>
      <c r="N181" s="210" t="s">
        <v>42</v>
      </c>
      <c r="O181" s="87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3" t="s">
        <v>124</v>
      </c>
      <c r="AT181" s="213" t="s">
        <v>120</v>
      </c>
      <c r="AU181" s="213" t="s">
        <v>84</v>
      </c>
      <c r="AY181" s="13" t="s">
        <v>119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3" t="s">
        <v>84</v>
      </c>
      <c r="BK181" s="214">
        <f>ROUND(I181*H181,2)</f>
        <v>0</v>
      </c>
      <c r="BL181" s="13" t="s">
        <v>124</v>
      </c>
      <c r="BM181" s="213" t="s">
        <v>224</v>
      </c>
    </row>
    <row r="182" s="2" customFormat="1">
      <c r="A182" s="34"/>
      <c r="B182" s="35"/>
      <c r="C182" s="36"/>
      <c r="D182" s="215" t="s">
        <v>125</v>
      </c>
      <c r="E182" s="36"/>
      <c r="F182" s="216" t="s">
        <v>223</v>
      </c>
      <c r="G182" s="36"/>
      <c r="H182" s="36"/>
      <c r="I182" s="217"/>
      <c r="J182" s="36"/>
      <c r="K182" s="36"/>
      <c r="L182" s="40"/>
      <c r="M182" s="218"/>
      <c r="N182" s="219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125</v>
      </c>
      <c r="AU182" s="13" t="s">
        <v>84</v>
      </c>
    </row>
    <row r="183" s="2" customFormat="1" ht="24.15" customHeight="1">
      <c r="A183" s="34"/>
      <c r="B183" s="35"/>
      <c r="C183" s="202" t="s">
        <v>175</v>
      </c>
      <c r="D183" s="202" t="s">
        <v>120</v>
      </c>
      <c r="E183" s="203" t="s">
        <v>225</v>
      </c>
      <c r="F183" s="204" t="s">
        <v>226</v>
      </c>
      <c r="G183" s="205" t="s">
        <v>136</v>
      </c>
      <c r="H183" s="220"/>
      <c r="I183" s="207"/>
      <c r="J183" s="208">
        <f>ROUND(I183*H183,2)</f>
        <v>0</v>
      </c>
      <c r="K183" s="204" t="s">
        <v>1</v>
      </c>
      <c r="L183" s="40"/>
      <c r="M183" s="209" t="s">
        <v>1</v>
      </c>
      <c r="N183" s="210" t="s">
        <v>42</v>
      </c>
      <c r="O183" s="87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3" t="s">
        <v>124</v>
      </c>
      <c r="AT183" s="213" t="s">
        <v>120</v>
      </c>
      <c r="AU183" s="213" t="s">
        <v>84</v>
      </c>
      <c r="AY183" s="13" t="s">
        <v>119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3" t="s">
        <v>84</v>
      </c>
      <c r="BK183" s="214">
        <f>ROUND(I183*H183,2)</f>
        <v>0</v>
      </c>
      <c r="BL183" s="13" t="s">
        <v>124</v>
      </c>
      <c r="BM183" s="213" t="s">
        <v>227</v>
      </c>
    </row>
    <row r="184" s="2" customFormat="1">
      <c r="A184" s="34"/>
      <c r="B184" s="35"/>
      <c r="C184" s="36"/>
      <c r="D184" s="215" t="s">
        <v>125</v>
      </c>
      <c r="E184" s="36"/>
      <c r="F184" s="216" t="s">
        <v>226</v>
      </c>
      <c r="G184" s="36"/>
      <c r="H184" s="36"/>
      <c r="I184" s="217"/>
      <c r="J184" s="36"/>
      <c r="K184" s="36"/>
      <c r="L184" s="40"/>
      <c r="M184" s="218"/>
      <c r="N184" s="219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125</v>
      </c>
      <c r="AU184" s="13" t="s">
        <v>84</v>
      </c>
    </row>
    <row r="185" s="2" customFormat="1" ht="24.15" customHeight="1">
      <c r="A185" s="34"/>
      <c r="B185" s="35"/>
      <c r="C185" s="202" t="s">
        <v>228</v>
      </c>
      <c r="D185" s="202" t="s">
        <v>120</v>
      </c>
      <c r="E185" s="203" t="s">
        <v>229</v>
      </c>
      <c r="F185" s="204" t="s">
        <v>177</v>
      </c>
      <c r="G185" s="205" t="s">
        <v>136</v>
      </c>
      <c r="H185" s="220"/>
      <c r="I185" s="207"/>
      <c r="J185" s="208">
        <f>ROUND(I185*H185,2)</f>
        <v>0</v>
      </c>
      <c r="K185" s="204" t="s">
        <v>1</v>
      </c>
      <c r="L185" s="40"/>
      <c r="M185" s="209" t="s">
        <v>1</v>
      </c>
      <c r="N185" s="210" t="s">
        <v>42</v>
      </c>
      <c r="O185" s="87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3" t="s">
        <v>124</v>
      </c>
      <c r="AT185" s="213" t="s">
        <v>120</v>
      </c>
      <c r="AU185" s="213" t="s">
        <v>84</v>
      </c>
      <c r="AY185" s="13" t="s">
        <v>119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3" t="s">
        <v>84</v>
      </c>
      <c r="BK185" s="214">
        <f>ROUND(I185*H185,2)</f>
        <v>0</v>
      </c>
      <c r="BL185" s="13" t="s">
        <v>124</v>
      </c>
      <c r="BM185" s="213" t="s">
        <v>230</v>
      </c>
    </row>
    <row r="186" s="2" customFormat="1">
      <c r="A186" s="34"/>
      <c r="B186" s="35"/>
      <c r="C186" s="36"/>
      <c r="D186" s="215" t="s">
        <v>125</v>
      </c>
      <c r="E186" s="36"/>
      <c r="F186" s="216" t="s">
        <v>177</v>
      </c>
      <c r="G186" s="36"/>
      <c r="H186" s="36"/>
      <c r="I186" s="217"/>
      <c r="J186" s="36"/>
      <c r="K186" s="36"/>
      <c r="L186" s="40"/>
      <c r="M186" s="218"/>
      <c r="N186" s="219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125</v>
      </c>
      <c r="AU186" s="13" t="s">
        <v>84</v>
      </c>
    </row>
    <row r="187" s="11" customFormat="1" ht="25.92" customHeight="1">
      <c r="A187" s="11"/>
      <c r="B187" s="188"/>
      <c r="C187" s="189"/>
      <c r="D187" s="190" t="s">
        <v>76</v>
      </c>
      <c r="E187" s="191" t="s">
        <v>231</v>
      </c>
      <c r="F187" s="191" t="s">
        <v>1</v>
      </c>
      <c r="G187" s="189"/>
      <c r="H187" s="189"/>
      <c r="I187" s="192"/>
      <c r="J187" s="193">
        <f>BK187</f>
        <v>0</v>
      </c>
      <c r="K187" s="189"/>
      <c r="L187" s="194"/>
      <c r="M187" s="195"/>
      <c r="N187" s="196"/>
      <c r="O187" s="196"/>
      <c r="P187" s="197">
        <v>0</v>
      </c>
      <c r="Q187" s="196"/>
      <c r="R187" s="197">
        <v>0</v>
      </c>
      <c r="S187" s="196"/>
      <c r="T187" s="198"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99" t="s">
        <v>84</v>
      </c>
      <c r="AT187" s="200" t="s">
        <v>76</v>
      </c>
      <c r="AU187" s="200" t="s">
        <v>12</v>
      </c>
      <c r="AY187" s="199" t="s">
        <v>119</v>
      </c>
      <c r="BK187" s="201">
        <v>0</v>
      </c>
    </row>
    <row r="188" s="11" customFormat="1" ht="25.92" customHeight="1">
      <c r="A188" s="11"/>
      <c r="B188" s="188"/>
      <c r="C188" s="189"/>
      <c r="D188" s="190" t="s">
        <v>76</v>
      </c>
      <c r="E188" s="191" t="s">
        <v>232</v>
      </c>
      <c r="F188" s="191" t="s">
        <v>233</v>
      </c>
      <c r="G188" s="189"/>
      <c r="H188" s="189"/>
      <c r="I188" s="192"/>
      <c r="J188" s="193">
        <f>BK188</f>
        <v>0</v>
      </c>
      <c r="K188" s="189"/>
      <c r="L188" s="194"/>
      <c r="M188" s="195"/>
      <c r="N188" s="196"/>
      <c r="O188" s="196"/>
      <c r="P188" s="197">
        <f>SUM(P189:P212)</f>
        <v>0</v>
      </c>
      <c r="Q188" s="196"/>
      <c r="R188" s="197">
        <f>SUM(R189:R212)</f>
        <v>0</v>
      </c>
      <c r="S188" s="196"/>
      <c r="T188" s="198">
        <f>SUM(T189:T212)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199" t="s">
        <v>86</v>
      </c>
      <c r="AT188" s="200" t="s">
        <v>76</v>
      </c>
      <c r="AU188" s="200" t="s">
        <v>12</v>
      </c>
      <c r="AY188" s="199" t="s">
        <v>119</v>
      </c>
      <c r="BK188" s="201">
        <f>SUM(BK189:BK212)</f>
        <v>0</v>
      </c>
    </row>
    <row r="189" s="2" customFormat="1" ht="44.25" customHeight="1">
      <c r="A189" s="34"/>
      <c r="B189" s="35"/>
      <c r="C189" s="202" t="s">
        <v>178</v>
      </c>
      <c r="D189" s="202" t="s">
        <v>120</v>
      </c>
      <c r="E189" s="203" t="s">
        <v>234</v>
      </c>
      <c r="F189" s="204" t="s">
        <v>235</v>
      </c>
      <c r="G189" s="205" t="s">
        <v>128</v>
      </c>
      <c r="H189" s="206">
        <v>3</v>
      </c>
      <c r="I189" s="207"/>
      <c r="J189" s="208">
        <f>ROUND(I189*H189,2)</f>
        <v>0</v>
      </c>
      <c r="K189" s="204" t="s">
        <v>1</v>
      </c>
      <c r="L189" s="40"/>
      <c r="M189" s="209" t="s">
        <v>1</v>
      </c>
      <c r="N189" s="210" t="s">
        <v>42</v>
      </c>
      <c r="O189" s="87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3" t="s">
        <v>124</v>
      </c>
      <c r="AT189" s="213" t="s">
        <v>120</v>
      </c>
      <c r="AU189" s="213" t="s">
        <v>84</v>
      </c>
      <c r="AY189" s="13" t="s">
        <v>119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3" t="s">
        <v>84</v>
      </c>
      <c r="BK189" s="214">
        <f>ROUND(I189*H189,2)</f>
        <v>0</v>
      </c>
      <c r="BL189" s="13" t="s">
        <v>124</v>
      </c>
      <c r="BM189" s="213" t="s">
        <v>236</v>
      </c>
    </row>
    <row r="190" s="2" customFormat="1">
      <c r="A190" s="34"/>
      <c r="B190" s="35"/>
      <c r="C190" s="36"/>
      <c r="D190" s="215" t="s">
        <v>125</v>
      </c>
      <c r="E190" s="36"/>
      <c r="F190" s="216" t="s">
        <v>235</v>
      </c>
      <c r="G190" s="36"/>
      <c r="H190" s="36"/>
      <c r="I190" s="217"/>
      <c r="J190" s="36"/>
      <c r="K190" s="36"/>
      <c r="L190" s="40"/>
      <c r="M190" s="218"/>
      <c r="N190" s="219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125</v>
      </c>
      <c r="AU190" s="13" t="s">
        <v>84</v>
      </c>
    </row>
    <row r="191" s="2" customFormat="1" ht="44.25" customHeight="1">
      <c r="A191" s="34"/>
      <c r="B191" s="35"/>
      <c r="C191" s="202" t="s">
        <v>237</v>
      </c>
      <c r="D191" s="202" t="s">
        <v>120</v>
      </c>
      <c r="E191" s="203" t="s">
        <v>238</v>
      </c>
      <c r="F191" s="204" t="s">
        <v>239</v>
      </c>
      <c r="G191" s="205" t="s">
        <v>128</v>
      </c>
      <c r="H191" s="206">
        <v>2</v>
      </c>
      <c r="I191" s="207"/>
      <c r="J191" s="208">
        <f>ROUND(I191*H191,2)</f>
        <v>0</v>
      </c>
      <c r="K191" s="204" t="s">
        <v>1</v>
      </c>
      <c r="L191" s="40"/>
      <c r="M191" s="209" t="s">
        <v>1</v>
      </c>
      <c r="N191" s="210" t="s">
        <v>42</v>
      </c>
      <c r="O191" s="87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3" t="s">
        <v>124</v>
      </c>
      <c r="AT191" s="213" t="s">
        <v>120</v>
      </c>
      <c r="AU191" s="213" t="s">
        <v>84</v>
      </c>
      <c r="AY191" s="13" t="s">
        <v>119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3" t="s">
        <v>84</v>
      </c>
      <c r="BK191" s="214">
        <f>ROUND(I191*H191,2)</f>
        <v>0</v>
      </c>
      <c r="BL191" s="13" t="s">
        <v>124</v>
      </c>
      <c r="BM191" s="213" t="s">
        <v>240</v>
      </c>
    </row>
    <row r="192" s="2" customFormat="1">
      <c r="A192" s="34"/>
      <c r="B192" s="35"/>
      <c r="C192" s="36"/>
      <c r="D192" s="215" t="s">
        <v>125</v>
      </c>
      <c r="E192" s="36"/>
      <c r="F192" s="216" t="s">
        <v>239</v>
      </c>
      <c r="G192" s="36"/>
      <c r="H192" s="36"/>
      <c r="I192" s="217"/>
      <c r="J192" s="36"/>
      <c r="K192" s="36"/>
      <c r="L192" s="40"/>
      <c r="M192" s="218"/>
      <c r="N192" s="219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125</v>
      </c>
      <c r="AU192" s="13" t="s">
        <v>84</v>
      </c>
    </row>
    <row r="193" s="2" customFormat="1" ht="44.25" customHeight="1">
      <c r="A193" s="34"/>
      <c r="B193" s="35"/>
      <c r="C193" s="202" t="s">
        <v>183</v>
      </c>
      <c r="D193" s="202" t="s">
        <v>120</v>
      </c>
      <c r="E193" s="203" t="s">
        <v>241</v>
      </c>
      <c r="F193" s="204" t="s">
        <v>242</v>
      </c>
      <c r="G193" s="205" t="s">
        <v>128</v>
      </c>
      <c r="H193" s="206">
        <v>1</v>
      </c>
      <c r="I193" s="207"/>
      <c r="J193" s="208">
        <f>ROUND(I193*H193,2)</f>
        <v>0</v>
      </c>
      <c r="K193" s="204" t="s">
        <v>1</v>
      </c>
      <c r="L193" s="40"/>
      <c r="M193" s="209" t="s">
        <v>1</v>
      </c>
      <c r="N193" s="210" t="s">
        <v>42</v>
      </c>
      <c r="O193" s="87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3" t="s">
        <v>124</v>
      </c>
      <c r="AT193" s="213" t="s">
        <v>120</v>
      </c>
      <c r="AU193" s="213" t="s">
        <v>84</v>
      </c>
      <c r="AY193" s="13" t="s">
        <v>119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3" t="s">
        <v>84</v>
      </c>
      <c r="BK193" s="214">
        <f>ROUND(I193*H193,2)</f>
        <v>0</v>
      </c>
      <c r="BL193" s="13" t="s">
        <v>124</v>
      </c>
      <c r="BM193" s="213" t="s">
        <v>243</v>
      </c>
    </row>
    <row r="194" s="2" customFormat="1">
      <c r="A194" s="34"/>
      <c r="B194" s="35"/>
      <c r="C194" s="36"/>
      <c r="D194" s="215" t="s">
        <v>125</v>
      </c>
      <c r="E194" s="36"/>
      <c r="F194" s="216" t="s">
        <v>242</v>
      </c>
      <c r="G194" s="36"/>
      <c r="H194" s="36"/>
      <c r="I194" s="217"/>
      <c r="J194" s="36"/>
      <c r="K194" s="36"/>
      <c r="L194" s="40"/>
      <c r="M194" s="218"/>
      <c r="N194" s="219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125</v>
      </c>
      <c r="AU194" s="13" t="s">
        <v>84</v>
      </c>
    </row>
    <row r="195" s="2" customFormat="1" ht="44.25" customHeight="1">
      <c r="A195" s="34"/>
      <c r="B195" s="35"/>
      <c r="C195" s="202" t="s">
        <v>244</v>
      </c>
      <c r="D195" s="202" t="s">
        <v>120</v>
      </c>
      <c r="E195" s="203" t="s">
        <v>245</v>
      </c>
      <c r="F195" s="204" t="s">
        <v>246</v>
      </c>
      <c r="G195" s="205" t="s">
        <v>128</v>
      </c>
      <c r="H195" s="206">
        <v>1</v>
      </c>
      <c r="I195" s="207"/>
      <c r="J195" s="208">
        <f>ROUND(I195*H195,2)</f>
        <v>0</v>
      </c>
      <c r="K195" s="204" t="s">
        <v>1</v>
      </c>
      <c r="L195" s="40"/>
      <c r="M195" s="209" t="s">
        <v>1</v>
      </c>
      <c r="N195" s="210" t="s">
        <v>42</v>
      </c>
      <c r="O195" s="87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3" t="s">
        <v>124</v>
      </c>
      <c r="AT195" s="213" t="s">
        <v>120</v>
      </c>
      <c r="AU195" s="213" t="s">
        <v>84</v>
      </c>
      <c r="AY195" s="13" t="s">
        <v>119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3" t="s">
        <v>84</v>
      </c>
      <c r="BK195" s="214">
        <f>ROUND(I195*H195,2)</f>
        <v>0</v>
      </c>
      <c r="BL195" s="13" t="s">
        <v>124</v>
      </c>
      <c r="BM195" s="213" t="s">
        <v>247</v>
      </c>
    </row>
    <row r="196" s="2" customFormat="1">
      <c r="A196" s="34"/>
      <c r="B196" s="35"/>
      <c r="C196" s="36"/>
      <c r="D196" s="215" t="s">
        <v>125</v>
      </c>
      <c r="E196" s="36"/>
      <c r="F196" s="216" t="s">
        <v>246</v>
      </c>
      <c r="G196" s="36"/>
      <c r="H196" s="36"/>
      <c r="I196" s="217"/>
      <c r="J196" s="36"/>
      <c r="K196" s="36"/>
      <c r="L196" s="40"/>
      <c r="M196" s="218"/>
      <c r="N196" s="219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125</v>
      </c>
      <c r="AU196" s="13" t="s">
        <v>84</v>
      </c>
    </row>
    <row r="197" s="2" customFormat="1" ht="44.25" customHeight="1">
      <c r="A197" s="34"/>
      <c r="B197" s="35"/>
      <c r="C197" s="202" t="s">
        <v>188</v>
      </c>
      <c r="D197" s="202" t="s">
        <v>120</v>
      </c>
      <c r="E197" s="203" t="s">
        <v>248</v>
      </c>
      <c r="F197" s="204" t="s">
        <v>249</v>
      </c>
      <c r="G197" s="205" t="s">
        <v>128</v>
      </c>
      <c r="H197" s="206">
        <v>1</v>
      </c>
      <c r="I197" s="207"/>
      <c r="J197" s="208">
        <f>ROUND(I197*H197,2)</f>
        <v>0</v>
      </c>
      <c r="K197" s="204" t="s">
        <v>1</v>
      </c>
      <c r="L197" s="40"/>
      <c r="M197" s="209" t="s">
        <v>1</v>
      </c>
      <c r="N197" s="210" t="s">
        <v>42</v>
      </c>
      <c r="O197" s="87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3" t="s">
        <v>124</v>
      </c>
      <c r="AT197" s="213" t="s">
        <v>120</v>
      </c>
      <c r="AU197" s="213" t="s">
        <v>84</v>
      </c>
      <c r="AY197" s="13" t="s">
        <v>119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3" t="s">
        <v>84</v>
      </c>
      <c r="BK197" s="214">
        <f>ROUND(I197*H197,2)</f>
        <v>0</v>
      </c>
      <c r="BL197" s="13" t="s">
        <v>124</v>
      </c>
      <c r="BM197" s="213" t="s">
        <v>250</v>
      </c>
    </row>
    <row r="198" s="2" customFormat="1">
      <c r="A198" s="34"/>
      <c r="B198" s="35"/>
      <c r="C198" s="36"/>
      <c r="D198" s="215" t="s">
        <v>125</v>
      </c>
      <c r="E198" s="36"/>
      <c r="F198" s="216" t="s">
        <v>249</v>
      </c>
      <c r="G198" s="36"/>
      <c r="H198" s="36"/>
      <c r="I198" s="217"/>
      <c r="J198" s="36"/>
      <c r="K198" s="36"/>
      <c r="L198" s="40"/>
      <c r="M198" s="218"/>
      <c r="N198" s="219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125</v>
      </c>
      <c r="AU198" s="13" t="s">
        <v>84</v>
      </c>
    </row>
    <row r="199" s="2" customFormat="1" ht="66.75" customHeight="1">
      <c r="A199" s="34"/>
      <c r="B199" s="35"/>
      <c r="C199" s="202" t="s">
        <v>251</v>
      </c>
      <c r="D199" s="202" t="s">
        <v>120</v>
      </c>
      <c r="E199" s="203" t="s">
        <v>252</v>
      </c>
      <c r="F199" s="204" t="s">
        <v>253</v>
      </c>
      <c r="G199" s="205" t="s">
        <v>128</v>
      </c>
      <c r="H199" s="206">
        <v>1</v>
      </c>
      <c r="I199" s="207"/>
      <c r="J199" s="208">
        <f>ROUND(I199*H199,2)</f>
        <v>0</v>
      </c>
      <c r="K199" s="204" t="s">
        <v>1</v>
      </c>
      <c r="L199" s="40"/>
      <c r="M199" s="209" t="s">
        <v>1</v>
      </c>
      <c r="N199" s="210" t="s">
        <v>42</v>
      </c>
      <c r="O199" s="87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3" t="s">
        <v>124</v>
      </c>
      <c r="AT199" s="213" t="s">
        <v>120</v>
      </c>
      <c r="AU199" s="213" t="s">
        <v>84</v>
      </c>
      <c r="AY199" s="13" t="s">
        <v>119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3" t="s">
        <v>84</v>
      </c>
      <c r="BK199" s="214">
        <f>ROUND(I199*H199,2)</f>
        <v>0</v>
      </c>
      <c r="BL199" s="13" t="s">
        <v>124</v>
      </c>
      <c r="BM199" s="213" t="s">
        <v>254</v>
      </c>
    </row>
    <row r="200" s="2" customFormat="1">
      <c r="A200" s="34"/>
      <c r="B200" s="35"/>
      <c r="C200" s="36"/>
      <c r="D200" s="215" t="s">
        <v>125</v>
      </c>
      <c r="E200" s="36"/>
      <c r="F200" s="216" t="s">
        <v>253</v>
      </c>
      <c r="G200" s="36"/>
      <c r="H200" s="36"/>
      <c r="I200" s="217"/>
      <c r="J200" s="36"/>
      <c r="K200" s="36"/>
      <c r="L200" s="40"/>
      <c r="M200" s="218"/>
      <c r="N200" s="219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125</v>
      </c>
      <c r="AU200" s="13" t="s">
        <v>84</v>
      </c>
    </row>
    <row r="201" s="2" customFormat="1" ht="49.05" customHeight="1">
      <c r="A201" s="34"/>
      <c r="B201" s="35"/>
      <c r="C201" s="202" t="s">
        <v>191</v>
      </c>
      <c r="D201" s="202" t="s">
        <v>120</v>
      </c>
      <c r="E201" s="203" t="s">
        <v>255</v>
      </c>
      <c r="F201" s="204" t="s">
        <v>256</v>
      </c>
      <c r="G201" s="205" t="s">
        <v>128</v>
      </c>
      <c r="H201" s="206">
        <v>6</v>
      </c>
      <c r="I201" s="207"/>
      <c r="J201" s="208">
        <f>ROUND(I201*H201,2)</f>
        <v>0</v>
      </c>
      <c r="K201" s="204" t="s">
        <v>1</v>
      </c>
      <c r="L201" s="40"/>
      <c r="M201" s="209" t="s">
        <v>1</v>
      </c>
      <c r="N201" s="210" t="s">
        <v>42</v>
      </c>
      <c r="O201" s="87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3" t="s">
        <v>124</v>
      </c>
      <c r="AT201" s="213" t="s">
        <v>120</v>
      </c>
      <c r="AU201" s="213" t="s">
        <v>84</v>
      </c>
      <c r="AY201" s="13" t="s">
        <v>119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3" t="s">
        <v>84</v>
      </c>
      <c r="BK201" s="214">
        <f>ROUND(I201*H201,2)</f>
        <v>0</v>
      </c>
      <c r="BL201" s="13" t="s">
        <v>124</v>
      </c>
      <c r="BM201" s="213" t="s">
        <v>257</v>
      </c>
    </row>
    <row r="202" s="2" customFormat="1">
      <c r="A202" s="34"/>
      <c r="B202" s="35"/>
      <c r="C202" s="36"/>
      <c r="D202" s="215" t="s">
        <v>125</v>
      </c>
      <c r="E202" s="36"/>
      <c r="F202" s="216" t="s">
        <v>256</v>
      </c>
      <c r="G202" s="36"/>
      <c r="H202" s="36"/>
      <c r="I202" s="217"/>
      <c r="J202" s="36"/>
      <c r="K202" s="36"/>
      <c r="L202" s="40"/>
      <c r="M202" s="218"/>
      <c r="N202" s="219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125</v>
      </c>
      <c r="AU202" s="13" t="s">
        <v>84</v>
      </c>
    </row>
    <row r="203" s="2" customFormat="1" ht="49.05" customHeight="1">
      <c r="A203" s="34"/>
      <c r="B203" s="35"/>
      <c r="C203" s="202" t="s">
        <v>258</v>
      </c>
      <c r="D203" s="202" t="s">
        <v>120</v>
      </c>
      <c r="E203" s="203" t="s">
        <v>259</v>
      </c>
      <c r="F203" s="204" t="s">
        <v>260</v>
      </c>
      <c r="G203" s="205" t="s">
        <v>128</v>
      </c>
      <c r="H203" s="206">
        <v>11</v>
      </c>
      <c r="I203" s="207"/>
      <c r="J203" s="208">
        <f>ROUND(I203*H203,2)</f>
        <v>0</v>
      </c>
      <c r="K203" s="204" t="s">
        <v>1</v>
      </c>
      <c r="L203" s="40"/>
      <c r="M203" s="209" t="s">
        <v>1</v>
      </c>
      <c r="N203" s="210" t="s">
        <v>42</v>
      </c>
      <c r="O203" s="87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3" t="s">
        <v>124</v>
      </c>
      <c r="AT203" s="213" t="s">
        <v>120</v>
      </c>
      <c r="AU203" s="213" t="s">
        <v>84</v>
      </c>
      <c r="AY203" s="13" t="s">
        <v>119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3" t="s">
        <v>84</v>
      </c>
      <c r="BK203" s="214">
        <f>ROUND(I203*H203,2)</f>
        <v>0</v>
      </c>
      <c r="BL203" s="13" t="s">
        <v>124</v>
      </c>
      <c r="BM203" s="213" t="s">
        <v>261</v>
      </c>
    </row>
    <row r="204" s="2" customFormat="1">
      <c r="A204" s="34"/>
      <c r="B204" s="35"/>
      <c r="C204" s="36"/>
      <c r="D204" s="215" t="s">
        <v>125</v>
      </c>
      <c r="E204" s="36"/>
      <c r="F204" s="216" t="s">
        <v>260</v>
      </c>
      <c r="G204" s="36"/>
      <c r="H204" s="36"/>
      <c r="I204" s="217"/>
      <c r="J204" s="36"/>
      <c r="K204" s="36"/>
      <c r="L204" s="40"/>
      <c r="M204" s="218"/>
      <c r="N204" s="219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125</v>
      </c>
      <c r="AU204" s="13" t="s">
        <v>84</v>
      </c>
    </row>
    <row r="205" s="2" customFormat="1" ht="16.5" customHeight="1">
      <c r="A205" s="34"/>
      <c r="B205" s="35"/>
      <c r="C205" s="202" t="s">
        <v>195</v>
      </c>
      <c r="D205" s="202" t="s">
        <v>120</v>
      </c>
      <c r="E205" s="203" t="s">
        <v>262</v>
      </c>
      <c r="F205" s="204" t="s">
        <v>263</v>
      </c>
      <c r="G205" s="205" t="s">
        <v>128</v>
      </c>
      <c r="H205" s="206">
        <v>26</v>
      </c>
      <c r="I205" s="207"/>
      <c r="J205" s="208">
        <f>ROUND(I205*H205,2)</f>
        <v>0</v>
      </c>
      <c r="K205" s="204" t="s">
        <v>1</v>
      </c>
      <c r="L205" s="40"/>
      <c r="M205" s="209" t="s">
        <v>1</v>
      </c>
      <c r="N205" s="210" t="s">
        <v>42</v>
      </c>
      <c r="O205" s="87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3" t="s">
        <v>124</v>
      </c>
      <c r="AT205" s="213" t="s">
        <v>120</v>
      </c>
      <c r="AU205" s="213" t="s">
        <v>84</v>
      </c>
      <c r="AY205" s="13" t="s">
        <v>119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3" t="s">
        <v>84</v>
      </c>
      <c r="BK205" s="214">
        <f>ROUND(I205*H205,2)</f>
        <v>0</v>
      </c>
      <c r="BL205" s="13" t="s">
        <v>124</v>
      </c>
      <c r="BM205" s="213" t="s">
        <v>264</v>
      </c>
    </row>
    <row r="206" s="2" customFormat="1">
      <c r="A206" s="34"/>
      <c r="B206" s="35"/>
      <c r="C206" s="36"/>
      <c r="D206" s="215" t="s">
        <v>125</v>
      </c>
      <c r="E206" s="36"/>
      <c r="F206" s="216" t="s">
        <v>263</v>
      </c>
      <c r="G206" s="36"/>
      <c r="H206" s="36"/>
      <c r="I206" s="217"/>
      <c r="J206" s="36"/>
      <c r="K206" s="36"/>
      <c r="L206" s="40"/>
      <c r="M206" s="218"/>
      <c r="N206" s="219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125</v>
      </c>
      <c r="AU206" s="13" t="s">
        <v>84</v>
      </c>
    </row>
    <row r="207" s="2" customFormat="1" ht="16.5" customHeight="1">
      <c r="A207" s="34"/>
      <c r="B207" s="35"/>
      <c r="C207" s="202" t="s">
        <v>265</v>
      </c>
      <c r="D207" s="202" t="s">
        <v>120</v>
      </c>
      <c r="E207" s="203" t="s">
        <v>266</v>
      </c>
      <c r="F207" s="204" t="s">
        <v>267</v>
      </c>
      <c r="G207" s="205" t="s">
        <v>128</v>
      </c>
      <c r="H207" s="206">
        <v>26</v>
      </c>
      <c r="I207" s="207"/>
      <c r="J207" s="208">
        <f>ROUND(I207*H207,2)</f>
        <v>0</v>
      </c>
      <c r="K207" s="204" t="s">
        <v>1</v>
      </c>
      <c r="L207" s="40"/>
      <c r="M207" s="209" t="s">
        <v>1</v>
      </c>
      <c r="N207" s="210" t="s">
        <v>42</v>
      </c>
      <c r="O207" s="87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3" t="s">
        <v>124</v>
      </c>
      <c r="AT207" s="213" t="s">
        <v>120</v>
      </c>
      <c r="AU207" s="213" t="s">
        <v>84</v>
      </c>
      <c r="AY207" s="13" t="s">
        <v>119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3" t="s">
        <v>84</v>
      </c>
      <c r="BK207" s="214">
        <f>ROUND(I207*H207,2)</f>
        <v>0</v>
      </c>
      <c r="BL207" s="13" t="s">
        <v>124</v>
      </c>
      <c r="BM207" s="213" t="s">
        <v>268</v>
      </c>
    </row>
    <row r="208" s="2" customFormat="1">
      <c r="A208" s="34"/>
      <c r="B208" s="35"/>
      <c r="C208" s="36"/>
      <c r="D208" s="215" t="s">
        <v>125</v>
      </c>
      <c r="E208" s="36"/>
      <c r="F208" s="216" t="s">
        <v>267</v>
      </c>
      <c r="G208" s="36"/>
      <c r="H208" s="36"/>
      <c r="I208" s="217"/>
      <c r="J208" s="36"/>
      <c r="K208" s="36"/>
      <c r="L208" s="40"/>
      <c r="M208" s="218"/>
      <c r="N208" s="219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125</v>
      </c>
      <c r="AU208" s="13" t="s">
        <v>84</v>
      </c>
    </row>
    <row r="209" s="2" customFormat="1" ht="24.15" customHeight="1">
      <c r="A209" s="34"/>
      <c r="B209" s="35"/>
      <c r="C209" s="202" t="s">
        <v>198</v>
      </c>
      <c r="D209" s="202" t="s">
        <v>120</v>
      </c>
      <c r="E209" s="203" t="s">
        <v>269</v>
      </c>
      <c r="F209" s="204" t="s">
        <v>270</v>
      </c>
      <c r="G209" s="205" t="s">
        <v>136</v>
      </c>
      <c r="H209" s="220"/>
      <c r="I209" s="207"/>
      <c r="J209" s="208">
        <f>ROUND(I209*H209,2)</f>
        <v>0</v>
      </c>
      <c r="K209" s="204" t="s">
        <v>1</v>
      </c>
      <c r="L209" s="40"/>
      <c r="M209" s="209" t="s">
        <v>1</v>
      </c>
      <c r="N209" s="210" t="s">
        <v>42</v>
      </c>
      <c r="O209" s="87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3" t="s">
        <v>124</v>
      </c>
      <c r="AT209" s="213" t="s">
        <v>120</v>
      </c>
      <c r="AU209" s="213" t="s">
        <v>84</v>
      </c>
      <c r="AY209" s="13" t="s">
        <v>119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3" t="s">
        <v>84</v>
      </c>
      <c r="BK209" s="214">
        <f>ROUND(I209*H209,2)</f>
        <v>0</v>
      </c>
      <c r="BL209" s="13" t="s">
        <v>124</v>
      </c>
      <c r="BM209" s="213" t="s">
        <v>271</v>
      </c>
    </row>
    <row r="210" s="2" customFormat="1">
      <c r="A210" s="34"/>
      <c r="B210" s="35"/>
      <c r="C210" s="36"/>
      <c r="D210" s="215" t="s">
        <v>125</v>
      </c>
      <c r="E210" s="36"/>
      <c r="F210" s="216" t="s">
        <v>270</v>
      </c>
      <c r="G210" s="36"/>
      <c r="H210" s="36"/>
      <c r="I210" s="217"/>
      <c r="J210" s="36"/>
      <c r="K210" s="36"/>
      <c r="L210" s="40"/>
      <c r="M210" s="218"/>
      <c r="N210" s="219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125</v>
      </c>
      <c r="AU210" s="13" t="s">
        <v>84</v>
      </c>
    </row>
    <row r="211" s="2" customFormat="1" ht="24.15" customHeight="1">
      <c r="A211" s="34"/>
      <c r="B211" s="35"/>
      <c r="C211" s="202" t="s">
        <v>272</v>
      </c>
      <c r="D211" s="202" t="s">
        <v>120</v>
      </c>
      <c r="E211" s="203" t="s">
        <v>273</v>
      </c>
      <c r="F211" s="204" t="s">
        <v>274</v>
      </c>
      <c r="G211" s="205" t="s">
        <v>136</v>
      </c>
      <c r="H211" s="220"/>
      <c r="I211" s="207"/>
      <c r="J211" s="208">
        <f>ROUND(I211*H211,2)</f>
        <v>0</v>
      </c>
      <c r="K211" s="204" t="s">
        <v>1</v>
      </c>
      <c r="L211" s="40"/>
      <c r="M211" s="209" t="s">
        <v>1</v>
      </c>
      <c r="N211" s="210" t="s">
        <v>42</v>
      </c>
      <c r="O211" s="87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3" t="s">
        <v>124</v>
      </c>
      <c r="AT211" s="213" t="s">
        <v>120</v>
      </c>
      <c r="AU211" s="213" t="s">
        <v>84</v>
      </c>
      <c r="AY211" s="13" t="s">
        <v>119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3" t="s">
        <v>84</v>
      </c>
      <c r="BK211" s="214">
        <f>ROUND(I211*H211,2)</f>
        <v>0</v>
      </c>
      <c r="BL211" s="13" t="s">
        <v>124</v>
      </c>
      <c r="BM211" s="213" t="s">
        <v>275</v>
      </c>
    </row>
    <row r="212" s="2" customFormat="1">
      <c r="A212" s="34"/>
      <c r="B212" s="35"/>
      <c r="C212" s="36"/>
      <c r="D212" s="215" t="s">
        <v>125</v>
      </c>
      <c r="E212" s="36"/>
      <c r="F212" s="216" t="s">
        <v>274</v>
      </c>
      <c r="G212" s="36"/>
      <c r="H212" s="36"/>
      <c r="I212" s="217"/>
      <c r="J212" s="36"/>
      <c r="K212" s="36"/>
      <c r="L212" s="40"/>
      <c r="M212" s="218"/>
      <c r="N212" s="219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125</v>
      </c>
      <c r="AU212" s="13" t="s">
        <v>84</v>
      </c>
    </row>
    <row r="213" s="11" customFormat="1" ht="25.92" customHeight="1">
      <c r="A213" s="11"/>
      <c r="B213" s="188"/>
      <c r="C213" s="189"/>
      <c r="D213" s="190" t="s">
        <v>76</v>
      </c>
      <c r="E213" s="191" t="s">
        <v>276</v>
      </c>
      <c r="F213" s="191" t="s">
        <v>277</v>
      </c>
      <c r="G213" s="189"/>
      <c r="H213" s="189"/>
      <c r="I213" s="192"/>
      <c r="J213" s="193">
        <f>BK213</f>
        <v>0</v>
      </c>
      <c r="K213" s="189"/>
      <c r="L213" s="194"/>
      <c r="M213" s="195"/>
      <c r="N213" s="196"/>
      <c r="O213" s="196"/>
      <c r="P213" s="197">
        <f>SUM(P214:P219)</f>
        <v>0</v>
      </c>
      <c r="Q213" s="196"/>
      <c r="R213" s="197">
        <f>SUM(R214:R219)</f>
        <v>0</v>
      </c>
      <c r="S213" s="196"/>
      <c r="T213" s="198">
        <f>SUM(T214:T219)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199" t="s">
        <v>86</v>
      </c>
      <c r="AT213" s="200" t="s">
        <v>76</v>
      </c>
      <c r="AU213" s="200" t="s">
        <v>12</v>
      </c>
      <c r="AY213" s="199" t="s">
        <v>119</v>
      </c>
      <c r="BK213" s="201">
        <f>SUM(BK214:BK219)</f>
        <v>0</v>
      </c>
    </row>
    <row r="214" s="2" customFormat="1" ht="24.15" customHeight="1">
      <c r="A214" s="34"/>
      <c r="B214" s="35"/>
      <c r="C214" s="202" t="s">
        <v>202</v>
      </c>
      <c r="D214" s="202" t="s">
        <v>120</v>
      </c>
      <c r="E214" s="203" t="s">
        <v>278</v>
      </c>
      <c r="F214" s="204" t="s">
        <v>279</v>
      </c>
      <c r="G214" s="205" t="s">
        <v>280</v>
      </c>
      <c r="H214" s="206">
        <v>29</v>
      </c>
      <c r="I214" s="207"/>
      <c r="J214" s="208">
        <f>ROUND(I214*H214,2)</f>
        <v>0</v>
      </c>
      <c r="K214" s="204" t="s">
        <v>1</v>
      </c>
      <c r="L214" s="40"/>
      <c r="M214" s="209" t="s">
        <v>1</v>
      </c>
      <c r="N214" s="210" t="s">
        <v>42</v>
      </c>
      <c r="O214" s="87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3" t="s">
        <v>124</v>
      </c>
      <c r="AT214" s="213" t="s">
        <v>120</v>
      </c>
      <c r="AU214" s="213" t="s">
        <v>84</v>
      </c>
      <c r="AY214" s="13" t="s">
        <v>119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3" t="s">
        <v>84</v>
      </c>
      <c r="BK214" s="214">
        <f>ROUND(I214*H214,2)</f>
        <v>0</v>
      </c>
      <c r="BL214" s="13" t="s">
        <v>124</v>
      </c>
      <c r="BM214" s="213" t="s">
        <v>281</v>
      </c>
    </row>
    <row r="215" s="2" customFormat="1">
      <c r="A215" s="34"/>
      <c r="B215" s="35"/>
      <c r="C215" s="36"/>
      <c r="D215" s="215" t="s">
        <v>125</v>
      </c>
      <c r="E215" s="36"/>
      <c r="F215" s="216" t="s">
        <v>279</v>
      </c>
      <c r="G215" s="36"/>
      <c r="H215" s="36"/>
      <c r="I215" s="217"/>
      <c r="J215" s="36"/>
      <c r="K215" s="36"/>
      <c r="L215" s="40"/>
      <c r="M215" s="218"/>
      <c r="N215" s="219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125</v>
      </c>
      <c r="AU215" s="13" t="s">
        <v>84</v>
      </c>
    </row>
    <row r="216" s="2" customFormat="1" ht="24.15" customHeight="1">
      <c r="A216" s="34"/>
      <c r="B216" s="35"/>
      <c r="C216" s="202" t="s">
        <v>282</v>
      </c>
      <c r="D216" s="202" t="s">
        <v>120</v>
      </c>
      <c r="E216" s="203" t="s">
        <v>283</v>
      </c>
      <c r="F216" s="204" t="s">
        <v>284</v>
      </c>
      <c r="G216" s="205" t="s">
        <v>280</v>
      </c>
      <c r="H216" s="206">
        <v>29</v>
      </c>
      <c r="I216" s="207"/>
      <c r="J216" s="208">
        <f>ROUND(I216*H216,2)</f>
        <v>0</v>
      </c>
      <c r="K216" s="204" t="s">
        <v>1</v>
      </c>
      <c r="L216" s="40"/>
      <c r="M216" s="209" t="s">
        <v>1</v>
      </c>
      <c r="N216" s="210" t="s">
        <v>42</v>
      </c>
      <c r="O216" s="87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3" t="s">
        <v>124</v>
      </c>
      <c r="AT216" s="213" t="s">
        <v>120</v>
      </c>
      <c r="AU216" s="213" t="s">
        <v>84</v>
      </c>
      <c r="AY216" s="13" t="s">
        <v>119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3" t="s">
        <v>84</v>
      </c>
      <c r="BK216" s="214">
        <f>ROUND(I216*H216,2)</f>
        <v>0</v>
      </c>
      <c r="BL216" s="13" t="s">
        <v>124</v>
      </c>
      <c r="BM216" s="213" t="s">
        <v>285</v>
      </c>
    </row>
    <row r="217" s="2" customFormat="1">
      <c r="A217" s="34"/>
      <c r="B217" s="35"/>
      <c r="C217" s="36"/>
      <c r="D217" s="215" t="s">
        <v>125</v>
      </c>
      <c r="E217" s="36"/>
      <c r="F217" s="216" t="s">
        <v>284</v>
      </c>
      <c r="G217" s="36"/>
      <c r="H217" s="36"/>
      <c r="I217" s="217"/>
      <c r="J217" s="36"/>
      <c r="K217" s="36"/>
      <c r="L217" s="40"/>
      <c r="M217" s="218"/>
      <c r="N217" s="219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125</v>
      </c>
      <c r="AU217" s="13" t="s">
        <v>84</v>
      </c>
    </row>
    <row r="218" s="2" customFormat="1" ht="24.15" customHeight="1">
      <c r="A218" s="34"/>
      <c r="B218" s="35"/>
      <c r="C218" s="202" t="s">
        <v>205</v>
      </c>
      <c r="D218" s="202" t="s">
        <v>120</v>
      </c>
      <c r="E218" s="203" t="s">
        <v>286</v>
      </c>
      <c r="F218" s="204" t="s">
        <v>287</v>
      </c>
      <c r="G218" s="205" t="s">
        <v>136</v>
      </c>
      <c r="H218" s="220"/>
      <c r="I218" s="207"/>
      <c r="J218" s="208">
        <f>ROUND(I218*H218,2)</f>
        <v>0</v>
      </c>
      <c r="K218" s="204" t="s">
        <v>1</v>
      </c>
      <c r="L218" s="40"/>
      <c r="M218" s="209" t="s">
        <v>1</v>
      </c>
      <c r="N218" s="210" t="s">
        <v>42</v>
      </c>
      <c r="O218" s="87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3" t="s">
        <v>124</v>
      </c>
      <c r="AT218" s="213" t="s">
        <v>120</v>
      </c>
      <c r="AU218" s="213" t="s">
        <v>84</v>
      </c>
      <c r="AY218" s="13" t="s">
        <v>119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3" t="s">
        <v>84</v>
      </c>
      <c r="BK218" s="214">
        <f>ROUND(I218*H218,2)</f>
        <v>0</v>
      </c>
      <c r="BL218" s="13" t="s">
        <v>124</v>
      </c>
      <c r="BM218" s="213" t="s">
        <v>288</v>
      </c>
    </row>
    <row r="219" s="2" customFormat="1">
      <c r="A219" s="34"/>
      <c r="B219" s="35"/>
      <c r="C219" s="36"/>
      <c r="D219" s="215" t="s">
        <v>125</v>
      </c>
      <c r="E219" s="36"/>
      <c r="F219" s="216" t="s">
        <v>287</v>
      </c>
      <c r="G219" s="36"/>
      <c r="H219" s="36"/>
      <c r="I219" s="217"/>
      <c r="J219" s="36"/>
      <c r="K219" s="36"/>
      <c r="L219" s="40"/>
      <c r="M219" s="218"/>
      <c r="N219" s="219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125</v>
      </c>
      <c r="AU219" s="13" t="s">
        <v>84</v>
      </c>
    </row>
    <row r="220" s="11" customFormat="1" ht="25.92" customHeight="1">
      <c r="A220" s="11"/>
      <c r="B220" s="188"/>
      <c r="C220" s="189"/>
      <c r="D220" s="190" t="s">
        <v>76</v>
      </c>
      <c r="E220" s="191" t="s">
        <v>289</v>
      </c>
      <c r="F220" s="191" t="s">
        <v>290</v>
      </c>
      <c r="G220" s="189"/>
      <c r="H220" s="189"/>
      <c r="I220" s="192"/>
      <c r="J220" s="193">
        <f>BK220</f>
        <v>0</v>
      </c>
      <c r="K220" s="189"/>
      <c r="L220" s="194"/>
      <c r="M220" s="195"/>
      <c r="N220" s="196"/>
      <c r="O220" s="196"/>
      <c r="P220" s="197">
        <f>SUM(P221:P222)</f>
        <v>0</v>
      </c>
      <c r="Q220" s="196"/>
      <c r="R220" s="197">
        <f>SUM(R221:R222)</f>
        <v>0</v>
      </c>
      <c r="S220" s="196"/>
      <c r="T220" s="198">
        <f>SUM(T221:T222)</f>
        <v>0</v>
      </c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R220" s="199" t="s">
        <v>86</v>
      </c>
      <c r="AT220" s="200" t="s">
        <v>76</v>
      </c>
      <c r="AU220" s="200" t="s">
        <v>12</v>
      </c>
      <c r="AY220" s="199" t="s">
        <v>119</v>
      </c>
      <c r="BK220" s="201">
        <f>SUM(BK221:BK222)</f>
        <v>0</v>
      </c>
    </row>
    <row r="221" s="2" customFormat="1" ht="16.5" customHeight="1">
      <c r="A221" s="34"/>
      <c r="B221" s="35"/>
      <c r="C221" s="202" t="s">
        <v>291</v>
      </c>
      <c r="D221" s="202" t="s">
        <v>120</v>
      </c>
      <c r="E221" s="203" t="s">
        <v>292</v>
      </c>
      <c r="F221" s="204" t="s">
        <v>293</v>
      </c>
      <c r="G221" s="205" t="s">
        <v>294</v>
      </c>
      <c r="H221" s="206">
        <v>10</v>
      </c>
      <c r="I221" s="207"/>
      <c r="J221" s="208">
        <f>ROUND(I221*H221,2)</f>
        <v>0</v>
      </c>
      <c r="K221" s="204" t="s">
        <v>1</v>
      </c>
      <c r="L221" s="40"/>
      <c r="M221" s="209" t="s">
        <v>1</v>
      </c>
      <c r="N221" s="210" t="s">
        <v>42</v>
      </c>
      <c r="O221" s="87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3" t="s">
        <v>124</v>
      </c>
      <c r="AT221" s="213" t="s">
        <v>120</v>
      </c>
      <c r="AU221" s="213" t="s">
        <v>84</v>
      </c>
      <c r="AY221" s="13" t="s">
        <v>119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3" t="s">
        <v>84</v>
      </c>
      <c r="BK221" s="214">
        <f>ROUND(I221*H221,2)</f>
        <v>0</v>
      </c>
      <c r="BL221" s="13" t="s">
        <v>124</v>
      </c>
      <c r="BM221" s="213" t="s">
        <v>295</v>
      </c>
    </row>
    <row r="222" s="2" customFormat="1">
      <c r="A222" s="34"/>
      <c r="B222" s="35"/>
      <c r="C222" s="36"/>
      <c r="D222" s="215" t="s">
        <v>125</v>
      </c>
      <c r="E222" s="36"/>
      <c r="F222" s="216" t="s">
        <v>293</v>
      </c>
      <c r="G222" s="36"/>
      <c r="H222" s="36"/>
      <c r="I222" s="217"/>
      <c r="J222" s="36"/>
      <c r="K222" s="36"/>
      <c r="L222" s="40"/>
      <c r="M222" s="218"/>
      <c r="N222" s="219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125</v>
      </c>
      <c r="AU222" s="13" t="s">
        <v>84</v>
      </c>
    </row>
    <row r="223" s="11" customFormat="1" ht="25.92" customHeight="1">
      <c r="A223" s="11"/>
      <c r="B223" s="188"/>
      <c r="C223" s="189"/>
      <c r="D223" s="190" t="s">
        <v>76</v>
      </c>
      <c r="E223" s="191" t="s">
        <v>296</v>
      </c>
      <c r="F223" s="191" t="s">
        <v>297</v>
      </c>
      <c r="G223" s="189"/>
      <c r="H223" s="189"/>
      <c r="I223" s="192"/>
      <c r="J223" s="193">
        <f>BK223</f>
        <v>0</v>
      </c>
      <c r="K223" s="189"/>
      <c r="L223" s="194"/>
      <c r="M223" s="195"/>
      <c r="N223" s="196"/>
      <c r="O223" s="196"/>
      <c r="P223" s="197">
        <f>SUM(P224:P237)</f>
        <v>0</v>
      </c>
      <c r="Q223" s="196"/>
      <c r="R223" s="197">
        <f>SUM(R224:R237)</f>
        <v>0</v>
      </c>
      <c r="S223" s="196"/>
      <c r="T223" s="198">
        <f>SUM(T224:T237)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199" t="s">
        <v>86</v>
      </c>
      <c r="AT223" s="200" t="s">
        <v>76</v>
      </c>
      <c r="AU223" s="200" t="s">
        <v>12</v>
      </c>
      <c r="AY223" s="199" t="s">
        <v>119</v>
      </c>
      <c r="BK223" s="201">
        <f>SUM(BK224:BK237)</f>
        <v>0</v>
      </c>
    </row>
    <row r="224" s="2" customFormat="1" ht="33" customHeight="1">
      <c r="A224" s="34"/>
      <c r="B224" s="35"/>
      <c r="C224" s="202" t="s">
        <v>209</v>
      </c>
      <c r="D224" s="202" t="s">
        <v>120</v>
      </c>
      <c r="E224" s="203" t="s">
        <v>298</v>
      </c>
      <c r="F224" s="204" t="s">
        <v>299</v>
      </c>
      <c r="G224" s="205" t="s">
        <v>146</v>
      </c>
      <c r="H224" s="206">
        <v>100</v>
      </c>
      <c r="I224" s="207"/>
      <c r="J224" s="208">
        <f>ROUND(I224*H224,2)</f>
        <v>0</v>
      </c>
      <c r="K224" s="204" t="s">
        <v>1</v>
      </c>
      <c r="L224" s="40"/>
      <c r="M224" s="209" t="s">
        <v>1</v>
      </c>
      <c r="N224" s="210" t="s">
        <v>42</v>
      </c>
      <c r="O224" s="87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3" t="s">
        <v>124</v>
      </c>
      <c r="AT224" s="213" t="s">
        <v>120</v>
      </c>
      <c r="AU224" s="213" t="s">
        <v>84</v>
      </c>
      <c r="AY224" s="13" t="s">
        <v>119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3" t="s">
        <v>84</v>
      </c>
      <c r="BK224" s="214">
        <f>ROUND(I224*H224,2)</f>
        <v>0</v>
      </c>
      <c r="BL224" s="13" t="s">
        <v>124</v>
      </c>
      <c r="BM224" s="213" t="s">
        <v>300</v>
      </c>
    </row>
    <row r="225" s="2" customFormat="1">
      <c r="A225" s="34"/>
      <c r="B225" s="35"/>
      <c r="C225" s="36"/>
      <c r="D225" s="215" t="s">
        <v>125</v>
      </c>
      <c r="E225" s="36"/>
      <c r="F225" s="216" t="s">
        <v>299</v>
      </c>
      <c r="G225" s="36"/>
      <c r="H225" s="36"/>
      <c r="I225" s="217"/>
      <c r="J225" s="36"/>
      <c r="K225" s="36"/>
      <c r="L225" s="40"/>
      <c r="M225" s="218"/>
      <c r="N225" s="219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125</v>
      </c>
      <c r="AU225" s="13" t="s">
        <v>84</v>
      </c>
    </row>
    <row r="226" s="2" customFormat="1" ht="33" customHeight="1">
      <c r="A226" s="34"/>
      <c r="B226" s="35"/>
      <c r="C226" s="202" t="s">
        <v>301</v>
      </c>
      <c r="D226" s="202" t="s">
        <v>120</v>
      </c>
      <c r="E226" s="203" t="s">
        <v>302</v>
      </c>
      <c r="F226" s="204" t="s">
        <v>303</v>
      </c>
      <c r="G226" s="205" t="s">
        <v>146</v>
      </c>
      <c r="H226" s="206">
        <v>120</v>
      </c>
      <c r="I226" s="207"/>
      <c r="J226" s="208">
        <f>ROUND(I226*H226,2)</f>
        <v>0</v>
      </c>
      <c r="K226" s="204" t="s">
        <v>1</v>
      </c>
      <c r="L226" s="40"/>
      <c r="M226" s="209" t="s">
        <v>1</v>
      </c>
      <c r="N226" s="210" t="s">
        <v>42</v>
      </c>
      <c r="O226" s="87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3" t="s">
        <v>124</v>
      </c>
      <c r="AT226" s="213" t="s">
        <v>120</v>
      </c>
      <c r="AU226" s="213" t="s">
        <v>84</v>
      </c>
      <c r="AY226" s="13" t="s">
        <v>119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3" t="s">
        <v>84</v>
      </c>
      <c r="BK226" s="214">
        <f>ROUND(I226*H226,2)</f>
        <v>0</v>
      </c>
      <c r="BL226" s="13" t="s">
        <v>124</v>
      </c>
      <c r="BM226" s="213" t="s">
        <v>304</v>
      </c>
    </row>
    <row r="227" s="2" customFormat="1">
      <c r="A227" s="34"/>
      <c r="B227" s="35"/>
      <c r="C227" s="36"/>
      <c r="D227" s="215" t="s">
        <v>125</v>
      </c>
      <c r="E227" s="36"/>
      <c r="F227" s="216" t="s">
        <v>303</v>
      </c>
      <c r="G227" s="36"/>
      <c r="H227" s="36"/>
      <c r="I227" s="217"/>
      <c r="J227" s="36"/>
      <c r="K227" s="36"/>
      <c r="L227" s="40"/>
      <c r="M227" s="218"/>
      <c r="N227" s="219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125</v>
      </c>
      <c r="AU227" s="13" t="s">
        <v>84</v>
      </c>
    </row>
    <row r="228" s="2" customFormat="1" ht="33" customHeight="1">
      <c r="A228" s="34"/>
      <c r="B228" s="35"/>
      <c r="C228" s="202" t="s">
        <v>212</v>
      </c>
      <c r="D228" s="202" t="s">
        <v>120</v>
      </c>
      <c r="E228" s="203" t="s">
        <v>305</v>
      </c>
      <c r="F228" s="204" t="s">
        <v>306</v>
      </c>
      <c r="G228" s="205" t="s">
        <v>146</v>
      </c>
      <c r="H228" s="206">
        <v>9</v>
      </c>
      <c r="I228" s="207"/>
      <c r="J228" s="208">
        <f>ROUND(I228*H228,2)</f>
        <v>0</v>
      </c>
      <c r="K228" s="204" t="s">
        <v>1</v>
      </c>
      <c r="L228" s="40"/>
      <c r="M228" s="209" t="s">
        <v>1</v>
      </c>
      <c r="N228" s="210" t="s">
        <v>42</v>
      </c>
      <c r="O228" s="87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3" t="s">
        <v>124</v>
      </c>
      <c r="AT228" s="213" t="s">
        <v>120</v>
      </c>
      <c r="AU228" s="213" t="s">
        <v>84</v>
      </c>
      <c r="AY228" s="13" t="s">
        <v>119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3" t="s">
        <v>84</v>
      </c>
      <c r="BK228" s="214">
        <f>ROUND(I228*H228,2)</f>
        <v>0</v>
      </c>
      <c r="BL228" s="13" t="s">
        <v>124</v>
      </c>
      <c r="BM228" s="213" t="s">
        <v>307</v>
      </c>
    </row>
    <row r="229" s="2" customFormat="1">
      <c r="A229" s="34"/>
      <c r="B229" s="35"/>
      <c r="C229" s="36"/>
      <c r="D229" s="215" t="s">
        <v>125</v>
      </c>
      <c r="E229" s="36"/>
      <c r="F229" s="216" t="s">
        <v>306</v>
      </c>
      <c r="G229" s="36"/>
      <c r="H229" s="36"/>
      <c r="I229" s="217"/>
      <c r="J229" s="36"/>
      <c r="K229" s="36"/>
      <c r="L229" s="40"/>
      <c r="M229" s="218"/>
      <c r="N229" s="219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125</v>
      </c>
      <c r="AU229" s="13" t="s">
        <v>84</v>
      </c>
    </row>
    <row r="230" s="2" customFormat="1" ht="33" customHeight="1">
      <c r="A230" s="34"/>
      <c r="B230" s="35"/>
      <c r="C230" s="202" t="s">
        <v>308</v>
      </c>
      <c r="D230" s="202" t="s">
        <v>120</v>
      </c>
      <c r="E230" s="203" t="s">
        <v>309</v>
      </c>
      <c r="F230" s="204" t="s">
        <v>310</v>
      </c>
      <c r="G230" s="205" t="s">
        <v>146</v>
      </c>
      <c r="H230" s="206">
        <v>42</v>
      </c>
      <c r="I230" s="207"/>
      <c r="J230" s="208">
        <f>ROUND(I230*H230,2)</f>
        <v>0</v>
      </c>
      <c r="K230" s="204" t="s">
        <v>1</v>
      </c>
      <c r="L230" s="40"/>
      <c r="M230" s="209" t="s">
        <v>1</v>
      </c>
      <c r="N230" s="210" t="s">
        <v>42</v>
      </c>
      <c r="O230" s="87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3" t="s">
        <v>124</v>
      </c>
      <c r="AT230" s="213" t="s">
        <v>120</v>
      </c>
      <c r="AU230" s="213" t="s">
        <v>84</v>
      </c>
      <c r="AY230" s="13" t="s">
        <v>119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3" t="s">
        <v>84</v>
      </c>
      <c r="BK230" s="214">
        <f>ROUND(I230*H230,2)</f>
        <v>0</v>
      </c>
      <c r="BL230" s="13" t="s">
        <v>124</v>
      </c>
      <c r="BM230" s="213" t="s">
        <v>311</v>
      </c>
    </row>
    <row r="231" s="2" customFormat="1">
      <c r="A231" s="34"/>
      <c r="B231" s="35"/>
      <c r="C231" s="36"/>
      <c r="D231" s="215" t="s">
        <v>125</v>
      </c>
      <c r="E231" s="36"/>
      <c r="F231" s="216" t="s">
        <v>310</v>
      </c>
      <c r="G231" s="36"/>
      <c r="H231" s="36"/>
      <c r="I231" s="217"/>
      <c r="J231" s="36"/>
      <c r="K231" s="36"/>
      <c r="L231" s="40"/>
      <c r="M231" s="218"/>
      <c r="N231" s="219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125</v>
      </c>
      <c r="AU231" s="13" t="s">
        <v>84</v>
      </c>
    </row>
    <row r="232" s="2" customFormat="1" ht="24.15" customHeight="1">
      <c r="A232" s="34"/>
      <c r="B232" s="35"/>
      <c r="C232" s="202" t="s">
        <v>216</v>
      </c>
      <c r="D232" s="202" t="s">
        <v>120</v>
      </c>
      <c r="E232" s="203" t="s">
        <v>312</v>
      </c>
      <c r="F232" s="204" t="s">
        <v>313</v>
      </c>
      <c r="G232" s="205" t="s">
        <v>314</v>
      </c>
      <c r="H232" s="206">
        <v>1</v>
      </c>
      <c r="I232" s="207"/>
      <c r="J232" s="208">
        <f>ROUND(I232*H232,2)</f>
        <v>0</v>
      </c>
      <c r="K232" s="204" t="s">
        <v>1</v>
      </c>
      <c r="L232" s="40"/>
      <c r="M232" s="209" t="s">
        <v>1</v>
      </c>
      <c r="N232" s="210" t="s">
        <v>42</v>
      </c>
      <c r="O232" s="87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3" t="s">
        <v>124</v>
      </c>
      <c r="AT232" s="213" t="s">
        <v>120</v>
      </c>
      <c r="AU232" s="213" t="s">
        <v>84</v>
      </c>
      <c r="AY232" s="13" t="s">
        <v>119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3" t="s">
        <v>84</v>
      </c>
      <c r="BK232" s="214">
        <f>ROUND(I232*H232,2)</f>
        <v>0</v>
      </c>
      <c r="BL232" s="13" t="s">
        <v>124</v>
      </c>
      <c r="BM232" s="213" t="s">
        <v>315</v>
      </c>
    </row>
    <row r="233" s="2" customFormat="1">
      <c r="A233" s="34"/>
      <c r="B233" s="35"/>
      <c r="C233" s="36"/>
      <c r="D233" s="215" t="s">
        <v>125</v>
      </c>
      <c r="E233" s="36"/>
      <c r="F233" s="216" t="s">
        <v>313</v>
      </c>
      <c r="G233" s="36"/>
      <c r="H233" s="36"/>
      <c r="I233" s="217"/>
      <c r="J233" s="36"/>
      <c r="K233" s="36"/>
      <c r="L233" s="40"/>
      <c r="M233" s="218"/>
      <c r="N233" s="219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125</v>
      </c>
      <c r="AU233" s="13" t="s">
        <v>84</v>
      </c>
    </row>
    <row r="234" s="2" customFormat="1" ht="24.15" customHeight="1">
      <c r="A234" s="34"/>
      <c r="B234" s="35"/>
      <c r="C234" s="202" t="s">
        <v>316</v>
      </c>
      <c r="D234" s="202" t="s">
        <v>120</v>
      </c>
      <c r="E234" s="203" t="s">
        <v>317</v>
      </c>
      <c r="F234" s="204" t="s">
        <v>318</v>
      </c>
      <c r="G234" s="205" t="s">
        <v>136</v>
      </c>
      <c r="H234" s="220"/>
      <c r="I234" s="207"/>
      <c r="J234" s="208">
        <f>ROUND(I234*H234,2)</f>
        <v>0</v>
      </c>
      <c r="K234" s="204" t="s">
        <v>1</v>
      </c>
      <c r="L234" s="40"/>
      <c r="M234" s="209" t="s">
        <v>1</v>
      </c>
      <c r="N234" s="210" t="s">
        <v>42</v>
      </c>
      <c r="O234" s="87"/>
      <c r="P234" s="211">
        <f>O234*H234</f>
        <v>0</v>
      </c>
      <c r="Q234" s="211">
        <v>0</v>
      </c>
      <c r="R234" s="211">
        <f>Q234*H234</f>
        <v>0</v>
      </c>
      <c r="S234" s="211">
        <v>0</v>
      </c>
      <c r="T234" s="21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3" t="s">
        <v>124</v>
      </c>
      <c r="AT234" s="213" t="s">
        <v>120</v>
      </c>
      <c r="AU234" s="213" t="s">
        <v>84</v>
      </c>
      <c r="AY234" s="13" t="s">
        <v>119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3" t="s">
        <v>84</v>
      </c>
      <c r="BK234" s="214">
        <f>ROUND(I234*H234,2)</f>
        <v>0</v>
      </c>
      <c r="BL234" s="13" t="s">
        <v>124</v>
      </c>
      <c r="BM234" s="213" t="s">
        <v>319</v>
      </c>
    </row>
    <row r="235" s="2" customFormat="1">
      <c r="A235" s="34"/>
      <c r="B235" s="35"/>
      <c r="C235" s="36"/>
      <c r="D235" s="215" t="s">
        <v>125</v>
      </c>
      <c r="E235" s="36"/>
      <c r="F235" s="216" t="s">
        <v>318</v>
      </c>
      <c r="G235" s="36"/>
      <c r="H235" s="36"/>
      <c r="I235" s="217"/>
      <c r="J235" s="36"/>
      <c r="K235" s="36"/>
      <c r="L235" s="40"/>
      <c r="M235" s="218"/>
      <c r="N235" s="219"/>
      <c r="O235" s="87"/>
      <c r="P235" s="87"/>
      <c r="Q235" s="87"/>
      <c r="R235" s="87"/>
      <c r="S235" s="87"/>
      <c r="T235" s="8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125</v>
      </c>
      <c r="AU235" s="13" t="s">
        <v>84</v>
      </c>
    </row>
    <row r="236" s="2" customFormat="1" ht="24.15" customHeight="1">
      <c r="A236" s="34"/>
      <c r="B236" s="35"/>
      <c r="C236" s="202" t="s">
        <v>220</v>
      </c>
      <c r="D236" s="202" t="s">
        <v>120</v>
      </c>
      <c r="E236" s="203" t="s">
        <v>320</v>
      </c>
      <c r="F236" s="204" t="s">
        <v>321</v>
      </c>
      <c r="G236" s="205" t="s">
        <v>136</v>
      </c>
      <c r="H236" s="220"/>
      <c r="I236" s="207"/>
      <c r="J236" s="208">
        <f>ROUND(I236*H236,2)</f>
        <v>0</v>
      </c>
      <c r="K236" s="204" t="s">
        <v>1</v>
      </c>
      <c r="L236" s="40"/>
      <c r="M236" s="209" t="s">
        <v>1</v>
      </c>
      <c r="N236" s="210" t="s">
        <v>42</v>
      </c>
      <c r="O236" s="87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3" t="s">
        <v>124</v>
      </c>
      <c r="AT236" s="213" t="s">
        <v>120</v>
      </c>
      <c r="AU236" s="213" t="s">
        <v>84</v>
      </c>
      <c r="AY236" s="13" t="s">
        <v>119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3" t="s">
        <v>84</v>
      </c>
      <c r="BK236" s="214">
        <f>ROUND(I236*H236,2)</f>
        <v>0</v>
      </c>
      <c r="BL236" s="13" t="s">
        <v>124</v>
      </c>
      <c r="BM236" s="213" t="s">
        <v>322</v>
      </c>
    </row>
    <row r="237" s="2" customFormat="1">
      <c r="A237" s="34"/>
      <c r="B237" s="35"/>
      <c r="C237" s="36"/>
      <c r="D237" s="215" t="s">
        <v>125</v>
      </c>
      <c r="E237" s="36"/>
      <c r="F237" s="216" t="s">
        <v>321</v>
      </c>
      <c r="G237" s="36"/>
      <c r="H237" s="36"/>
      <c r="I237" s="217"/>
      <c r="J237" s="36"/>
      <c r="K237" s="36"/>
      <c r="L237" s="40"/>
      <c r="M237" s="218"/>
      <c r="N237" s="219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125</v>
      </c>
      <c r="AU237" s="13" t="s">
        <v>84</v>
      </c>
    </row>
    <row r="238" s="11" customFormat="1" ht="25.92" customHeight="1">
      <c r="A238" s="11"/>
      <c r="B238" s="188"/>
      <c r="C238" s="189"/>
      <c r="D238" s="190" t="s">
        <v>76</v>
      </c>
      <c r="E238" s="191" t="s">
        <v>323</v>
      </c>
      <c r="F238" s="191" t="s">
        <v>324</v>
      </c>
      <c r="G238" s="189"/>
      <c r="H238" s="189"/>
      <c r="I238" s="192"/>
      <c r="J238" s="193">
        <f>BK238</f>
        <v>0</v>
      </c>
      <c r="K238" s="189"/>
      <c r="L238" s="194"/>
      <c r="M238" s="195"/>
      <c r="N238" s="196"/>
      <c r="O238" s="196"/>
      <c r="P238" s="197">
        <f>SUM(P239:P258)</f>
        <v>0</v>
      </c>
      <c r="Q238" s="196"/>
      <c r="R238" s="197">
        <f>SUM(R239:R258)</f>
        <v>0</v>
      </c>
      <c r="S238" s="196"/>
      <c r="T238" s="198">
        <f>SUM(T239:T258)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199" t="s">
        <v>84</v>
      </c>
      <c r="AT238" s="200" t="s">
        <v>76</v>
      </c>
      <c r="AU238" s="200" t="s">
        <v>12</v>
      </c>
      <c r="AY238" s="199" t="s">
        <v>119</v>
      </c>
      <c r="BK238" s="201">
        <f>SUM(BK239:BK258)</f>
        <v>0</v>
      </c>
    </row>
    <row r="239" s="2" customFormat="1" ht="16.5" customHeight="1">
      <c r="A239" s="34"/>
      <c r="B239" s="35"/>
      <c r="C239" s="202" t="s">
        <v>325</v>
      </c>
      <c r="D239" s="202" t="s">
        <v>120</v>
      </c>
      <c r="E239" s="203" t="s">
        <v>326</v>
      </c>
      <c r="F239" s="204" t="s">
        <v>327</v>
      </c>
      <c r="G239" s="205" t="s">
        <v>328</v>
      </c>
      <c r="H239" s="206">
        <v>24</v>
      </c>
      <c r="I239" s="207"/>
      <c r="J239" s="208">
        <f>ROUND(I239*H239,2)</f>
        <v>0</v>
      </c>
      <c r="K239" s="204" t="s">
        <v>1</v>
      </c>
      <c r="L239" s="40"/>
      <c r="M239" s="209" t="s">
        <v>1</v>
      </c>
      <c r="N239" s="210" t="s">
        <v>42</v>
      </c>
      <c r="O239" s="87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3" t="s">
        <v>129</v>
      </c>
      <c r="AT239" s="213" t="s">
        <v>120</v>
      </c>
      <c r="AU239" s="213" t="s">
        <v>84</v>
      </c>
      <c r="AY239" s="13" t="s">
        <v>119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3" t="s">
        <v>84</v>
      </c>
      <c r="BK239" s="214">
        <f>ROUND(I239*H239,2)</f>
        <v>0</v>
      </c>
      <c r="BL239" s="13" t="s">
        <v>129</v>
      </c>
      <c r="BM239" s="213" t="s">
        <v>329</v>
      </c>
    </row>
    <row r="240" s="2" customFormat="1">
      <c r="A240" s="34"/>
      <c r="B240" s="35"/>
      <c r="C240" s="36"/>
      <c r="D240" s="215" t="s">
        <v>125</v>
      </c>
      <c r="E240" s="36"/>
      <c r="F240" s="216" t="s">
        <v>327</v>
      </c>
      <c r="G240" s="36"/>
      <c r="H240" s="36"/>
      <c r="I240" s="217"/>
      <c r="J240" s="36"/>
      <c r="K240" s="36"/>
      <c r="L240" s="40"/>
      <c r="M240" s="218"/>
      <c r="N240" s="219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125</v>
      </c>
      <c r="AU240" s="13" t="s">
        <v>84</v>
      </c>
    </row>
    <row r="241" s="2" customFormat="1" ht="21.75" customHeight="1">
      <c r="A241" s="34"/>
      <c r="B241" s="35"/>
      <c r="C241" s="202" t="s">
        <v>224</v>
      </c>
      <c r="D241" s="202" t="s">
        <v>120</v>
      </c>
      <c r="E241" s="203" t="s">
        <v>330</v>
      </c>
      <c r="F241" s="204" t="s">
        <v>331</v>
      </c>
      <c r="G241" s="205" t="s">
        <v>328</v>
      </c>
      <c r="H241" s="206">
        <v>4</v>
      </c>
      <c r="I241" s="207"/>
      <c r="J241" s="208">
        <f>ROUND(I241*H241,2)</f>
        <v>0</v>
      </c>
      <c r="K241" s="204" t="s">
        <v>1</v>
      </c>
      <c r="L241" s="40"/>
      <c r="M241" s="209" t="s">
        <v>1</v>
      </c>
      <c r="N241" s="210" t="s">
        <v>42</v>
      </c>
      <c r="O241" s="87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3" t="s">
        <v>129</v>
      </c>
      <c r="AT241" s="213" t="s">
        <v>120</v>
      </c>
      <c r="AU241" s="213" t="s">
        <v>84</v>
      </c>
      <c r="AY241" s="13" t="s">
        <v>119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3" t="s">
        <v>84</v>
      </c>
      <c r="BK241" s="214">
        <f>ROUND(I241*H241,2)</f>
        <v>0</v>
      </c>
      <c r="BL241" s="13" t="s">
        <v>129</v>
      </c>
      <c r="BM241" s="213" t="s">
        <v>332</v>
      </c>
    </row>
    <row r="242" s="2" customFormat="1">
      <c r="A242" s="34"/>
      <c r="B242" s="35"/>
      <c r="C242" s="36"/>
      <c r="D242" s="215" t="s">
        <v>125</v>
      </c>
      <c r="E242" s="36"/>
      <c r="F242" s="216" t="s">
        <v>331</v>
      </c>
      <c r="G242" s="36"/>
      <c r="H242" s="36"/>
      <c r="I242" s="217"/>
      <c r="J242" s="36"/>
      <c r="K242" s="36"/>
      <c r="L242" s="40"/>
      <c r="M242" s="218"/>
      <c r="N242" s="219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125</v>
      </c>
      <c r="AU242" s="13" t="s">
        <v>84</v>
      </c>
    </row>
    <row r="243" s="2" customFormat="1" ht="16.5" customHeight="1">
      <c r="A243" s="34"/>
      <c r="B243" s="35"/>
      <c r="C243" s="202" t="s">
        <v>333</v>
      </c>
      <c r="D243" s="202" t="s">
        <v>120</v>
      </c>
      <c r="E243" s="203" t="s">
        <v>334</v>
      </c>
      <c r="F243" s="204" t="s">
        <v>335</v>
      </c>
      <c r="G243" s="205" t="s">
        <v>328</v>
      </c>
      <c r="H243" s="206">
        <v>4</v>
      </c>
      <c r="I243" s="207"/>
      <c r="J243" s="208">
        <f>ROUND(I243*H243,2)</f>
        <v>0</v>
      </c>
      <c r="K243" s="204" t="s">
        <v>1</v>
      </c>
      <c r="L243" s="40"/>
      <c r="M243" s="209" t="s">
        <v>1</v>
      </c>
      <c r="N243" s="210" t="s">
        <v>42</v>
      </c>
      <c r="O243" s="87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3" t="s">
        <v>129</v>
      </c>
      <c r="AT243" s="213" t="s">
        <v>120</v>
      </c>
      <c r="AU243" s="213" t="s">
        <v>84</v>
      </c>
      <c r="AY243" s="13" t="s">
        <v>119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3" t="s">
        <v>84</v>
      </c>
      <c r="BK243" s="214">
        <f>ROUND(I243*H243,2)</f>
        <v>0</v>
      </c>
      <c r="BL243" s="13" t="s">
        <v>129</v>
      </c>
      <c r="BM243" s="213" t="s">
        <v>336</v>
      </c>
    </row>
    <row r="244" s="2" customFormat="1">
      <c r="A244" s="34"/>
      <c r="B244" s="35"/>
      <c r="C244" s="36"/>
      <c r="D244" s="215" t="s">
        <v>125</v>
      </c>
      <c r="E244" s="36"/>
      <c r="F244" s="216" t="s">
        <v>335</v>
      </c>
      <c r="G244" s="36"/>
      <c r="H244" s="36"/>
      <c r="I244" s="217"/>
      <c r="J244" s="36"/>
      <c r="K244" s="36"/>
      <c r="L244" s="40"/>
      <c r="M244" s="218"/>
      <c r="N244" s="219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125</v>
      </c>
      <c r="AU244" s="13" t="s">
        <v>84</v>
      </c>
    </row>
    <row r="245" s="2" customFormat="1" ht="16.5" customHeight="1">
      <c r="A245" s="34"/>
      <c r="B245" s="35"/>
      <c r="C245" s="202" t="s">
        <v>227</v>
      </c>
      <c r="D245" s="202" t="s">
        <v>120</v>
      </c>
      <c r="E245" s="203" t="s">
        <v>337</v>
      </c>
      <c r="F245" s="204" t="s">
        <v>338</v>
      </c>
      <c r="G245" s="205" t="s">
        <v>328</v>
      </c>
      <c r="H245" s="206">
        <v>1</v>
      </c>
      <c r="I245" s="207"/>
      <c r="J245" s="208">
        <f>ROUND(I245*H245,2)</f>
        <v>0</v>
      </c>
      <c r="K245" s="204" t="s">
        <v>1</v>
      </c>
      <c r="L245" s="40"/>
      <c r="M245" s="209" t="s">
        <v>1</v>
      </c>
      <c r="N245" s="210" t="s">
        <v>42</v>
      </c>
      <c r="O245" s="87"/>
      <c r="P245" s="211">
        <f>O245*H245</f>
        <v>0</v>
      </c>
      <c r="Q245" s="211">
        <v>0</v>
      </c>
      <c r="R245" s="211">
        <f>Q245*H245</f>
        <v>0</v>
      </c>
      <c r="S245" s="211">
        <v>0</v>
      </c>
      <c r="T245" s="21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3" t="s">
        <v>129</v>
      </c>
      <c r="AT245" s="213" t="s">
        <v>120</v>
      </c>
      <c r="AU245" s="213" t="s">
        <v>84</v>
      </c>
      <c r="AY245" s="13" t="s">
        <v>119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3" t="s">
        <v>84</v>
      </c>
      <c r="BK245" s="214">
        <f>ROUND(I245*H245,2)</f>
        <v>0</v>
      </c>
      <c r="BL245" s="13" t="s">
        <v>129</v>
      </c>
      <c r="BM245" s="213" t="s">
        <v>339</v>
      </c>
    </row>
    <row r="246" s="2" customFormat="1">
      <c r="A246" s="34"/>
      <c r="B246" s="35"/>
      <c r="C246" s="36"/>
      <c r="D246" s="215" t="s">
        <v>125</v>
      </c>
      <c r="E246" s="36"/>
      <c r="F246" s="216" t="s">
        <v>338</v>
      </c>
      <c r="G246" s="36"/>
      <c r="H246" s="36"/>
      <c r="I246" s="217"/>
      <c r="J246" s="36"/>
      <c r="K246" s="36"/>
      <c r="L246" s="40"/>
      <c r="M246" s="218"/>
      <c r="N246" s="219"/>
      <c r="O246" s="87"/>
      <c r="P246" s="87"/>
      <c r="Q246" s="87"/>
      <c r="R246" s="87"/>
      <c r="S246" s="87"/>
      <c r="T246" s="88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125</v>
      </c>
      <c r="AU246" s="13" t="s">
        <v>84</v>
      </c>
    </row>
    <row r="247" s="2" customFormat="1" ht="16.5" customHeight="1">
      <c r="A247" s="34"/>
      <c r="B247" s="35"/>
      <c r="C247" s="202" t="s">
        <v>340</v>
      </c>
      <c r="D247" s="202" t="s">
        <v>120</v>
      </c>
      <c r="E247" s="203" t="s">
        <v>341</v>
      </c>
      <c r="F247" s="204" t="s">
        <v>342</v>
      </c>
      <c r="G247" s="205" t="s">
        <v>328</v>
      </c>
      <c r="H247" s="206">
        <v>10</v>
      </c>
      <c r="I247" s="207"/>
      <c r="J247" s="208">
        <f>ROUND(I247*H247,2)</f>
        <v>0</v>
      </c>
      <c r="K247" s="204" t="s">
        <v>1</v>
      </c>
      <c r="L247" s="40"/>
      <c r="M247" s="209" t="s">
        <v>1</v>
      </c>
      <c r="N247" s="210" t="s">
        <v>42</v>
      </c>
      <c r="O247" s="87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3" t="s">
        <v>129</v>
      </c>
      <c r="AT247" s="213" t="s">
        <v>120</v>
      </c>
      <c r="AU247" s="213" t="s">
        <v>84</v>
      </c>
      <c r="AY247" s="13" t="s">
        <v>119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3" t="s">
        <v>84</v>
      </c>
      <c r="BK247" s="214">
        <f>ROUND(I247*H247,2)</f>
        <v>0</v>
      </c>
      <c r="BL247" s="13" t="s">
        <v>129</v>
      </c>
      <c r="BM247" s="213" t="s">
        <v>343</v>
      </c>
    </row>
    <row r="248" s="2" customFormat="1">
      <c r="A248" s="34"/>
      <c r="B248" s="35"/>
      <c r="C248" s="36"/>
      <c r="D248" s="215" t="s">
        <v>125</v>
      </c>
      <c r="E248" s="36"/>
      <c r="F248" s="216" t="s">
        <v>342</v>
      </c>
      <c r="G248" s="36"/>
      <c r="H248" s="36"/>
      <c r="I248" s="217"/>
      <c r="J248" s="36"/>
      <c r="K248" s="36"/>
      <c r="L248" s="40"/>
      <c r="M248" s="218"/>
      <c r="N248" s="219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125</v>
      </c>
      <c r="AU248" s="13" t="s">
        <v>84</v>
      </c>
    </row>
    <row r="249" s="2" customFormat="1" ht="49.05" customHeight="1">
      <c r="A249" s="34"/>
      <c r="B249" s="35"/>
      <c r="C249" s="202" t="s">
        <v>230</v>
      </c>
      <c r="D249" s="202" t="s">
        <v>120</v>
      </c>
      <c r="E249" s="203" t="s">
        <v>344</v>
      </c>
      <c r="F249" s="204" t="s">
        <v>345</v>
      </c>
      <c r="G249" s="205" t="s">
        <v>328</v>
      </c>
      <c r="H249" s="206">
        <v>16</v>
      </c>
      <c r="I249" s="207"/>
      <c r="J249" s="208">
        <f>ROUND(I249*H249,2)</f>
        <v>0</v>
      </c>
      <c r="K249" s="204" t="s">
        <v>1</v>
      </c>
      <c r="L249" s="40"/>
      <c r="M249" s="209" t="s">
        <v>1</v>
      </c>
      <c r="N249" s="210" t="s">
        <v>42</v>
      </c>
      <c r="O249" s="87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3" t="s">
        <v>129</v>
      </c>
      <c r="AT249" s="213" t="s">
        <v>120</v>
      </c>
      <c r="AU249" s="213" t="s">
        <v>84</v>
      </c>
      <c r="AY249" s="13" t="s">
        <v>119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3" t="s">
        <v>84</v>
      </c>
      <c r="BK249" s="214">
        <f>ROUND(I249*H249,2)</f>
        <v>0</v>
      </c>
      <c r="BL249" s="13" t="s">
        <v>129</v>
      </c>
      <c r="BM249" s="213" t="s">
        <v>346</v>
      </c>
    </row>
    <row r="250" s="2" customFormat="1">
      <c r="A250" s="34"/>
      <c r="B250" s="35"/>
      <c r="C250" s="36"/>
      <c r="D250" s="215" t="s">
        <v>125</v>
      </c>
      <c r="E250" s="36"/>
      <c r="F250" s="216" t="s">
        <v>345</v>
      </c>
      <c r="G250" s="36"/>
      <c r="H250" s="36"/>
      <c r="I250" s="217"/>
      <c r="J250" s="36"/>
      <c r="K250" s="36"/>
      <c r="L250" s="40"/>
      <c r="M250" s="218"/>
      <c r="N250" s="219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125</v>
      </c>
      <c r="AU250" s="13" t="s">
        <v>84</v>
      </c>
    </row>
    <row r="251" s="2" customFormat="1" ht="24.15" customHeight="1">
      <c r="A251" s="34"/>
      <c r="B251" s="35"/>
      <c r="C251" s="202" t="s">
        <v>347</v>
      </c>
      <c r="D251" s="202" t="s">
        <v>120</v>
      </c>
      <c r="E251" s="203" t="s">
        <v>348</v>
      </c>
      <c r="F251" s="204" t="s">
        <v>349</v>
      </c>
      <c r="G251" s="205" t="s">
        <v>328</v>
      </c>
      <c r="H251" s="206">
        <v>6</v>
      </c>
      <c r="I251" s="207"/>
      <c r="J251" s="208">
        <f>ROUND(I251*H251,2)</f>
        <v>0</v>
      </c>
      <c r="K251" s="204" t="s">
        <v>1</v>
      </c>
      <c r="L251" s="40"/>
      <c r="M251" s="209" t="s">
        <v>1</v>
      </c>
      <c r="N251" s="210" t="s">
        <v>42</v>
      </c>
      <c r="O251" s="87"/>
      <c r="P251" s="211">
        <f>O251*H251</f>
        <v>0</v>
      </c>
      <c r="Q251" s="211">
        <v>0</v>
      </c>
      <c r="R251" s="211">
        <f>Q251*H251</f>
        <v>0</v>
      </c>
      <c r="S251" s="211">
        <v>0</v>
      </c>
      <c r="T251" s="21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3" t="s">
        <v>129</v>
      </c>
      <c r="AT251" s="213" t="s">
        <v>120</v>
      </c>
      <c r="AU251" s="213" t="s">
        <v>84</v>
      </c>
      <c r="AY251" s="13" t="s">
        <v>119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3" t="s">
        <v>84</v>
      </c>
      <c r="BK251" s="214">
        <f>ROUND(I251*H251,2)</f>
        <v>0</v>
      </c>
      <c r="BL251" s="13" t="s">
        <v>129</v>
      </c>
      <c r="BM251" s="213" t="s">
        <v>350</v>
      </c>
    </row>
    <row r="252" s="2" customFormat="1">
      <c r="A252" s="34"/>
      <c r="B252" s="35"/>
      <c r="C252" s="36"/>
      <c r="D252" s="215" t="s">
        <v>125</v>
      </c>
      <c r="E252" s="36"/>
      <c r="F252" s="216" t="s">
        <v>349</v>
      </c>
      <c r="G252" s="36"/>
      <c r="H252" s="36"/>
      <c r="I252" s="217"/>
      <c r="J252" s="36"/>
      <c r="K252" s="36"/>
      <c r="L252" s="40"/>
      <c r="M252" s="218"/>
      <c r="N252" s="219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125</v>
      </c>
      <c r="AU252" s="13" t="s">
        <v>84</v>
      </c>
    </row>
    <row r="253" s="2" customFormat="1" ht="16.5" customHeight="1">
      <c r="A253" s="34"/>
      <c r="B253" s="35"/>
      <c r="C253" s="202" t="s">
        <v>236</v>
      </c>
      <c r="D253" s="202" t="s">
        <v>120</v>
      </c>
      <c r="E253" s="203" t="s">
        <v>351</v>
      </c>
      <c r="F253" s="204" t="s">
        <v>352</v>
      </c>
      <c r="G253" s="205" t="s">
        <v>328</v>
      </c>
      <c r="H253" s="206">
        <v>6</v>
      </c>
      <c r="I253" s="207"/>
      <c r="J253" s="208">
        <f>ROUND(I253*H253,2)</f>
        <v>0</v>
      </c>
      <c r="K253" s="204" t="s">
        <v>1</v>
      </c>
      <c r="L253" s="40"/>
      <c r="M253" s="209" t="s">
        <v>1</v>
      </c>
      <c r="N253" s="210" t="s">
        <v>42</v>
      </c>
      <c r="O253" s="87"/>
      <c r="P253" s="211">
        <f>O253*H253</f>
        <v>0</v>
      </c>
      <c r="Q253" s="211">
        <v>0</v>
      </c>
      <c r="R253" s="211">
        <f>Q253*H253</f>
        <v>0</v>
      </c>
      <c r="S253" s="211">
        <v>0</v>
      </c>
      <c r="T253" s="21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3" t="s">
        <v>129</v>
      </c>
      <c r="AT253" s="213" t="s">
        <v>120</v>
      </c>
      <c r="AU253" s="213" t="s">
        <v>84</v>
      </c>
      <c r="AY253" s="13" t="s">
        <v>119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3" t="s">
        <v>84</v>
      </c>
      <c r="BK253" s="214">
        <f>ROUND(I253*H253,2)</f>
        <v>0</v>
      </c>
      <c r="BL253" s="13" t="s">
        <v>129</v>
      </c>
      <c r="BM253" s="213" t="s">
        <v>353</v>
      </c>
    </row>
    <row r="254" s="2" customFormat="1">
      <c r="A254" s="34"/>
      <c r="B254" s="35"/>
      <c r="C254" s="36"/>
      <c r="D254" s="215" t="s">
        <v>125</v>
      </c>
      <c r="E254" s="36"/>
      <c r="F254" s="216" t="s">
        <v>352</v>
      </c>
      <c r="G254" s="36"/>
      <c r="H254" s="36"/>
      <c r="I254" s="217"/>
      <c r="J254" s="36"/>
      <c r="K254" s="36"/>
      <c r="L254" s="40"/>
      <c r="M254" s="218"/>
      <c r="N254" s="219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125</v>
      </c>
      <c r="AU254" s="13" t="s">
        <v>84</v>
      </c>
    </row>
    <row r="255" s="2" customFormat="1" ht="16.5" customHeight="1">
      <c r="A255" s="34"/>
      <c r="B255" s="35"/>
      <c r="C255" s="202" t="s">
        <v>354</v>
      </c>
      <c r="D255" s="202" t="s">
        <v>120</v>
      </c>
      <c r="E255" s="203" t="s">
        <v>355</v>
      </c>
      <c r="F255" s="204" t="s">
        <v>356</v>
      </c>
      <c r="G255" s="205" t="s">
        <v>328</v>
      </c>
      <c r="H255" s="206">
        <v>2</v>
      </c>
      <c r="I255" s="207"/>
      <c r="J255" s="208">
        <f>ROUND(I255*H255,2)</f>
        <v>0</v>
      </c>
      <c r="K255" s="204" t="s">
        <v>1</v>
      </c>
      <c r="L255" s="40"/>
      <c r="M255" s="209" t="s">
        <v>1</v>
      </c>
      <c r="N255" s="210" t="s">
        <v>42</v>
      </c>
      <c r="O255" s="87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3" t="s">
        <v>129</v>
      </c>
      <c r="AT255" s="213" t="s">
        <v>120</v>
      </c>
      <c r="AU255" s="213" t="s">
        <v>84</v>
      </c>
      <c r="AY255" s="13" t="s">
        <v>119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3" t="s">
        <v>84</v>
      </c>
      <c r="BK255" s="214">
        <f>ROUND(I255*H255,2)</f>
        <v>0</v>
      </c>
      <c r="BL255" s="13" t="s">
        <v>129</v>
      </c>
      <c r="BM255" s="213" t="s">
        <v>357</v>
      </c>
    </row>
    <row r="256" s="2" customFormat="1">
      <c r="A256" s="34"/>
      <c r="B256" s="35"/>
      <c r="C256" s="36"/>
      <c r="D256" s="215" t="s">
        <v>125</v>
      </c>
      <c r="E256" s="36"/>
      <c r="F256" s="216" t="s">
        <v>356</v>
      </c>
      <c r="G256" s="36"/>
      <c r="H256" s="36"/>
      <c r="I256" s="217"/>
      <c r="J256" s="36"/>
      <c r="K256" s="36"/>
      <c r="L256" s="40"/>
      <c r="M256" s="218"/>
      <c r="N256" s="219"/>
      <c r="O256" s="87"/>
      <c r="P256" s="87"/>
      <c r="Q256" s="87"/>
      <c r="R256" s="87"/>
      <c r="S256" s="87"/>
      <c r="T256" s="88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3" t="s">
        <v>125</v>
      </c>
      <c r="AU256" s="13" t="s">
        <v>84</v>
      </c>
    </row>
    <row r="257" s="2" customFormat="1" ht="16.5" customHeight="1">
      <c r="A257" s="34"/>
      <c r="B257" s="35"/>
      <c r="C257" s="202" t="s">
        <v>240</v>
      </c>
      <c r="D257" s="202" t="s">
        <v>120</v>
      </c>
      <c r="E257" s="203" t="s">
        <v>358</v>
      </c>
      <c r="F257" s="204" t="s">
        <v>359</v>
      </c>
      <c r="G257" s="205" t="s">
        <v>328</v>
      </c>
      <c r="H257" s="206">
        <v>10</v>
      </c>
      <c r="I257" s="207"/>
      <c r="J257" s="208">
        <f>ROUND(I257*H257,2)</f>
        <v>0</v>
      </c>
      <c r="K257" s="204" t="s">
        <v>1</v>
      </c>
      <c r="L257" s="40"/>
      <c r="M257" s="209" t="s">
        <v>1</v>
      </c>
      <c r="N257" s="210" t="s">
        <v>42</v>
      </c>
      <c r="O257" s="87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3" t="s">
        <v>129</v>
      </c>
      <c r="AT257" s="213" t="s">
        <v>120</v>
      </c>
      <c r="AU257" s="213" t="s">
        <v>84</v>
      </c>
      <c r="AY257" s="13" t="s">
        <v>119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3" t="s">
        <v>84</v>
      </c>
      <c r="BK257" s="214">
        <f>ROUND(I257*H257,2)</f>
        <v>0</v>
      </c>
      <c r="BL257" s="13" t="s">
        <v>129</v>
      </c>
      <c r="BM257" s="213" t="s">
        <v>360</v>
      </c>
    </row>
    <row r="258" s="2" customFormat="1">
      <c r="A258" s="34"/>
      <c r="B258" s="35"/>
      <c r="C258" s="36"/>
      <c r="D258" s="215" t="s">
        <v>125</v>
      </c>
      <c r="E258" s="36"/>
      <c r="F258" s="216" t="s">
        <v>359</v>
      </c>
      <c r="G258" s="36"/>
      <c r="H258" s="36"/>
      <c r="I258" s="217"/>
      <c r="J258" s="36"/>
      <c r="K258" s="36"/>
      <c r="L258" s="40"/>
      <c r="M258" s="221"/>
      <c r="N258" s="222"/>
      <c r="O258" s="223"/>
      <c r="P258" s="223"/>
      <c r="Q258" s="223"/>
      <c r="R258" s="223"/>
      <c r="S258" s="223"/>
      <c r="T258" s="22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3" t="s">
        <v>125</v>
      </c>
      <c r="AU258" s="13" t="s">
        <v>84</v>
      </c>
    </row>
    <row r="259" s="2" customFormat="1" ht="6.96" customHeight="1">
      <c r="A259" s="34"/>
      <c r="B259" s="62"/>
      <c r="C259" s="63"/>
      <c r="D259" s="63"/>
      <c r="E259" s="63"/>
      <c r="F259" s="63"/>
      <c r="G259" s="63"/>
      <c r="H259" s="63"/>
      <c r="I259" s="63"/>
      <c r="J259" s="63"/>
      <c r="K259" s="63"/>
      <c r="L259" s="40"/>
      <c r="M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</row>
  </sheetData>
  <sheetProtection sheet="1" autoFilter="0" formatColumns="0" formatRows="0" objects="1" scenarios="1" spinCount="100000" saltValue="USJwNh/O1Vrvy3Y5zlLncqdTqz1o1OC02Qmfk5QoiG4rwF8cATRgznchIEqxUehN/G+RmUdeoE2C3eY7piLg8Q==" hashValue="tBgPrafqG29FEFutmtWp/jl6mQR5lvmyPA6T11VtzAY4uBD4nkD56DtY1Qo8V6ok5e9X0RN2BnAFUKXfyWqA4w==" algorithmName="SHA-512" password="CC35"/>
  <autoFilter ref="C124:K25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Roj</dc:creator>
  <cp:lastModifiedBy>Pavel Roj</cp:lastModifiedBy>
  <dcterms:created xsi:type="dcterms:W3CDTF">2022-03-03T06:29:41Z</dcterms:created>
  <dcterms:modified xsi:type="dcterms:W3CDTF">2022-03-03T06:29:43Z</dcterms:modified>
</cp:coreProperties>
</file>