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flash\sudop\mariánská\17314-Revitalizace rybníka Na Mariánské\revize2020\pdf\kros\"/>
    </mc:Choice>
  </mc:AlternateContent>
  <bookViews>
    <workbookView xWindow="0" yWindow="0" windowWidth="0" windowHeight="0"/>
  </bookViews>
  <sheets>
    <sheet name="Rekapitulace stavby" sheetId="1" r:id="rId1"/>
    <sheet name="945-20-2-1 - SO 01 Odbahn..." sheetId="2" r:id="rId2"/>
    <sheet name="945-20-2-2 - SO 02 Oprava..." sheetId="3" r:id="rId3"/>
    <sheet name="945-20-2-4 - VON" sheetId="4" r:id="rId4"/>
    <sheet name="945-20-2-3 - SO 03 Zeleň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'945-20-2-1 - SO 01 Odbahn...'!$C$120:$K$187</definedName>
    <definedName name="_xlnm.Print_Area" localSheetId="1">'945-20-2-1 - SO 01 Odbahn...'!$C$4:$J$76,'945-20-2-1 - SO 01 Odbahn...'!$C$82:$J$102,'945-20-2-1 - SO 01 Odbahn...'!$C$108:$K$187</definedName>
    <definedName name="_xlnm.Print_Titles" localSheetId="1">'945-20-2-1 - SO 01 Odbahn...'!$120:$120</definedName>
    <definedName name="_xlnm._FilterDatabase" localSheetId="2" hidden="1">'945-20-2-2 - SO 02 Oprava...'!$C$126:$K$295</definedName>
    <definedName name="_xlnm.Print_Area" localSheetId="2">'945-20-2-2 - SO 02 Oprava...'!$C$4:$J$76,'945-20-2-2 - SO 02 Oprava...'!$C$82:$J$108,'945-20-2-2 - SO 02 Oprava...'!$C$114:$K$295</definedName>
    <definedName name="_xlnm.Print_Titles" localSheetId="2">'945-20-2-2 - SO 02 Oprava...'!$126:$126</definedName>
    <definedName name="_xlnm._FilterDatabase" localSheetId="3" hidden="1">'945-20-2-4 - VON'!$C$122:$K$172</definedName>
    <definedName name="_xlnm.Print_Area" localSheetId="3">'945-20-2-4 - VON'!$C$4:$J$76,'945-20-2-4 - VON'!$C$82:$J$104,'945-20-2-4 - VON'!$C$110:$K$172</definedName>
    <definedName name="_xlnm.Print_Titles" localSheetId="3">'945-20-2-4 - VON'!$122:$122</definedName>
    <definedName name="_xlnm._FilterDatabase" localSheetId="4" hidden="1">'945-20-2-3 - SO 03 Zeleň'!$C$117:$K$206</definedName>
    <definedName name="_xlnm.Print_Area" localSheetId="4">'945-20-2-3 - SO 03 Zeleň'!$C$4:$J$76,'945-20-2-3 - SO 03 Zeleň'!$C$82:$J$99,'945-20-2-3 - SO 03 Zeleň'!$C$105:$K$206</definedName>
    <definedName name="_xlnm.Print_Titles" localSheetId="4">'945-20-2-3 - SO 03 Zeleň'!$117:$117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114"/>
  <c r="J14"/>
  <c r="J12"/>
  <c r="J89"/>
  <c r="E7"/>
  <c r="E85"/>
  <c i="4" r="J37"/>
  <c r="J36"/>
  <c i="1" r="AY97"/>
  <c i="4" r="J35"/>
  <c i="1" r="AX97"/>
  <c i="4" r="BI170"/>
  <c r="BH170"/>
  <c r="BG170"/>
  <c r="BF170"/>
  <c r="T170"/>
  <c r="T169"/>
  <c r="R170"/>
  <c r="R169"/>
  <c r="P170"/>
  <c r="P169"/>
  <c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92"/>
  <c r="J17"/>
  <c r="J15"/>
  <c r="E15"/>
  <c r="F119"/>
  <c r="J14"/>
  <c r="J12"/>
  <c r="J89"/>
  <c r="E7"/>
  <c r="E113"/>
  <c i="3" r="J242"/>
  <c r="J37"/>
  <c r="J36"/>
  <c i="1" r="AY96"/>
  <c i="3" r="J35"/>
  <c i="1" r="AX96"/>
  <c i="3" r="BI294"/>
  <c r="BH294"/>
  <c r="BG294"/>
  <c r="BF294"/>
  <c r="T294"/>
  <c r="T293"/>
  <c r="R294"/>
  <c r="R293"/>
  <c r="P294"/>
  <c r="P293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T243"/>
  <c r="R244"/>
  <c r="R243"/>
  <c r="P244"/>
  <c r="P243"/>
  <c r="J10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J124"/>
  <c r="F121"/>
  <c r="E119"/>
  <c r="J92"/>
  <c r="F89"/>
  <c r="E87"/>
  <c r="J21"/>
  <c r="E21"/>
  <c r="J91"/>
  <c r="J20"/>
  <c r="J18"/>
  <c r="E18"/>
  <c r="F124"/>
  <c r="J17"/>
  <c r="J15"/>
  <c r="E15"/>
  <c r="F123"/>
  <c r="J14"/>
  <c r="J12"/>
  <c r="J89"/>
  <c r="E7"/>
  <c r="E85"/>
  <c i="2" r="J37"/>
  <c r="J36"/>
  <c i="1" r="AY95"/>
  <c i="2" r="J35"/>
  <c i="1" r="AX95"/>
  <c i="2"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F115"/>
  <c r="E113"/>
  <c r="J92"/>
  <c r="F89"/>
  <c r="E87"/>
  <c r="J21"/>
  <c r="E21"/>
  <c r="J91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5" r="J198"/>
  <c r="BK195"/>
  <c r="BK192"/>
  <c r="BK186"/>
  <c r="BK182"/>
  <c r="BK179"/>
  <c r="BK175"/>
  <c r="BK172"/>
  <c r="BK169"/>
  <c r="BK166"/>
  <c r="J160"/>
  <c r="BK157"/>
  <c r="BK154"/>
  <c r="BK148"/>
  <c r="J145"/>
  <c r="J139"/>
  <c r="J136"/>
  <c r="BK133"/>
  <c r="J130"/>
  <c r="J127"/>
  <c r="J124"/>
  <c r="BK121"/>
  <c i="4" r="BK170"/>
  <c r="J157"/>
  <c r="BK146"/>
  <c r="J143"/>
  <c r="BK135"/>
  <c r="J126"/>
  <c i="3" r="J286"/>
  <c r="J277"/>
  <c r="J258"/>
  <c r="BK251"/>
  <c r="BK248"/>
  <c r="BK244"/>
  <c r="BK238"/>
  <c r="J234"/>
  <c r="J226"/>
  <c r="BK211"/>
  <c r="BK191"/>
  <c r="BK188"/>
  <c r="J184"/>
  <c r="J179"/>
  <c r="BK167"/>
  <c r="J160"/>
  <c r="BK156"/>
  <c r="BK137"/>
  <c i="2" r="J186"/>
  <c r="J178"/>
  <c r="BK174"/>
  <c r="BK165"/>
  <c r="J161"/>
  <c r="BK150"/>
  <c r="J147"/>
  <c r="BK144"/>
  <c i="5" r="BK204"/>
  <c r="J201"/>
  <c r="BK189"/>
  <c r="J182"/>
  <c r="J166"/>
  <c r="J163"/>
  <c r="BK151"/>
  <c r="J148"/>
  <c r="BK145"/>
  <c r="J142"/>
  <c i="4" r="J170"/>
  <c r="BK167"/>
  <c r="J167"/>
  <c r="BK163"/>
  <c r="J163"/>
  <c r="BK160"/>
  <c r="J160"/>
  <c r="BK157"/>
  <c r="J153"/>
  <c r="J149"/>
  <c r="BK143"/>
  <c r="BK140"/>
  <c r="J131"/>
  <c i="3" r="BK289"/>
  <c r="BK282"/>
  <c r="J273"/>
  <c r="BK266"/>
  <c r="BK262"/>
  <c r="BK258"/>
  <c r="J255"/>
  <c r="J251"/>
  <c r="BK226"/>
  <c r="J219"/>
  <c r="J198"/>
  <c r="J188"/>
  <c r="BK184"/>
  <c r="BK163"/>
  <c r="BK140"/>
  <c r="J137"/>
  <c r="BK134"/>
  <c r="J130"/>
  <c i="2" r="J169"/>
  <c r="J140"/>
  <c r="J136"/>
  <c r="J132"/>
  <c r="BK124"/>
  <c i="5" r="J204"/>
  <c r="BK201"/>
  <c r="BK198"/>
  <c r="J195"/>
  <c r="J192"/>
  <c r="J189"/>
  <c r="J186"/>
  <c r="J179"/>
  <c r="J175"/>
  <c r="J172"/>
  <c r="J169"/>
  <c r="BK163"/>
  <c r="BK160"/>
  <c r="J157"/>
  <c r="J154"/>
  <c r="J151"/>
  <c r="BK142"/>
  <c r="BK139"/>
  <c r="BK136"/>
  <c r="J133"/>
  <c r="BK130"/>
  <c r="BK127"/>
  <c r="BK124"/>
  <c r="J121"/>
  <c i="4" r="J146"/>
  <c r="BK131"/>
  <c r="BK128"/>
  <c r="BK126"/>
  <c i="3" r="BK294"/>
  <c r="J294"/>
  <c r="BK286"/>
  <c r="BK270"/>
  <c r="J266"/>
  <c r="J248"/>
  <c r="J244"/>
  <c r="J238"/>
  <c r="BK234"/>
  <c r="BK230"/>
  <c r="BK222"/>
  <c r="BK215"/>
  <c r="J211"/>
  <c r="BK207"/>
  <c r="J202"/>
  <c r="BK198"/>
  <c r="J194"/>
  <c r="J191"/>
  <c r="BK175"/>
  <c r="BK171"/>
  <c r="J167"/>
  <c r="BK152"/>
  <c r="J148"/>
  <c r="J144"/>
  <c r="J134"/>
  <c i="2" r="BK186"/>
  <c r="BK182"/>
  <c r="BK178"/>
  <c r="BK169"/>
  <c r="J165"/>
  <c r="J156"/>
  <c r="BK153"/>
  <c r="BK140"/>
  <c r="BK132"/>
  <c r="BK128"/>
  <c r="J124"/>
  <c i="4" r="BK153"/>
  <c r="BK149"/>
  <c r="J140"/>
  <c r="J135"/>
  <c r="J128"/>
  <c i="3" r="J289"/>
  <c r="J282"/>
  <c r="BK277"/>
  <c r="BK273"/>
  <c r="J270"/>
  <c r="J262"/>
  <c r="BK255"/>
  <c r="J230"/>
  <c r="J222"/>
  <c r="BK219"/>
  <c r="J215"/>
  <c r="J207"/>
  <c r="BK202"/>
  <c r="BK194"/>
  <c r="BK179"/>
  <c r="J175"/>
  <c r="J171"/>
  <c r="J163"/>
  <c r="BK160"/>
  <c r="J156"/>
  <c r="J152"/>
  <c r="BK148"/>
  <c r="BK144"/>
  <c r="J140"/>
  <c r="BK130"/>
  <c i="2" r="J182"/>
  <c r="J174"/>
  <c r="BK161"/>
  <c r="BK156"/>
  <c r="J153"/>
  <c r="J150"/>
  <c r="BK147"/>
  <c r="J144"/>
  <c r="BK136"/>
  <c r="J128"/>
  <c i="1" r="AS94"/>
  <c i="2" l="1" r="P123"/>
  <c r="R160"/>
  <c r="T173"/>
  <c i="3" r="BK129"/>
  <c r="BK183"/>
  <c r="J183"/>
  <c r="J99"/>
  <c r="BK206"/>
  <c r="J206"/>
  <c r="J100"/>
  <c r="P206"/>
  <c r="R214"/>
  <c r="P247"/>
  <c r="P265"/>
  <c r="P281"/>
  <c i="2" r="R123"/>
  <c r="R122"/>
  <c r="R121"/>
  <c r="P160"/>
  <c r="R173"/>
  <c i="3" r="P129"/>
  <c r="P128"/>
  <c r="P127"/>
  <c i="1" r="AU96"/>
  <c i="3" r="P183"/>
  <c r="T206"/>
  <c r="P214"/>
  <c r="BK247"/>
  <c r="J247"/>
  <c r="J104"/>
  <c r="BK265"/>
  <c r="J265"/>
  <c r="J105"/>
  <c r="BK281"/>
  <c r="J281"/>
  <c r="J106"/>
  <c i="4" r="P125"/>
  <c r="T142"/>
  <c i="5" r="BK120"/>
  <c r="BK119"/>
  <c r="J119"/>
  <c r="J97"/>
  <c i="2" r="T123"/>
  <c r="T122"/>
  <c r="T121"/>
  <c r="T160"/>
  <c r="P173"/>
  <c i="3" r="R129"/>
  <c r="R183"/>
  <c r="R206"/>
  <c r="T214"/>
  <c r="T247"/>
  <c r="T265"/>
  <c r="R281"/>
  <c i="4" r="T125"/>
  <c r="T124"/>
  <c r="T123"/>
  <c r="P142"/>
  <c i="5" r="R120"/>
  <c r="R119"/>
  <c r="R118"/>
  <c i="2" r="BK123"/>
  <c r="J123"/>
  <c r="J98"/>
  <c r="BK160"/>
  <c r="J160"/>
  <c r="J99"/>
  <c r="BK173"/>
  <c r="J173"/>
  <c r="J100"/>
  <c i="3" r="T129"/>
  <c r="T183"/>
  <c r="BK214"/>
  <c r="J214"/>
  <c r="J101"/>
  <c r="R247"/>
  <c r="R265"/>
  <c r="T281"/>
  <c i="4" r="BK125"/>
  <c r="J125"/>
  <c r="J98"/>
  <c r="R125"/>
  <c r="BK142"/>
  <c r="J142"/>
  <c r="J101"/>
  <c r="R142"/>
  <c i="5" r="P120"/>
  <c r="P119"/>
  <c r="P118"/>
  <c i="1" r="AU98"/>
  <c i="5" r="T120"/>
  <c r="T119"/>
  <c r="T118"/>
  <c i="2" r="F92"/>
  <c r="J117"/>
  <c r="BE140"/>
  <c r="BE165"/>
  <c r="BE174"/>
  <c i="3" r="E117"/>
  <c r="J123"/>
  <c r="BE134"/>
  <c r="BE184"/>
  <c r="BE222"/>
  <c r="BE234"/>
  <c r="BE244"/>
  <c r="BE248"/>
  <c r="BK293"/>
  <c r="J293"/>
  <c r="J107"/>
  <c i="4" r="J91"/>
  <c r="J117"/>
  <c r="F120"/>
  <c r="BE128"/>
  <c r="BE143"/>
  <c r="BE149"/>
  <c i="2" r="E85"/>
  <c r="J89"/>
  <c r="F117"/>
  <c r="BE132"/>
  <c r="BE147"/>
  <c r="BE156"/>
  <c r="BE169"/>
  <c i="3" r="F91"/>
  <c r="F92"/>
  <c r="J121"/>
  <c r="BE137"/>
  <c r="BE160"/>
  <c r="BE163"/>
  <c r="BE179"/>
  <c r="BE198"/>
  <c r="BE251"/>
  <c r="BE255"/>
  <c r="BE258"/>
  <c r="BE282"/>
  <c r="BE286"/>
  <c r="BE289"/>
  <c r="BE294"/>
  <c i="4" r="E85"/>
  <c r="BE135"/>
  <c r="BE146"/>
  <c r="BK134"/>
  <c r="J134"/>
  <c r="J99"/>
  <c r="BK139"/>
  <c r="J139"/>
  <c r="J100"/>
  <c i="5" r="F92"/>
  <c r="J112"/>
  <c r="BE130"/>
  <c r="BE136"/>
  <c r="BE139"/>
  <c r="BE148"/>
  <c r="BE154"/>
  <c r="BE160"/>
  <c r="BE172"/>
  <c r="BE179"/>
  <c r="BE189"/>
  <c r="BE198"/>
  <c r="BE201"/>
  <c r="BE204"/>
  <c i="2" r="BE144"/>
  <c r="BE150"/>
  <c r="BE153"/>
  <c r="BE161"/>
  <c r="BE182"/>
  <c r="BE186"/>
  <c i="3" r="BE144"/>
  <c r="BE156"/>
  <c r="BE167"/>
  <c r="BE188"/>
  <c r="BE191"/>
  <c r="BE202"/>
  <c r="BE207"/>
  <c r="BE211"/>
  <c r="BE226"/>
  <c r="BE230"/>
  <c r="BE238"/>
  <c r="BE277"/>
  <c i="4" r="BE126"/>
  <c r="BE131"/>
  <c r="BE153"/>
  <c r="BE157"/>
  <c r="BE160"/>
  <c r="BE163"/>
  <c r="BE167"/>
  <c r="BE170"/>
  <c r="BK166"/>
  <c r="J166"/>
  <c r="J102"/>
  <c r="BK169"/>
  <c r="J169"/>
  <c r="J103"/>
  <c i="5" r="F91"/>
  <c r="E108"/>
  <c r="J114"/>
  <c r="BE124"/>
  <c r="BE133"/>
  <c r="BE142"/>
  <c r="BE182"/>
  <c r="BE195"/>
  <c i="2" r="BE124"/>
  <c r="BE128"/>
  <c r="BE136"/>
  <c r="BE178"/>
  <c r="BK185"/>
  <c r="J185"/>
  <c r="J101"/>
  <c i="3" r="BE130"/>
  <c r="BE140"/>
  <c r="BE148"/>
  <c r="BE152"/>
  <c r="BE171"/>
  <c r="BE175"/>
  <c r="BE194"/>
  <c r="BE215"/>
  <c r="BE219"/>
  <c r="BE262"/>
  <c r="BE266"/>
  <c r="BE270"/>
  <c r="BE273"/>
  <c r="BK243"/>
  <c r="J243"/>
  <c r="J103"/>
  <c i="4" r="F91"/>
  <c r="BE140"/>
  <c i="5" r="BE121"/>
  <c r="BE127"/>
  <c r="BE145"/>
  <c r="BE151"/>
  <c r="BE157"/>
  <c r="BE163"/>
  <c r="BE166"/>
  <c r="BE169"/>
  <c r="BE175"/>
  <c r="BE186"/>
  <c r="BE192"/>
  <c i="2" r="F35"/>
  <c i="1" r="BB95"/>
  <c i="4" r="F35"/>
  <c i="1" r="BB97"/>
  <c i="4" r="J34"/>
  <c i="1" r="AW97"/>
  <c i="5" r="F34"/>
  <c i="1" r="BA98"/>
  <c i="3" r="J34"/>
  <c i="1" r="AW96"/>
  <c i="4" r="F34"/>
  <c i="1" r="BA97"/>
  <c i="5" r="F36"/>
  <c i="1" r="BC98"/>
  <c i="3" r="F37"/>
  <c i="1" r="BD96"/>
  <c i="3" r="F36"/>
  <c i="1" r="BC96"/>
  <c i="2" r="F36"/>
  <c i="1" r="BC95"/>
  <c i="4" r="F36"/>
  <c i="1" r="BC97"/>
  <c i="2" r="F34"/>
  <c i="1" r="BA95"/>
  <c i="5" r="F37"/>
  <c i="1" r="BD98"/>
  <c i="3" r="F34"/>
  <c i="1" r="BA96"/>
  <c i="3" r="F35"/>
  <c i="1" r="BB96"/>
  <c i="2" r="J34"/>
  <c i="1" r="AW95"/>
  <c i="5" r="J34"/>
  <c i="1" r="AW98"/>
  <c i="2" r="F37"/>
  <c i="1" r="BD95"/>
  <c i="4" r="F37"/>
  <c i="1" r="BD97"/>
  <c i="5" r="F35"/>
  <c i="1" r="BB98"/>
  <c i="3" l="1" r="BK128"/>
  <c r="J128"/>
  <c r="J97"/>
  <c i="4" r="R124"/>
  <c r="R123"/>
  <c i="3" r="T128"/>
  <c r="T127"/>
  <c i="4" r="P124"/>
  <c r="P123"/>
  <c i="1" r="AU97"/>
  <c i="3" r="R128"/>
  <c r="R127"/>
  <c i="2" r="P122"/>
  <c r="P121"/>
  <c i="1" r="AU95"/>
  <c i="3" r="J129"/>
  <c r="J98"/>
  <c i="5" r="J120"/>
  <c r="J98"/>
  <c i="2" r="BK122"/>
  <c r="BK121"/>
  <c r="J121"/>
  <c r="J96"/>
  <c i="4" r="BK124"/>
  <c r="BK123"/>
  <c r="J123"/>
  <c i="5" r="BK118"/>
  <c r="J118"/>
  <c r="J96"/>
  <c i="4" r="J30"/>
  <c i="1" r="AG97"/>
  <c r="BA94"/>
  <c r="AW94"/>
  <c r="AK30"/>
  <c i="2" r="F33"/>
  <c i="1" r="AZ95"/>
  <c r="BB94"/>
  <c r="W31"/>
  <c r="BC94"/>
  <c r="W32"/>
  <c i="3" r="F33"/>
  <c i="1" r="AZ96"/>
  <c r="BD94"/>
  <c r="W33"/>
  <c i="5" r="J33"/>
  <c i="1" r="AV98"/>
  <c r="AT98"/>
  <c i="5" r="F33"/>
  <c i="1" r="AZ98"/>
  <c i="2" r="J33"/>
  <c i="1" r="AV95"/>
  <c r="AT95"/>
  <c i="3" r="J33"/>
  <c i="1" r="AV96"/>
  <c r="AT96"/>
  <c i="4" r="J33"/>
  <c i="1" r="AV97"/>
  <c r="AT97"/>
  <c i="4" r="F33"/>
  <c i="1" r="AZ97"/>
  <c i="4" l="1" r="J39"/>
  <c i="2" r="J122"/>
  <c r="J97"/>
  <c i="4" r="J124"/>
  <c r="J97"/>
  <c i="3" r="BK127"/>
  <c r="J127"/>
  <c r="J96"/>
  <c i="4" r="J96"/>
  <c i="1" r="AN97"/>
  <c r="AU94"/>
  <c r="AY94"/>
  <c r="AZ94"/>
  <c r="W29"/>
  <c r="AX94"/>
  <c i="2" r="J30"/>
  <c i="1" r="AG95"/>
  <c r="AN95"/>
  <c r="W30"/>
  <c i="5" r="J30"/>
  <c i="1" r="AG98"/>
  <c r="AN98"/>
  <c i="2" l="1" r="J39"/>
  <c i="5" r="J39"/>
  <c i="1" r="AV94"/>
  <c r="AK29"/>
  <c i="3" r="J30"/>
  <c i="1" r="AG96"/>
  <c r="AN96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<sst xmlns="http://schemas.openxmlformats.org/spreadsheetml/2006/main">
  <si>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</si>
  <si>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</si>
  <si>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</si>
  <si>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</si>
  <si>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</si>
  <si>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{8e4f8f23-0151-402b-900a-e92ecb0ff644}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</si>
  <si>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</si>
  <si>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</si>
  <si>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</si>
  <si>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</si>
  <si>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</si>
  <si>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</si>
  <si>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</si>
  <si>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</si>
  <si>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945-20-2-d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</si>
  <si>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</si>
  <si>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</si>
  <si>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rybníka na Mariánské</t>
  </si>
  <si>
    <t>KSO:</t>
  </si>
  <si>
    <t>CC-CZ:</t>
  </si>
  <si>
    <t>Místo:</t>
  </si>
  <si>
    <t>Jáchymov</t>
  </si>
  <si>
    <t>Datum:</t>
  </si>
  <si>
    <t>27. 10. 2020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</si>
  <si>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</si>
  <si>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</si>
  <si>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</si>
  <si>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</si>
  <si>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</si>
  <si>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</si>
  <si>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</si>
  <si>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</si>
  <si>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</si>
  <si>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SUDOP Project Plzeň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</si>
  <si>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</si>
  <si>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</si>
  <si>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</si>
  <si>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</si>
  <si>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</si>
  <si>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</si>
  <si>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</si>
  <si>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</si>
  <si>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</si>
  <si>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</si>
  <si>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</si>
  <si>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</si>
  <si>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</si>
  <si>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</si>
  <si>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</si>
  <si>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</si>
  <si>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</si>
  <si>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</si>
  <si>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</si>
  <si>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</si>
  <si>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</si>
  <si>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</si>
  <si>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</si>
  <si>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</si>
  <si>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</si>
  <si>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</si>
  <si>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</si>
  <si>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</si>
  <si>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</si>
  <si>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</si>
  <si>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</si>
  <si>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</si>
  <si>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</si>
  <si>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</si>
  <si>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</si>
  <si>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</si>
  <si>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</si>
  <si>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</si>
  <si>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</si>
  <si>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</si>
  <si>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</si>
  <si>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</si>
  <si>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</si>
  <si>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</si>
  <si>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</si>
  <si>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</si>
  <si>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945-20-2-1</t>
  </si>
  <si>
    <t>SO 01 Odbahnění rybníka</t>
  </si>
  <si>
    <t>STA</t>
  </si>
  <si>
    <t>1</t>
  </si>
  <si>
    <t>{3a69b1c4-4e6f-4b3c-87de-f1a721889914}</t>
  </si>
  <si>
    <t>2</t>
  </si>
  <si>
    <t>945-20-2-2</t>
  </si>
  <si>
    <t>SO 02 Oprava rybníka</t>
  </si>
  <si>
    <t>{0b4b159d-ec0a-4fb4-b7e0-ca94b6e08045}</t>
  </si>
  <si>
    <t>945-20-2-4</t>
  </si>
  <si>
    <t>VON</t>
  </si>
  <si>
    <t>{2b6743ab-f76d-4a27-b840-6fb9e0a6faa5}</t>
  </si>
  <si>
    <t>945-20-2-3</t>
  </si>
  <si>
    <t>SO 03 Zeleň</t>
  </si>
  <si>
    <t>{5177a42f-c974-4b5a-8035-72bfa7a462a6}</t>
  </si>
  <si>
    <t>KRYCÍ LIST SOUPISU PRACÍ</t>
  </si>
  <si>
    <t>Objekt:</t>
  </si>
  <si>
    <t>945-20-2-1 - SO 01 Odbahnění rybníka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</si>
  <si>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</si>
  <si>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</si>
  <si>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</si>
  <si>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</si>
  <si>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</si>
  <si>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</si>
  <si>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</si>
  <si>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</si>
  <si>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</si>
  <si>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</si>
  <si>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</si>
  <si>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</si>
  <si>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</si>
  <si>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</si>
  <si>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</si>
  <si>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</si>
  <si>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</si>
  <si>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</si>
  <si>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</si>
  <si>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</si>
  <si>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</si>
  <si>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</si>
  <si>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</si>
  <si>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</si>
  <si>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</si>
  <si>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</si>
  <si>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</si>
  <si>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</t>
  </si>
  <si>
    <t>K</t>
  </si>
  <si>
    <t>113106241</t>
  </si>
  <si>
    <t>Rozebrání vozovek ze silničních dílců</t>
  </si>
  <si>
    <t>m2</t>
  </si>
  <si>
    <t>CS ÚRS 2018 01</t>
  </si>
  <si>
    <t>4</t>
  </si>
  <si>
    <t>-1872829292</t>
  </si>
  <si>
    <t>PP</t>
  </si>
  <si>
    <t xml:space="preserve">Rozebrání dlažeb a dílců komunikací pro pěší, vozovek a ploch s přemístěním hmot na skládku na vzdálenost do 3 m nebo s naložením na dopravní prostředek vozovek a ploch, s jakoukoliv výplní spár ze silničních dílců v jakékoliv ploše a jakýchkoliv rozměrů </t>
  </si>
  <si>
    <t>VV</t>
  </si>
  <si>
    <t>"odstranění provizorního sjezdu do rybníka"</t>
  </si>
  <si>
    <t>50*3</t>
  </si>
  <si>
    <t>9</t>
  </si>
  <si>
    <t>113107223</t>
  </si>
  <si>
    <t>Odstranění podkladu pl přes 200 m2 z kameniva drceného tl 300 mm</t>
  </si>
  <si>
    <t>557703681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</si>
  <si>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</si>
  <si>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"odstraněné podkladu pod panelový sjezd do rybníka"</t>
  </si>
  <si>
    <t>150</t>
  </si>
  <si>
    <t>10</t>
  </si>
  <si>
    <t>122703602</t>
  </si>
  <si>
    <t>Odstranění nánosů při únosnosti dna přes 40 do 60 kPa</t>
  </si>
  <si>
    <t>m3</t>
  </si>
  <si>
    <t>CS ÚRS 2020 01</t>
  </si>
  <si>
    <t>561183510</t>
  </si>
  <si>
    <t>Odstranění nánosů z vypuštěných vodních nádrží nebo rybníků s uložením do hromad na vzdálenost do 20 m ve výkopišti při únosnosti dna přes 40 kPa do 60 kPa</t>
  </si>
  <si>
    <t>"odstranění bahenných nánosů - odečteno digitálně"</t>
  </si>
  <si>
    <t>2014,47</t>
  </si>
  <si>
    <t>11</t>
  </si>
  <si>
    <t>122703603</t>
  </si>
  <si>
    <t>Odstranění nánosů při únosnosti dna přes 60 kPa</t>
  </si>
  <si>
    <t>-1127915426</t>
  </si>
  <si>
    <t>Odstranění nánosů z vypuštěných vodních nádrží nebo rybníků s uložením do hromad na vzdálenost do 20 m ve výkopišti při únosnosti dna přes 60 kPa</t>
  </si>
  <si>
    <t>"dotvarování dna -odečteno digitálně"</t>
  </si>
  <si>
    <t>120</t>
  </si>
  <si>
    <t>12</t>
  </si>
  <si>
    <t>124203101</t>
  </si>
  <si>
    <t>Vykopávky do 1000 m3 pro koryta vodotečí v hornině tř. 3</t>
  </si>
  <si>
    <t>37447181</t>
  </si>
  <si>
    <t>Vykopávky pro koryta vodotečí s přehozením výkopku na vzdálenost do 3 m nebo s naložením na dopravní prostředek v hornině tř. 3 do 1 000 m3</t>
  </si>
  <si>
    <t>"vykopávky pro požerák, schodiště a zdi-odečteno digitálně"</t>
  </si>
  <si>
    <t>30*0,5*0,5+2*0,5+25*0,5</t>
  </si>
  <si>
    <t>19</t>
  </si>
  <si>
    <t>162253101</t>
  </si>
  <si>
    <t>Vodorovné přemístění nánosu z nádrží do 60 m při únosnosti dna přes 40 kPa</t>
  </si>
  <si>
    <t>-1015200678</t>
  </si>
  <si>
    <t>Vodorovné přemístění nánosu z vodních nádrží nebo rybníků s vyklopením a hrubým urovnáním skládky při únosnosti dna přes 40 kPa, na vzdálenost přes 20 do 60 m</t>
  </si>
  <si>
    <t>2014,47+120</t>
  </si>
  <si>
    <t>47</t>
  </si>
  <si>
    <t>162253901</t>
  </si>
  <si>
    <t>Příplatek k vodorovnému přemístění nánosu při únosnosti dna přes 40 kPa ZKD 40 m přes 60 m</t>
  </si>
  <si>
    <t>603923168</t>
  </si>
  <si>
    <t xml:space="preserve">Vodorovné přemístění nánosu z vodních nádrží nebo rybníků  s vyklopením a hrubým urovnáním skládky Příplatek za každých dalších i započatých 40 m přes 60 m k ceně -3101</t>
  </si>
  <si>
    <t>22</t>
  </si>
  <si>
    <t>167101102</t>
  </si>
  <si>
    <t>Nakládání výkopku z hornin tř. 1 až 4 přes 100 m3</t>
  </si>
  <si>
    <t>-96438013</t>
  </si>
  <si>
    <t>Nakládání, skládání a překládání neulehlého výkopku nebo sypaniny nakládání, množství přes 100 m3, z hornin tř. 1 až 4</t>
  </si>
  <si>
    <t>2134,47</t>
  </si>
  <si>
    <t>23</t>
  </si>
  <si>
    <t>171201101</t>
  </si>
  <si>
    <t>Uložení sypaniny do násypů nezhutněných</t>
  </si>
  <si>
    <t>-1027382369</t>
  </si>
  <si>
    <t>Uložení sypaniny do násypů s rozprostřením sypaniny ve vrstvách a s hrubým urovnáním nezhutněných z jakýchkoliv hornin</t>
  </si>
  <si>
    <t>24</t>
  </si>
  <si>
    <t>181951101</t>
  </si>
  <si>
    <t>Úprava pláně v hornině tř. 1 až 4 bez zhutnění</t>
  </si>
  <si>
    <t>605132984</t>
  </si>
  <si>
    <t>Úprava pláně vyrovnáním výškových rozdílů v hornině tř. 1 až 4 bez zhutnění</t>
  </si>
  <si>
    <t>"úprava na ploše pod rybníkem"</t>
  </si>
  <si>
    <t>5</t>
  </si>
  <si>
    <t>Komunikace pozemní</t>
  </si>
  <si>
    <t>26</t>
  </si>
  <si>
    <t>564971315</t>
  </si>
  <si>
    <t>Podklad z betonového recyklátu tl 250 mm</t>
  </si>
  <si>
    <t>1971345538</t>
  </si>
  <si>
    <t>Podklad nebo podsyp z betonového recyklátu s rozprostřením a zhutněním, po zhutnění tl. 250 mm</t>
  </si>
  <si>
    <t>"podklad pod panelový provizorní sjezd"</t>
  </si>
  <si>
    <t>27</t>
  </si>
  <si>
    <t>584121111</t>
  </si>
  <si>
    <t>Osazení silničních dílců z ŽB do lože z kameniva těženého tl 40 mm</t>
  </si>
  <si>
    <t>1217880660</t>
  </si>
  <si>
    <t>Osazení silničních dílců ze železového betonu s podkladem z kameniva těženého do tl. 40 mm jakéhokoliv druhu a velikosti</t>
  </si>
  <si>
    <t>"sjezd provizorní do rybníka"</t>
  </si>
  <si>
    <t>28</t>
  </si>
  <si>
    <t>M</t>
  </si>
  <si>
    <t>593811340</t>
  </si>
  <si>
    <t>panel silniční IDZ 2/490 300x100x15 cm</t>
  </si>
  <si>
    <t>kus</t>
  </si>
  <si>
    <t>-499850976</t>
  </si>
  <si>
    <t xml:space="preserve">Prefabrikáty silniční betonové a železobetonové panely silniční IDZ    2/490     7t            300 x 100 x 15</t>
  </si>
  <si>
    <t>"materiál na sjezd do rybníka-snížení ceny -obratovost"</t>
  </si>
  <si>
    <t>50</t>
  </si>
  <si>
    <t>Ostatní konstrukce a práce, bourání</t>
  </si>
  <si>
    <t>33</t>
  </si>
  <si>
    <t>919726122</t>
  </si>
  <si>
    <t>Geotextilie pro ochranu, separaci a filtraci netkaná měrná hmotnost do 300 g/m2</t>
  </si>
  <si>
    <t>-128685363</t>
  </si>
  <si>
    <t>Geotextilie netkaná pro ochranu, separaci nebo filtraci měrná hmotnost přes 200 do 300 g/m2</t>
  </si>
  <si>
    <t>"pod podklad z recyklátu pro sjezd"</t>
  </si>
  <si>
    <t>34</t>
  </si>
  <si>
    <t>997221551</t>
  </si>
  <si>
    <t>Vodorovná doprava suti ze sypkých materiálů do 1 km</t>
  </si>
  <si>
    <t>t</t>
  </si>
  <si>
    <t>-1819393922</t>
  </si>
  <si>
    <t>Vodorovná doprava suti bez naložení, ale se složením a s hrubým urovnáním ze sypkých materiálů, na vzdálenost do 1 km</t>
  </si>
  <si>
    <t>"odvoz recyklátu-bude využito dle potřeby města"</t>
  </si>
  <si>
    <t>150*0,25*2</t>
  </si>
  <si>
    <t>35</t>
  </si>
  <si>
    <t>997221559</t>
  </si>
  <si>
    <t>Příplatek ZKD 1 km u vodorovné dopravy suti ze sypkých materiálů</t>
  </si>
  <si>
    <t>-489425265</t>
  </si>
  <si>
    <t>Vodorovná doprava suti bez naložení, ale se složením a s hrubým urovnáním Příplatek k ceně za každý další i započatý 1 km přes 1 km</t>
  </si>
  <si>
    <t>75</t>
  </si>
  <si>
    <t>998</t>
  </si>
  <si>
    <t>Přesun hmot</t>
  </si>
  <si>
    <t>36</t>
  </si>
  <si>
    <t>998331011</t>
  </si>
  <si>
    <t>Přesun hmot pro nádrže</t>
  </si>
  <si>
    <t>569598455</t>
  </si>
  <si>
    <t>Přesun hmot pro nádrže dopravní vzdálenost do 500 m</t>
  </si>
  <si>
    <t>945-20-2-2 - SO 02 Oprava rybníka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</si>
  <si>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</si>
  <si>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</si>
  <si>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</si>
  <si>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</si>
  <si>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</si>
  <si>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997 - Přesun sutě</t>
  </si>
  <si>
    <t>115101203</t>
  </si>
  <si>
    <t>Čerpání vody na dopravní výšku do 10 m průměrný přítok do 2000 l/min</t>
  </si>
  <si>
    <t>hod</t>
  </si>
  <si>
    <t>1160795124</t>
  </si>
  <si>
    <t>Čerpání vody na dopravní výšku do 10 m s uvažovaným průměrným přítokem přes 1 000 do 2 000 l/min</t>
  </si>
  <si>
    <t>"odhad"</t>
  </si>
  <si>
    <t>100</t>
  </si>
  <si>
    <t>3</t>
  </si>
  <si>
    <t>115101303</t>
  </si>
  <si>
    <t>Pohotovost čerpací soupravy pro dopravní výšku do 10 m přítok do 2000 l/min</t>
  </si>
  <si>
    <t>den</t>
  </si>
  <si>
    <t>-325187119</t>
  </si>
  <si>
    <t>Pohotovost záložní čerpací soupravy pro dopravní výšku do 10 m s uvažovaným průměrným přítokem přes 1 000 do 2 000 l/min</t>
  </si>
  <si>
    <t>30</t>
  </si>
  <si>
    <t>119001101</t>
  </si>
  <si>
    <t>Úprava výkopku vlhčením</t>
  </si>
  <si>
    <t>673354911</t>
  </si>
  <si>
    <t>Úprava výkopku vlhčením pro dosažení optimální vlhkosti vodou</t>
  </si>
  <si>
    <t>"odečteno digitálně" 462,15*0,53</t>
  </si>
  <si>
    <t>98</t>
  </si>
  <si>
    <t>122151104</t>
  </si>
  <si>
    <t>Odkopávky a prokopávky nezapažené v hornině třídy těžitelnosti I, skupiny 1 a 2 objem do 500 m3 strojně</t>
  </si>
  <si>
    <t>204169240</t>
  </si>
  <si>
    <t>Odkopávky a prokopávky nezapažené strojně v hornině třídy těžitelnosti I skupiny 1 a 2 přes 100 do 500 m3</t>
  </si>
  <si>
    <t>"odkopávky pod kamennou rovnaninou a bezpečnostním přelivem -uvažováno 25%"</t>
  </si>
  <si>
    <t>462,15*0,32*0,25+22,89*2,13*0,25+24,27*1,75*0,25+5,06*2,85*0,25</t>
  </si>
  <si>
    <t>99</t>
  </si>
  <si>
    <t>122251104</t>
  </si>
  <si>
    <t>Odkopávky a prokopávky nezapažené v hornině třídy těžitelnosti I, skupiny 3 objem do 500 m3 strojně</t>
  </si>
  <si>
    <t>2088283209</t>
  </si>
  <si>
    <t>Odkopávky a prokopávky nezapažené strojně v hornině třídy těžitelnosti I skupiny 3 přes 100 do 500 m3</t>
  </si>
  <si>
    <t>"odkopávky pod kamennou rovnaninou a bezpečnostním přelivem -uvažováno 65%"</t>
  </si>
  <si>
    <t>462,15*0,32*0,65+22,89*2,13*0,65+24,27*1,75*0,65+5,06*2,85*0,65</t>
  </si>
  <si>
    <t>122351104</t>
  </si>
  <si>
    <t>Odkopávky a prokopávky nezapažené v hornině třídy těžitelnosti II, skupiny 4 objem do 500 m3 strojně</t>
  </si>
  <si>
    <t>-513195324</t>
  </si>
  <si>
    <t>Odkopávky a prokopávky nezapažené strojně v hornině třídy těžitelnosti II skupiny 4 přes 100 do 500 m3</t>
  </si>
  <si>
    <t>"odkopávky pod kamennou rovnaninou a bezpečnostním přelivem -uvažováno 10%"</t>
  </si>
  <si>
    <t>462,15*0,32*0,1+22,89*2,13*0,1+24,27*1,75*0,1+5,06*2,85*0,1</t>
  </si>
  <si>
    <t>81</t>
  </si>
  <si>
    <t>132151253</t>
  </si>
  <si>
    <t>Hloubení rýh nezapažených š do 2000 mm v hornině třídy těžitelnosti I, skupiny 1 a 2 objem do 100 m3 strojně</t>
  </si>
  <si>
    <t>-2001683303</t>
  </si>
  <si>
    <t>Hloubení nezapažených rýh šířky přes 800 do 2 000 mm strojně s urovnáním dna do předepsaného profilu a spádu v hornině třídy těžitelnosti I skupiny 1 a 2 přes 50 do 100 m3</t>
  </si>
  <si>
    <t>"hloubení rýh pro opěrné patky a opěrnou zeď"</t>
  </si>
  <si>
    <t>81,09*0,6*0,8+19,07*1,3*0,8</t>
  </si>
  <si>
    <t>97</t>
  </si>
  <si>
    <t>162351103</t>
  </si>
  <si>
    <t>Vodorovné přemístění do 500 m výkopku/sypaniny z horniny třídy těžitelnosti I, skupiny 1 až 3</t>
  </si>
  <si>
    <t>778675193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</si>
  <si>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</si>
  <si>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"přebytečná zemina z výkopů"</t>
  </si>
  <si>
    <t>255,36+58,756-244,94-12</t>
  </si>
  <si>
    <t>85</t>
  </si>
  <si>
    <t>167151101</t>
  </si>
  <si>
    <t>Nakládání výkopku z hornin třídy těžitelnosti I, skupiny 1 až 3 do 100 m3</t>
  </si>
  <si>
    <t>42365054</t>
  </si>
  <si>
    <t>Nakládání, skládání a překládání neulehlého výkopku nebo sypaniny strojně nakládání, množství do 100 m3, z horniny třídy těžitelnosti I, skupiny 1 až 3</t>
  </si>
  <si>
    <t>57,176</t>
  </si>
  <si>
    <t>86</t>
  </si>
  <si>
    <t>171151103</t>
  </si>
  <si>
    <t>Uložení sypaniny z hornin soudržných do násypů zhutněných</t>
  </si>
  <si>
    <t>-1720484609</t>
  </si>
  <si>
    <t>Uložení sypanin do násypů s rozprostřením sypaniny ve vrstvách a s hrubým urovnáním zhutněných z hornin soudržných jakékoliv třídy těžitelnosti</t>
  </si>
  <si>
    <t>"vysvahování svahu hráze do požadovaného profilu"</t>
  </si>
  <si>
    <t>462,15*0,53</t>
  </si>
  <si>
    <t>174101101</t>
  </si>
  <si>
    <t>Zásyp jam, šachet rýh nebo kolem objektů sypaninou se zhutněním</t>
  </si>
  <si>
    <t>-1062907414</t>
  </si>
  <si>
    <t>Zásyp sypaninou z jakékoliv horniny strojně s uložením výkopku ve vrstvách se zhutněním jam, šachet, rýh nebo kolem objektů v těchto vykopávkách</t>
  </si>
  <si>
    <t>"zásyp kolem požeráku a kontrolní šachty na odtoku"</t>
  </si>
  <si>
    <t>88</t>
  </si>
  <si>
    <t>181951112</t>
  </si>
  <si>
    <t>Úprava pláně v hornině třídy těžitelnosti I, skupiny 1 až 3 se zhutněním</t>
  </si>
  <si>
    <t>1142236424</t>
  </si>
  <si>
    <t>Úprava pláně vyrovnáním výškových rozdílů strojně v hornině třídy těžitelnosti I, skupiny 1 až 3 se zhutněním</t>
  </si>
  <si>
    <t>"úprava koruny hráze do požadovaného výškového profilu"</t>
  </si>
  <si>
    <t>242,04+53,09</t>
  </si>
  <si>
    <t>89</t>
  </si>
  <si>
    <t>182151111</t>
  </si>
  <si>
    <t>Svahování v zářezech v hornině třídy těžitelnosti I, skupiny 1 až 3</t>
  </si>
  <si>
    <t>706394729</t>
  </si>
  <si>
    <t>Svahování trvalých svahů do projektovaných profilů strojně s potřebným přemístěním výkopku při svahování v zářezech v hornině třídy těžitelnosti I, skupiny 1 až 3</t>
  </si>
  <si>
    <t>"vysvahování odtokového koryta od BP"</t>
  </si>
  <si>
    <t>22,89*2,13*2+24,27*1,75*2</t>
  </si>
  <si>
    <t>69</t>
  </si>
  <si>
    <t>182201101</t>
  </si>
  <si>
    <t>Svahování násypů</t>
  </si>
  <si>
    <t>750948614</t>
  </si>
  <si>
    <t>Svahování trvalých svahů do projektovaných profilů strojně s potřebným přemístěním výkopku při svahování násypů v jakékoliv hornině</t>
  </si>
  <si>
    <t>"svahování břehů hráze do předepsaného profilu"</t>
  </si>
  <si>
    <t>462,15</t>
  </si>
  <si>
    <t>Zakládání</t>
  </si>
  <si>
    <t>215901101</t>
  </si>
  <si>
    <t>Zhutnění podloží z hornin soudržných do 92% PS nebo nesoudržných sypkých I(d) do 0,8</t>
  </si>
  <si>
    <t>1777281243</t>
  </si>
  <si>
    <t>Zhutnění podloží pod násypy z rostlé horniny třídy těžitelnosti I a II, skupiny 1 až 4 z hornin soudružných a nesoudržných</t>
  </si>
  <si>
    <t>"hutnění násypů hráze na požadovanou hodnotu"</t>
  </si>
  <si>
    <t>104</t>
  </si>
  <si>
    <t>274313911</t>
  </si>
  <si>
    <t>Základové pásy z betonu tř. C 30/37</t>
  </si>
  <si>
    <t>1919909670</t>
  </si>
  <si>
    <t>Základy z betonu prostého pasy betonu kamenem neprokládaného tř. C 30/37</t>
  </si>
  <si>
    <t>17,87*1,3*0,8</t>
  </si>
  <si>
    <t>96</t>
  </si>
  <si>
    <t>274352111</t>
  </si>
  <si>
    <t>Bednění základových pasů rovné ztracené (neodbedněné)</t>
  </si>
  <si>
    <t>-205627636</t>
  </si>
  <si>
    <t>Bednění základů pasů rovné ztracené (neodbedněné)</t>
  </si>
  <si>
    <t>17.87*0,8*2</t>
  </si>
  <si>
    <t>92</t>
  </si>
  <si>
    <t>279113154</t>
  </si>
  <si>
    <t>Základová zeď tl do 300 mm z tvárnic ztraceného bednění včetně výplně z betonu tř. C 25/30</t>
  </si>
  <si>
    <t>-981089536</t>
  </si>
  <si>
    <t xml:space="preserve">Základové zdi z tvárnic ztraceného bednění včetně výplně z betonu  bez zvláštních nároků na vliv prostředí třídy C 25/30, tloušťky zdiva přes 250 do 300 mm</t>
  </si>
  <si>
    <t>"opěrná zeď u požeráku, koeficient snížení pouze pro vyzdění ztraceného bednění"</t>
  </si>
  <si>
    <t>17,87*2,12+4*1</t>
  </si>
  <si>
    <t>93</t>
  </si>
  <si>
    <t>279311971</t>
  </si>
  <si>
    <t>Základová zeď z betonu prostého tř. C 30/37</t>
  </si>
  <si>
    <t>-808100831</t>
  </si>
  <si>
    <t xml:space="preserve">Základové zdi z betonu prostého  bez zvláštních nároků na vliv prostředí tř. C 30/37</t>
  </si>
  <si>
    <t xml:space="preserve">" betonáž  do ztraceného bednění-opěrné zdi u požeráku a kontrolní šachty"</t>
  </si>
  <si>
    <t>17,87*2,12*0,25+4*1*0,25</t>
  </si>
  <si>
    <t>94</t>
  </si>
  <si>
    <t>279361221</t>
  </si>
  <si>
    <t>Výztuž základových zdí nosných betonářskou ocelí 10 216</t>
  </si>
  <si>
    <t>1206837071</t>
  </si>
  <si>
    <t xml:space="preserve">Výztuž základových zdí nosných  svislých nebo odkloněných od svislice, rovinných nebo oblých, deskových nebo žebrových, včetně výztuže jejich žeber z betonářské oceli 10 216 (E)</t>
  </si>
  <si>
    <t>"vyztužení opěrné zdi"</t>
  </si>
  <si>
    <t>(17,87/5*4*2,12+17,87*29)*1,21/1000</t>
  </si>
  <si>
    <t>Svislé a kompletní konstrukce</t>
  </si>
  <si>
    <t>25</t>
  </si>
  <si>
    <t>321311116</t>
  </si>
  <si>
    <t>Konstrukce vodních staveb z betonu prostého mrazuvzdorného tř. C 30/37</t>
  </si>
  <si>
    <t>-1893743062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</si>
  <si>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</si>
  <si>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 xml:space="preserve">"betonáž  pod požerák, schodiště"</t>
  </si>
  <si>
    <t>1*1*0,5+1*6*0,3+7,5*1,5</t>
  </si>
  <si>
    <t>X1</t>
  </si>
  <si>
    <t xml:space="preserve">Prefabrikovaný požerák s dvojitou dlužovou stěnou </t>
  </si>
  <si>
    <t>-707107163</t>
  </si>
  <si>
    <t>Vodorovné konstrukce</t>
  </si>
  <si>
    <t>41</t>
  </si>
  <si>
    <t>457971121</t>
  </si>
  <si>
    <t>Zřízení vrstvy z geotextilie o sklonu přes 10° do 35° š do 3 m</t>
  </si>
  <si>
    <t>-923717656</t>
  </si>
  <si>
    <t xml:space="preserve">Zřízení vrstvy z geotextilie s přesahem  bez připevnění k podkladu, s potřebným dočasným zatěžováním včetně zakotvení okraje o sklonu přes 10° do 35°, šířky geotextilie do 3 m</t>
  </si>
  <si>
    <t>Zajištění svahů odpadního koryta přelivu"</t>
  </si>
  <si>
    <t>23*5</t>
  </si>
  <si>
    <t>42</t>
  </si>
  <si>
    <t>457979123</t>
  </si>
  <si>
    <t>Příplatek za připevnění geotextilie k podkladu o sklonu do 10°, 4 skoby na 10 m2</t>
  </si>
  <si>
    <t>-984758470</t>
  </si>
  <si>
    <t xml:space="preserve">Zřízení vrstvy z geotextilie s přesahem  Příplatek k cenám za připevnění geotextilie k podkladu ocelovými skobami z betonářské oceli o sklonu přes 10° do 35°, při počtu skob na 10 m2 plochy přes 8 do 10 ks</t>
  </si>
  <si>
    <t>115</t>
  </si>
  <si>
    <t>70</t>
  </si>
  <si>
    <t>461211711</t>
  </si>
  <si>
    <t>Patka z lomového kamene pro dlažbu na sucho bez výplně spár</t>
  </si>
  <si>
    <t>-670345915</t>
  </si>
  <si>
    <t xml:space="preserve">Patka z lomového kamene lomařsky upraveného pro dlažbu  zděná na sucho bez výplně spár</t>
  </si>
  <si>
    <t>"odečteno digitálně"</t>
  </si>
  <si>
    <t>81,09*0,6*0,8</t>
  </si>
  <si>
    <t>91</t>
  </si>
  <si>
    <t>463212121</t>
  </si>
  <si>
    <t>Rovnanina z lomového kamene s vyklínováním spár těženým kamenivem</t>
  </si>
  <si>
    <t>-460607735</t>
  </si>
  <si>
    <t xml:space="preserve">Rovnanina z lomového kamene upraveného, tříděného  jakékoliv tloušťky rovnaniny s vyplněním spár a dutin těženým kamenivem</t>
  </si>
  <si>
    <t>"opevnění hráze a horní části BP"</t>
  </si>
  <si>
    <t>462,15*0,3+54,19*0,3</t>
  </si>
  <si>
    <t>72</t>
  </si>
  <si>
    <t>463212191</t>
  </si>
  <si>
    <t>Příplatek za vypracováni líce rovnaniny</t>
  </si>
  <si>
    <t>501565897</t>
  </si>
  <si>
    <t xml:space="preserve">Rovnanina z lomového kamene upraveného, tříděného  Příplatek k cenám za vypracování líce</t>
  </si>
  <si>
    <t>54,19+462,15</t>
  </si>
  <si>
    <t>73</t>
  </si>
  <si>
    <t>465511217</t>
  </si>
  <si>
    <t>Oprava dlažeb z lomového kamene na sucho s vyklínováním do 20 m2 tl 250 mm</t>
  </si>
  <si>
    <t>49088438</t>
  </si>
  <si>
    <t xml:space="preserve">Oprava dlažeb z lomového kamene lomařsky upraveného  pro dlažbu o ploše opravovaných míst do 20 m2 jednotlivě včetně dodání kamene na sucho s vyklínováním kamenem, s vyplněním spár těženým kamenivem, drnem nebo ornicí s osetím, tl. kamene 250 mm</t>
  </si>
  <si>
    <t>"oprava nátokové jímky před požerákem"</t>
  </si>
  <si>
    <t>(4+3)*2*1</t>
  </si>
  <si>
    <t>40</t>
  </si>
  <si>
    <t>465511522</t>
  </si>
  <si>
    <t>Dlažba z lomového kamene do malty s vyplněním spár maltou a vyspárováním plocha nad 20 m2 tl 250 mm</t>
  </si>
  <si>
    <t>273658011</t>
  </si>
  <si>
    <t>Dlažba z lomového kamene upraveného vodorovná nebo plocha ve sklonu do 1:2 s dodáním hmot do cementové malty, s vyplněním spár a s vyspárováním cementovou maltou v ploše přes 20 m2, tl. 250 mm</t>
  </si>
  <si>
    <t>"odečteno digitálně-schodiště a BP"</t>
  </si>
  <si>
    <t>15.45+6,5*1,5*2</t>
  </si>
  <si>
    <t>6</t>
  </si>
  <si>
    <t>Úpravy povrchů, podlahy a osazování výplní</t>
  </si>
  <si>
    <t>45</t>
  </si>
  <si>
    <t>627611111-R</t>
  </si>
  <si>
    <t>Ochranný nátěr jednonásobný cementovým mlékem betonových konstrukcí vnějších</t>
  </si>
  <si>
    <t>-302492604</t>
  </si>
  <si>
    <t>Ochranný nátěr povrchů betonových konstrukcí vnějších cementovým mlékem, prováděný z lávek pohyblivé pracovní plošiny jednonásobný</t>
  </si>
  <si>
    <t>37,884+28,592</t>
  </si>
  <si>
    <t>Trubní vedení</t>
  </si>
  <si>
    <t>105</t>
  </si>
  <si>
    <t>810441111</t>
  </si>
  <si>
    <t>Přeseknutí betonové trouby DN nad 400 do 600 mm</t>
  </si>
  <si>
    <t>1449222397</t>
  </si>
  <si>
    <t xml:space="preserve">Přeseknutí betonové trouby  v rovině kolmé nebo skloněné k ose trouby, se začištěním DN přes 400 do 600 mm</t>
  </si>
  <si>
    <t>106</t>
  </si>
  <si>
    <t>812422121</t>
  </si>
  <si>
    <t>Montáž potrubí z trub TBP těsněných pryžovými kroužky otevřený výkop sklon do 20 % DN 500</t>
  </si>
  <si>
    <t>m</t>
  </si>
  <si>
    <t>705250346</t>
  </si>
  <si>
    <t xml:space="preserve">Montáž potrubí z trub betonových hrdlových  v otevřeném výkopu ve sklonu do 20 % z trub těsněných pryžovými kroužky DN 500</t>
  </si>
  <si>
    <t>"dopojení požeráku"</t>
  </si>
  <si>
    <t>107</t>
  </si>
  <si>
    <t>BTL.0006095.URS</t>
  </si>
  <si>
    <t>trouba betonová se zabudovaným těsnením TBH-Q 50/250/Z D50x250x8,5cm</t>
  </si>
  <si>
    <t>218032884</t>
  </si>
  <si>
    <t>1*1,01 'Přepočtené koeficientem množství</t>
  </si>
  <si>
    <t>49</t>
  </si>
  <si>
    <t>899623171</t>
  </si>
  <si>
    <t>Obetonování potrubí nebo zdiva stok betonem prostým tř. C 25/30 v otevřeném výkopu</t>
  </si>
  <si>
    <t>852755763</t>
  </si>
  <si>
    <t>Obetonování potrubí nebo zdiva stok betonem prostým v otevřeném výkopu, beton tř. C 25/30</t>
  </si>
  <si>
    <t>"obetonování dopojení"</t>
  </si>
  <si>
    <t>1,</t>
  </si>
  <si>
    <t>899643111</t>
  </si>
  <si>
    <t>Bednění pro obetonování potrubí otevřený výkop</t>
  </si>
  <si>
    <t>2124005582</t>
  </si>
  <si>
    <t>Bednění pro obetonování potrubí v otevřeném výkopu</t>
  </si>
  <si>
    <t>52</t>
  </si>
  <si>
    <t>931996113</t>
  </si>
  <si>
    <t>Úprava dilatační spáry gumovým pásem profilovaným tl nad 9 do 12 mm</t>
  </si>
  <si>
    <t>CS ÚRS 2016 01</t>
  </si>
  <si>
    <t>1628584677</t>
  </si>
  <si>
    <t>Úprava dilatační spáry konstrukcí z prostého nebo železového betonu gumového pásu jakékoliv šířky, s nalepením na beton, se spojením částí pásu navařováním profilového, tl. pásu přes 9 do 12 mm</t>
  </si>
  <si>
    <t>"dotěsnění mezi požerákem a opěrnými zdmi"</t>
  </si>
  <si>
    <t>17,87*2,12</t>
  </si>
  <si>
    <t>54</t>
  </si>
  <si>
    <t>934953116-R</t>
  </si>
  <si>
    <t>Dřevěná dubová lávka, dl. 5 m, š.1,05 m, vč. zábradlí</t>
  </si>
  <si>
    <t>-625038307</t>
  </si>
  <si>
    <t>Přepadová a ochranná zařízení nádrží obsluhovací lávka z ochranných brlí na přepadech rybníků ze dřeva, s ochranným nátěrem, délky přes 6 do 7 m</t>
  </si>
  <si>
    <t>53</t>
  </si>
  <si>
    <t>934956123</t>
  </si>
  <si>
    <t>Hradítka z dubového dřeva tl 40 mm, vč. česlí</t>
  </si>
  <si>
    <t>-1660575145</t>
  </si>
  <si>
    <t xml:space="preserve">Přepadová a ochranná zařízení nádrží  dřevěná hradítka (dluže požeráku) š.150 mm, bez nátěru, s potřebným kováním z dubového dřeva, tl. 40 mm</t>
  </si>
  <si>
    <t>" hradítka budou zaříznuty na místě dle skutečnosti"</t>
  </si>
  <si>
    <t>4,5*1</t>
  </si>
  <si>
    <t>56</t>
  </si>
  <si>
    <t>981513114</t>
  </si>
  <si>
    <t>Demolice konstrukcí objektů z betonu železového těžkou mechanizací</t>
  </si>
  <si>
    <t>-1372836920</t>
  </si>
  <si>
    <t xml:space="preserve">Demolice konstrukcí objektů  těžkými mechanizačními prostředky konstrukcí ze železobetonu</t>
  </si>
  <si>
    <t>"demontáž stávajícího požeráku a zbytků opevnění hráze, včetně naložení"</t>
  </si>
  <si>
    <t>997</t>
  </si>
  <si>
    <t>Přesun sutě</t>
  </si>
  <si>
    <t>90</t>
  </si>
  <si>
    <t>997013861</t>
  </si>
  <si>
    <t>Poplatek za uložení stavebního odpadu na recyklační skládce (skládkovné) z prostého betonu kód odpadu 17 01 01</t>
  </si>
  <si>
    <t>-707724094</t>
  </si>
  <si>
    <t>Poplatek za uložení stavebního odpadu na recyklační skládce (skládkovné) z prostého betonu zatříděného do Katalogu odpadů pod kódem 17 01 01</t>
  </si>
  <si>
    <t>"poplatek za uložení starého požeráku a zbytků opevnění"</t>
  </si>
  <si>
    <t>1*1*4,5*2,5+10*3*0,25*2,5</t>
  </si>
  <si>
    <t>58</t>
  </si>
  <si>
    <t>997321511</t>
  </si>
  <si>
    <t>Vodorovná doprava suti a vybouraných hmot po suchu do 1 km</t>
  </si>
  <si>
    <t>-955445777</t>
  </si>
  <si>
    <t xml:space="preserve">Vodorovná doprava suti a vybouraných hmot  bez naložení, s vyložením a hrubým urovnáním po suchu, na vzdálenost do 1 km</t>
  </si>
  <si>
    <t>59</t>
  </si>
  <si>
    <t>997321519</t>
  </si>
  <si>
    <t>Příplatek ZKD 1km vodorovné dopravy suti a vybouraných hmot po suchu</t>
  </si>
  <si>
    <t>-115544542</t>
  </si>
  <si>
    <t xml:space="preserve">Vodorovná doprava suti a vybouraných hmot  bez naložení, s vyložením a hrubým urovnáním po suchu, na vzdálenost Příplatek k cenám za každý další i započatý 1 km přes 1 km</t>
  </si>
  <si>
    <t>"odvozová vzdálenost RC - 17 km"</t>
  </si>
  <si>
    <t>30*17</t>
  </si>
  <si>
    <t>61</t>
  </si>
  <si>
    <t>998332011</t>
  </si>
  <si>
    <t>Přesun hmot pro úpravy vodních toků a kanály, hráze rybníků</t>
  </si>
  <si>
    <t>959690243</t>
  </si>
  <si>
    <t xml:space="preserve">Přesun hmot pro úpravy vodních toků a kanály, hráze rybníků apod.  dopravní vzdálenost do 500 m</t>
  </si>
  <si>
    <t>945-20-2-4 - VON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</si>
  <si>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</si>
  <si>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</si>
  <si>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</si>
  <si>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</si>
  <si>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</si>
  <si>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</si>
  <si>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</si>
  <si>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</si>
  <si>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</si>
  <si>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</si>
  <si>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</si>
  <si>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</si>
  <si>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</si>
  <si>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</si>
  <si>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</si>
  <si>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-1810595689</t>
  </si>
  <si>
    <t>Průzkumné, geodetické a projektové práce geodetické práce při provádění stavby</t>
  </si>
  <si>
    <t>013002000</t>
  </si>
  <si>
    <t>Projektové práce</t>
  </si>
  <si>
    <t>2064802501</t>
  </si>
  <si>
    <t>Hlavní tituly průvodních činností a nákladů průzkumné, geodetické a projektové práce projektové práce</t>
  </si>
  <si>
    <t>"zpracování havarijního a povodňového plánu"1</t>
  </si>
  <si>
    <t>013254000</t>
  </si>
  <si>
    <t>Dokumentace skutečného provedení stavby</t>
  </si>
  <si>
    <t>-766300028</t>
  </si>
  <si>
    <t>Průzkumné, geodetické a projektové práce projektové práce dokumentace stavby (výkresová a textová) skutečného provedení stavby</t>
  </si>
  <si>
    <t>"vyklizení stavby v případě povodně" 1</t>
  </si>
  <si>
    <t>VRN2</t>
  </si>
  <si>
    <t>Příprava staveniště</t>
  </si>
  <si>
    <t>021103000</t>
  </si>
  <si>
    <t>Zabezpečení přírodních hodnot na místě</t>
  </si>
  <si>
    <t>…</t>
  </si>
  <si>
    <t>-1553944570</t>
  </si>
  <si>
    <t>"opatření v případě nalezení významných rostlin nebo živočichů"</t>
  </si>
  <si>
    <t>VRN3</t>
  </si>
  <si>
    <t>Zařízení staveniště</t>
  </si>
  <si>
    <t>030001000</t>
  </si>
  <si>
    <t>1365705476</t>
  </si>
  <si>
    <t>Základní rozdělení průvodních činností a nákladů zařízení staveniště</t>
  </si>
  <si>
    <t>VRN4</t>
  </si>
  <si>
    <t>Inženýrská činnost</t>
  </si>
  <si>
    <t>041203000</t>
  </si>
  <si>
    <t>Technický dozor investora</t>
  </si>
  <si>
    <t>941663602</t>
  </si>
  <si>
    <t>041403000</t>
  </si>
  <si>
    <t>Koordinátor BOZP na staveništi</t>
  </si>
  <si>
    <t>-2097927788</t>
  </si>
  <si>
    <t>041903000</t>
  </si>
  <si>
    <t>Dozor jiné osoby</t>
  </si>
  <si>
    <t>CS ÚRS 2021 01</t>
  </si>
  <si>
    <t>1934098698</t>
  </si>
  <si>
    <t>"dozor odborníka na ochranu přírody a krajiny po dobu výstavby"</t>
  </si>
  <si>
    <t>14</t>
  </si>
  <si>
    <t>042403000</t>
  </si>
  <si>
    <t>Vliv stavby na životní prostředí</t>
  </si>
  <si>
    <t>-1920415261</t>
  </si>
  <si>
    <t xml:space="preserve">"vypracování přírovědeckého průzkumu v horizontu 5 let 1 x ročně" </t>
  </si>
  <si>
    <t>042503000</t>
  </si>
  <si>
    <t>Plán BOZP na staveništi</t>
  </si>
  <si>
    <t>282006543</t>
  </si>
  <si>
    <t>043002000</t>
  </si>
  <si>
    <t>Zkoušky a ostatní měření</t>
  </si>
  <si>
    <t>-1064836484</t>
  </si>
  <si>
    <t>13</t>
  </si>
  <si>
    <t>043154000</t>
  </si>
  <si>
    <t>Zkoušky hutnicí</t>
  </si>
  <si>
    <t>-341342094</t>
  </si>
  <si>
    <t>VRN6</t>
  </si>
  <si>
    <t>Územní vlivy</t>
  </si>
  <si>
    <t>061002000</t>
  </si>
  <si>
    <t>Vliv klimatických podmínek</t>
  </si>
  <si>
    <t>100892383</t>
  </si>
  <si>
    <t>Hlavní tituly průvodních činností a nákladů územní vlivy vliv klimatických podmínek</t>
  </si>
  <si>
    <t>VRN9</t>
  </si>
  <si>
    <t>Ostatní náklady</t>
  </si>
  <si>
    <t>7</t>
  </si>
  <si>
    <t>090001000</t>
  </si>
  <si>
    <t>-1072371535</t>
  </si>
  <si>
    <t>Základní rozdělení průvodních činností a nákladů ostatní náklady</t>
  </si>
  <si>
    <t>"povinná publicita - velkoplošný panel + pamětní deska a provozní a manipulační řád" 1</t>
  </si>
  <si>
    <t>945-20-2-3 - SO 03 Zeleň</t>
  </si>
  <si>
    <t>111201101</t>
  </si>
  <si>
    <t>Odstranění křovin a stromů průměru kmene do 100 mm i s kořeny z celkové plochy do 1000 m2</t>
  </si>
  <si>
    <t>-1334737769</t>
  </si>
  <si>
    <t>Odstranění křovin a stromů s odstraněním kořenů průměru kmene do 100 mm do sklonu terénu 1 : 5, při celkové ploše do 1 000 m2</t>
  </si>
  <si>
    <t>60</t>
  </si>
  <si>
    <t>112101102</t>
  </si>
  <si>
    <t>Kácení stromů listnatých D kmene do 500 mm</t>
  </si>
  <si>
    <t>2003988118</t>
  </si>
  <si>
    <t>Kácení stromů s odřezáním kmene a s odvětvením listnatých, průměru kmene přes 300 do 500 mm</t>
  </si>
  <si>
    <t>112101103</t>
  </si>
  <si>
    <t>Kácení stromů listnatých D kmene do 700 mm</t>
  </si>
  <si>
    <t>1777529266</t>
  </si>
  <si>
    <t>Kácení stromů s odřezáním kmene a s odvětvením listnatých, průměru kmene přes 500 do 700 mm</t>
  </si>
  <si>
    <t>18</t>
  </si>
  <si>
    <t>112101105</t>
  </si>
  <si>
    <t>Odstranění stromů listnatých průměru kmene do 1100 mm</t>
  </si>
  <si>
    <t>-1402991231</t>
  </si>
  <si>
    <t>Odstranění stromů s odřezáním kmene a s odvětvením listnatých, průměru kmene přes 900 do 1100 mm</t>
  </si>
  <si>
    <t>112101106</t>
  </si>
  <si>
    <t>Odstranění stromů listnatých průměru kmene do 1300 mm</t>
  </si>
  <si>
    <t>1421216287</t>
  </si>
  <si>
    <t>Odstranění stromů s odřezáním kmene a s odvětvením listnatých, průměru kmene přes 1100 do 1300 mm</t>
  </si>
  <si>
    <t>112101107</t>
  </si>
  <si>
    <t>Odstranění stromů listnatých průměru kmene do 1500 mm</t>
  </si>
  <si>
    <t>1051331308</t>
  </si>
  <si>
    <t>Odstranění stromů s odřezáním kmene a s odvětvením listnatých, průměru kmene přes 1300 do 1500 mm</t>
  </si>
  <si>
    <t>112201102</t>
  </si>
  <si>
    <t>Odstranění pařezů D do 500 mm</t>
  </si>
  <si>
    <t>985136432</t>
  </si>
  <si>
    <t>Odstranění pařezů s jejich vykopáním, vytrháním nebo odstřelením, s přesekáním kořenů průměru přes 300 do 500 mm</t>
  </si>
  <si>
    <t>112201103</t>
  </si>
  <si>
    <t>Odstranění pařezů D do 700 mm</t>
  </si>
  <si>
    <t>1535800374</t>
  </si>
  <si>
    <t>Odstranění pařezů s jejich vykopáním, vytrháním nebo odstřelením, s přesekáním kořenů průměru přes 500 do 700 mm</t>
  </si>
  <si>
    <t>112201105</t>
  </si>
  <si>
    <t>Odstranění pařezů D přes 900 mm</t>
  </si>
  <si>
    <t>-1849035879</t>
  </si>
  <si>
    <t xml:space="preserve">Odstranění pařezů  s jejich vykopáním, vytrháním nebo odstřelením, s přesekáním kořenů průměru přes 900 mm</t>
  </si>
  <si>
    <t>162201402</t>
  </si>
  <si>
    <t>Vodorovné přemístění větví stromů listnatých do 1 km D kmene do 500 mm</t>
  </si>
  <si>
    <t>1047443467</t>
  </si>
  <si>
    <t xml:space="preserve">Vodorovné přemístění větví, kmenů nebo pařezů  s naložením, složením a dopravou do 1000 m větví stromů listnatých, průměru kmene přes 300 do 500 mm</t>
  </si>
  <si>
    <t>162201403</t>
  </si>
  <si>
    <t>Vodorovné přemístění větví stromů listnatých do 1 km D kmene do 700 mm</t>
  </si>
  <si>
    <t>-1457152402</t>
  </si>
  <si>
    <t xml:space="preserve">Vodorovné přemístění větví, kmenů nebo pařezů  s naložením, složením a dopravou do 1000 m větví stromů listnatých, průměru kmene přes 500 do 700 mm</t>
  </si>
  <si>
    <t>162201404</t>
  </si>
  <si>
    <t>Vodorovné přemístění větví stromů listnatých do 1 km D kmene do 900 mm</t>
  </si>
  <si>
    <t>1916166732</t>
  </si>
  <si>
    <t xml:space="preserve">Vodorovné přemístění větví, kmenů nebo pařezů  s naložením, složením a dopravou do 1000 m větví stromů listnatých, průměru kmene přes 700 do 900 mm</t>
  </si>
  <si>
    <t>162201412</t>
  </si>
  <si>
    <t>Vodorovné přemístění kmenů stromů listnatých do 1 km D kmene do 500 mm</t>
  </si>
  <si>
    <t>1954248419</t>
  </si>
  <si>
    <t>Vodorovné přemístění větví, kmenů nebo pařezů s naložením, složením a dopravou do 1000 m kmenů stromů listnatých, průměru přes 300 do 500 mm</t>
  </si>
  <si>
    <t>162201413</t>
  </si>
  <si>
    <t>Vodorovné přemístění kmenů stromů listnatých do 1 km D kmene do 700 mm</t>
  </si>
  <si>
    <t>61842177</t>
  </si>
  <si>
    <t>Vodorovné přemístění větví, kmenů nebo pařezů s naložením, složením a dopravou do 1000 m kmenů stromů listnatých, průměru přes 500 do 700 mm</t>
  </si>
  <si>
    <t>162201414</t>
  </si>
  <si>
    <t>Vodorovné přemístění kmenů stromů listnatých do 1 km D kmene do 900 mm</t>
  </si>
  <si>
    <t>1505267498</t>
  </si>
  <si>
    <t xml:space="preserve">Vodorovné přemístění větví, kmenů nebo pařezů  s naložením, složením a dopravou do 1000 m kmenů stromů listnatých, průměru přes 700 do 900 mm</t>
  </si>
  <si>
    <t>16</t>
  </si>
  <si>
    <t>162201422</t>
  </si>
  <si>
    <t>Vodorovné přemístění pařezů do 1 km D do 500 mm</t>
  </si>
  <si>
    <t>-1808835594</t>
  </si>
  <si>
    <t>Vodorovné přemístění větví, kmenů nebo pařezů s naložením, složením a dopravou do 1000 m pařezů kmenů, průměru přes 300 do 500 mm</t>
  </si>
  <si>
    <t>17</t>
  </si>
  <si>
    <t>162201423</t>
  </si>
  <si>
    <t>Vodorovné přemístění pařezů do 1 km D do 700 mm</t>
  </si>
  <si>
    <t>1230007035</t>
  </si>
  <si>
    <t>Vodorovné přemístění větví, kmenů nebo pařezů s naložením, složením a dopravou do 1000 m pařezů kmenů, průměru přes 500 do 700 mm</t>
  </si>
  <si>
    <t>162201424</t>
  </si>
  <si>
    <t>Vodorovné přemístění pařezů do 1 km D do 900 mm</t>
  </si>
  <si>
    <t>-1591405437</t>
  </si>
  <si>
    <t xml:space="preserve">Vodorovné přemístění větví, kmenů nebo pařezů  s naložením, složením a dopravou do 1000 m pařezů kmenů, průměru přes 700 do 900 mm</t>
  </si>
  <si>
    <t>181351103</t>
  </si>
  <si>
    <t>Rozprostření ornice tl vrstvy do 200 mm pl do 500 m2 v rovině nebo ve svahu do 1:5 strojně</t>
  </si>
  <si>
    <t>-238616877</t>
  </si>
  <si>
    <t>Rozprostření a urovnání ornice v rovině nebo ve svahu sklonu do 1:5 strojně při souvislé ploše přes 100 do 500 m2, tl. vrstvy do 200 mm</t>
  </si>
  <si>
    <t>"vyrovnání koruny hráze"</t>
  </si>
  <si>
    <t>(53,09+242,04)*0,47</t>
  </si>
  <si>
    <t>00572410</t>
  </si>
  <si>
    <t>osivo směs travní parková</t>
  </si>
  <si>
    <t>kg</t>
  </si>
  <si>
    <t>-1232597956</t>
  </si>
  <si>
    <t>138,711*0,05</t>
  </si>
  <si>
    <t>181411131</t>
  </si>
  <si>
    <t>Založení parkového trávníku výsevem plochy do 1000 m2 v rovině a ve svahu do 1:5</t>
  </si>
  <si>
    <t>-618474730</t>
  </si>
  <si>
    <t>Založení trávníku na půdě předem připravené plochy do 1000 m2 výsevem včetně utažení parkového v rovině nebo na svahu do 1:5</t>
  </si>
  <si>
    <t>"zatravnění koruny hráze"</t>
  </si>
  <si>
    <t>53,09+242,04</t>
  </si>
  <si>
    <t>183102213</t>
  </si>
  <si>
    <t>Jamky pro výsadbu s výměnou 50 % půdy zeminy tř 1 až 4 objem do 0,05 m3 ve svahu do 1:2</t>
  </si>
  <si>
    <t>446511829</t>
  </si>
  <si>
    <t>Hloubení jamek pro vysazování rostlin v zemině tř.1 až 4 s výměnou půdy z 50% na svahu přes 1:5 do 1:2, objemu přes 0,02 do 0.05 m3</t>
  </si>
  <si>
    <t>20</t>
  </si>
  <si>
    <t>02650461</t>
  </si>
  <si>
    <t>Dub letní /Quercus robur/ 150-200cm</t>
  </si>
  <si>
    <t>-1084692938</t>
  </si>
  <si>
    <t>60591257</t>
  </si>
  <si>
    <t>kůl vyvazovací dřevěný impregnovaný D 8cm dl 3m</t>
  </si>
  <si>
    <t>-484559754</t>
  </si>
  <si>
    <t>20*3</t>
  </si>
  <si>
    <t>31324803</t>
  </si>
  <si>
    <t>pletivo drátěné s šestihrannými oky Pz 25/0,8mm v 1m</t>
  </si>
  <si>
    <t>1533383215</t>
  </si>
  <si>
    <t>184102124</t>
  </si>
  <si>
    <t>Výsadba dřeviny s balem D do 0,5 m do jamky se zalitím ve svahu do 1:2</t>
  </si>
  <si>
    <t>-1863822096</t>
  </si>
  <si>
    <t xml:space="preserve">Výsadba dřeviny s balem do předem vyhloubené jamky se zalitím  na svahu přes 1:5 do 1:2, při průměru balu přes 400 do 500 mm</t>
  </si>
  <si>
    <t>184215133</t>
  </si>
  <si>
    <t>Ukotvení kmene dřevin třemi kůly D do 0,1 m délky do 3 m</t>
  </si>
  <si>
    <t>1783285056</t>
  </si>
  <si>
    <t>Ukotvení dřeviny kůly třemi kůly, délky přes 2 do 3 m</t>
  </si>
  <si>
    <t>184801122</t>
  </si>
  <si>
    <t>Ošetřování vysazených dřevin soliterních ve svahu do 1:2</t>
  </si>
  <si>
    <t>-1245306588</t>
  </si>
  <si>
    <t xml:space="preserve">Ošetření vysazených dřevin  solitérních na svahu přes 1:5 do 1:2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</si>
</sst>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945-20-2-d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rybníka na Mariánské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Jáchymov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27. 10. 2020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SUDOP Project Plzeň a.s.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'945-20-2-1 - SO 01 Odbahn...'!J30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'945-20-2-1 - SO 01 Odbahn...'!P121</f>
        <v>0</v>
      </c>
      <c r="AV95" s="127">
        <f>'945-20-2-1 - SO 01 Odbahn...'!J33</f>
        <v>0</v>
      </c>
      <c r="AW95" s="127">
        <f>'945-20-2-1 - SO 01 Odbahn...'!J34</f>
        <v>0</v>
      </c>
      <c r="AX95" s="127">
        <f>'945-20-2-1 - SO 01 Odbahn...'!J35</f>
        <v>0</v>
      </c>
      <c r="AY95" s="127">
        <f>'945-20-2-1 - SO 01 Odbahn...'!J36</f>
        <v>0</v>
      </c>
      <c r="AZ95" s="127">
        <f>'945-20-2-1 - SO 01 Odbahn...'!F33</f>
        <v>0</v>
      </c>
      <c r="BA95" s="127">
        <f>'945-20-2-1 - SO 01 Odbahn...'!F34</f>
        <v>0</v>
      </c>
      <c r="BB95" s="127">
        <f>'945-20-2-1 - SO 01 Odbahn...'!F35</f>
        <v>0</v>
      </c>
      <c r="BC95" s="127">
        <f>'945-20-2-1 - SO 01 Odbahn...'!F36</f>
        <v>0</v>
      </c>
      <c r="BD95" s="129">
        <f>'945-20-2-1 - SO 01 Odbahn...'!F37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24.7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'945-20-2-2 - SO 02 Oprava...'!J30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'945-20-2-2 - SO 02 Oprava...'!P127</f>
        <v>0</v>
      </c>
      <c r="AV96" s="127">
        <f>'945-20-2-2 - SO 02 Oprava...'!J33</f>
        <v>0</v>
      </c>
      <c r="AW96" s="127">
        <f>'945-20-2-2 - SO 02 Oprava...'!J34</f>
        <v>0</v>
      </c>
      <c r="AX96" s="127">
        <f>'945-20-2-2 - SO 02 Oprava...'!J35</f>
        <v>0</v>
      </c>
      <c r="AY96" s="127">
        <f>'945-20-2-2 - SO 02 Oprava...'!J36</f>
        <v>0</v>
      </c>
      <c r="AZ96" s="127">
        <f>'945-20-2-2 - SO 02 Oprava...'!F33</f>
        <v>0</v>
      </c>
      <c r="BA96" s="127">
        <f>'945-20-2-2 - SO 02 Oprava...'!F34</f>
        <v>0</v>
      </c>
      <c r="BB96" s="127">
        <f>'945-20-2-2 - SO 02 Oprava...'!F35</f>
        <v>0</v>
      </c>
      <c r="BC96" s="127">
        <f>'945-20-2-2 - SO 02 Oprava...'!F36</f>
        <v>0</v>
      </c>
      <c r="BD96" s="129">
        <f>'945-20-2-2 - SO 02 Oprava...'!F37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24.7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'945-20-2-4 - VON'!J30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'945-20-2-4 - VON'!P123</f>
        <v>0</v>
      </c>
      <c r="AV97" s="127">
        <f>'945-20-2-4 - VON'!J33</f>
        <v>0</v>
      </c>
      <c r="AW97" s="127">
        <f>'945-20-2-4 - VON'!J34</f>
        <v>0</v>
      </c>
      <c r="AX97" s="127">
        <f>'945-20-2-4 - VON'!J35</f>
        <v>0</v>
      </c>
      <c r="AY97" s="127">
        <f>'945-20-2-4 - VON'!J36</f>
        <v>0</v>
      </c>
      <c r="AZ97" s="127">
        <f>'945-20-2-4 - VON'!F33</f>
        <v>0</v>
      </c>
      <c r="BA97" s="127">
        <f>'945-20-2-4 - VON'!F34</f>
        <v>0</v>
      </c>
      <c r="BB97" s="127">
        <f>'945-20-2-4 - VON'!F35</f>
        <v>0</v>
      </c>
      <c r="BC97" s="127">
        <f>'945-20-2-4 - VON'!F36</f>
        <v>0</v>
      </c>
      <c r="BD97" s="129">
        <f>'945-20-2-4 - VON'!F37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24.7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'945-20-2-3 - SO 03 Zeleň'!J30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'945-20-2-3 - SO 03 Zeleň'!P118</f>
        <v>0</v>
      </c>
      <c r="AV98" s="132">
        <f>'945-20-2-3 - SO 03 Zeleň'!J33</f>
        <v>0</v>
      </c>
      <c r="AW98" s="132">
        <f>'945-20-2-3 - SO 03 Zeleň'!J34</f>
        <v>0</v>
      </c>
      <c r="AX98" s="132">
        <f>'945-20-2-3 - SO 03 Zeleň'!J35</f>
        <v>0</v>
      </c>
      <c r="AY98" s="132">
        <f>'945-20-2-3 - SO 03 Zeleň'!J36</f>
        <v>0</v>
      </c>
      <c r="AZ98" s="132">
        <f>'945-20-2-3 - SO 03 Zeleň'!F33</f>
        <v>0</v>
      </c>
      <c r="BA98" s="132">
        <f>'945-20-2-3 - SO 03 Zeleň'!F34</f>
        <v>0</v>
      </c>
      <c r="BB98" s="132">
        <f>'945-20-2-3 - SO 03 Zeleň'!F35</f>
        <v>0</v>
      </c>
      <c r="BC98" s="132">
        <f>'945-20-2-3 - SO 03 Zeleň'!F36</f>
        <v>0</v>
      </c>
      <c r="BD98" s="134">
        <f>'945-20-2-3 - SO 03 Zeleň'!F37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grWmn+OSKoJwe6BeHFhC4maU1cM5rTI7NcQ9JsJcOaErthxluk64PeOX6YqD7y9snjI1TBSvEYQM4/QaXhkf6g==" hashValue="taO7CruUUxBLcdf6fXmgGjDGZ1sEnWDHnCExK7WDtR4m3815bBapKs+/r1QmM5qVUeW0+t5o6GnYamrX7J4qz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945-20-2-1 - SO 01 Odbahn...'!C2" display="/"/>
    <hyperlink ref="A96" location="'945-20-2-2 - SO 02 Oprava...'!C2" display="/"/>
    <hyperlink ref="A97" location="'945-20-2-4 - VON'!C2" display="/"/>
    <hyperlink ref="A98" location="'945-20-2-3 - SO 03 Zeleň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rybníka na Mariánské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ROUND((SUM(BE121:BE187)),  2)</f>
        <v>0</v>
      </c>
      <c r="G33" s="37"/>
      <c r="H33" s="37"/>
      <c r="I33" s="154">
        <v>0.20999999999999999</v>
      </c>
      <c r="J33" s="153">
        <f>ROUND(((SUM(BE121:BE187))*I33),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ROUND((SUM(BF121:BF187)),  2)</f>
        <v>0</v>
      </c>
      <c r="G34" s="37"/>
      <c r="H34" s="37"/>
      <c r="I34" s="154">
        <v>0.14999999999999999</v>
      </c>
      <c r="J34" s="153">
        <f>ROUND(((SUM(BF121:BF187))*I34),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ROUND((SUM(BH121:BH187)),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rybníka na Mariánské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945-20-2-1 - SO 01 Odbahnění rybníka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Jáchymov</v>
      </c>
      <c r="G89" s="39"/>
      <c r="H89" s="39"/>
      <c r="I89" s="31" t="s">
        <v>22</v>
      </c>
      <c r="J89" s="78" t="str">
        <f>IF(J12="","",J12)</f>
        <v>27. 10. 2020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SUDOP Project Plzeň a.s.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J160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J173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J185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Revitalizace rybníka na Mariánské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945-20-2-1 - SO 01 Odbahnění rybníka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Jáchymov</v>
      </c>
      <c r="G115" s="39"/>
      <c r="H115" s="39"/>
      <c r="I115" s="31" t="s">
        <v>22</v>
      </c>
      <c r="J115" s="78" t="str">
        <f>IF(J12="","",J12)</f>
        <v>27. 10. 2020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SUDOP Project Plzeň a.s.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109</v>
      </c>
      <c r="D120" s="193" t="s">
        <v>60</v>
      </c>
      <c r="E120" s="193" t="s">
        <v>56</v>
      </c>
      <c r="F120" s="193" t="s">
        <v>57</v>
      </c>
      <c r="G120" s="193" t="s">
        <v>110</v>
      </c>
      <c r="H120" s="193" t="s">
        <v>111</v>
      </c>
      <c r="I120" s="193" t="s">
        <v>112</v>
      </c>
      <c r="J120" s="193" t="s">
        <v>100</v>
      </c>
      <c r="K120" s="194" t="s">
        <v>113</v>
      </c>
      <c r="L120" s="195"/>
      <c r="M120" s="99" t="s">
        <v>1</v>
      </c>
      <c r="N120" s="100" t="s">
        <v>39</v>
      </c>
      <c r="O120" s="100" t="s">
        <v>114</v>
      </c>
      <c r="P120" s="100" t="s">
        <v>115</v>
      </c>
      <c r="Q120" s="100" t="s">
        <v>116</v>
      </c>
      <c r="R120" s="100" t="s">
        <v>117</v>
      </c>
      <c r="S120" s="100" t="s">
        <v>118</v>
      </c>
      <c r="T120" s="101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120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12.5955</v>
      </c>
      <c r="S121" s="103"/>
      <c r="T121" s="199">
        <f>T122</f>
        <v>127.19999999999999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102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74</v>
      </c>
      <c r="E122" s="204" t="s">
        <v>121</v>
      </c>
      <c r="F122" s="204" t="s">
        <v>122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P123+P160+P173+P185</f>
        <v>0</v>
      </c>
      <c r="Q122" s="209"/>
      <c r="R122" s="210">
        <f>R123+R160+R173+R185</f>
        <v>12.5955</v>
      </c>
      <c r="S122" s="209"/>
      <c r="T122" s="211">
        <f>T123+T160+T173+T185</f>
        <v>127.19999999999999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83</v>
      </c>
      <c r="AT122" s="213" t="s">
        <v>74</v>
      </c>
      <c r="AU122" s="213" t="s">
        <v>75</v>
      </c>
      <c r="AY122" s="212" t="s">
        <v>123</v>
      </c>
      <c r="BK122" s="214">
        <f>BK123+BK160+BK173+BK185</f>
        <v>0</v>
      </c>
    </row>
    <row r="123" s="12" customFormat="1" ht="22.8" customHeight="1">
      <c r="A123" s="12"/>
      <c r="B123" s="201"/>
      <c r="C123" s="202"/>
      <c r="D123" s="203" t="s">
        <v>74</v>
      </c>
      <c r="E123" s="215" t="s">
        <v>83</v>
      </c>
      <c r="F123" s="215" t="s">
        <v>124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SUM(P124:P159)</f>
        <v>0</v>
      </c>
      <c r="Q123" s="209"/>
      <c r="R123" s="210">
        <f>SUM(R124:R159)</f>
        <v>0</v>
      </c>
      <c r="S123" s="209"/>
      <c r="T123" s="211">
        <f>SUM(T124:T159)</f>
        <v>127.19999999999999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83</v>
      </c>
      <c r="AT123" s="213" t="s">
        <v>74</v>
      </c>
      <c r="AU123" s="213" t="s">
        <v>83</v>
      </c>
      <c r="AY123" s="212" t="s">
        <v>123</v>
      </c>
      <c r="BK123" s="214">
        <f>SUM(BK124:BK159)</f>
        <v>0</v>
      </c>
    </row>
    <row r="124" s="2" customFormat="1" ht="16.5" customHeight="1">
      <c r="A124" s="37"/>
      <c r="B124" s="38"/>
      <c r="C124" s="217" t="s">
        <v>125</v>
      </c>
      <c r="D124" s="217" t="s">
        <v>126</v>
      </c>
      <c r="E124" s="218" t="s">
        <v>127</v>
      </c>
      <c r="F124" s="219" t="s">
        <v>128</v>
      </c>
      <c r="G124" s="220" t="s">
        <v>129</v>
      </c>
      <c r="H124" s="221">
        <v>150</v>
      </c>
      <c r="I124" s="222"/>
      <c r="J124" s="223">
        <f>ROUND(I124*H124,2)</f>
        <v>0</v>
      </c>
      <c r="K124" s="219" t="s">
        <v>130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0.40799999999999997</v>
      </c>
      <c r="T124" s="227">
        <f>S124*H124</f>
        <v>61.199999999999996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131</v>
      </c>
      <c r="AT124" s="228" t="s">
        <v>126</v>
      </c>
      <c r="AU124" s="228" t="s">
        <v>85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131</v>
      </c>
      <c r="BM124" s="228" t="s">
        <v>132</v>
      </c>
    </row>
    <row r="125" s="2" customFormat="1">
      <c r="A125" s="37"/>
      <c r="B125" s="38"/>
      <c r="C125" s="39"/>
      <c r="D125" s="230" t="s">
        <v>133</v>
      </c>
      <c r="E125" s="39"/>
      <c r="F125" s="231" t="s">
        <v>134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85</v>
      </c>
    </row>
    <row r="126" s="13" customFormat="1">
      <c r="A126" s="13"/>
      <c r="B126" s="235"/>
      <c r="C126" s="236"/>
      <c r="D126" s="230" t="s">
        <v>135</v>
      </c>
      <c r="E126" s="237" t="s">
        <v>1</v>
      </c>
      <c r="F126" s="238" t="s">
        <v>136</v>
      </c>
      <c r="G126" s="236"/>
      <c r="H126" s="237" t="s">
        <v>1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135</v>
      </c>
      <c r="AU126" s="244" t="s">
        <v>85</v>
      </c>
      <c r="AV126" s="13" t="s">
        <v>83</v>
      </c>
      <c r="AW126" s="13" t="s">
        <v>31</v>
      </c>
      <c r="AX126" s="13" t="s">
        <v>75</v>
      </c>
      <c r="AY126" s="244" t="s">
        <v>123</v>
      </c>
    </row>
    <row r="127" s="14" customFormat="1">
      <c r="A127" s="14"/>
      <c r="B127" s="245"/>
      <c r="C127" s="246"/>
      <c r="D127" s="230" t="s">
        <v>135</v>
      </c>
      <c r="E127" s="247" t="s">
        <v>1</v>
      </c>
      <c r="F127" s="248" t="s">
        <v>137</v>
      </c>
      <c r="G127" s="246"/>
      <c r="H127" s="249">
        <v>150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135</v>
      </c>
      <c r="AU127" s="255" t="s">
        <v>85</v>
      </c>
      <c r="AV127" s="14" t="s">
        <v>85</v>
      </c>
      <c r="AW127" s="14" t="s">
        <v>31</v>
      </c>
      <c r="AX127" s="14" t="s">
        <v>83</v>
      </c>
      <c r="AY127" s="255" t="s">
        <v>123</v>
      </c>
    </row>
    <row r="128" s="2" customFormat="1">
      <c r="A128" s="37"/>
      <c r="B128" s="38"/>
      <c r="C128" s="217" t="s">
        <v>138</v>
      </c>
      <c r="D128" s="217" t="s">
        <v>126</v>
      </c>
      <c r="E128" s="218" t="s">
        <v>139</v>
      </c>
      <c r="F128" s="219" t="s">
        <v>140</v>
      </c>
      <c r="G128" s="220" t="s">
        <v>129</v>
      </c>
      <c r="H128" s="221">
        <v>150</v>
      </c>
      <c r="I128" s="222"/>
      <c r="J128" s="223">
        <f>ROUND(I128*H128,2)</f>
        <v>0</v>
      </c>
      <c r="K128" s="219" t="s">
        <v>130</v>
      </c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66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131</v>
      </c>
      <c r="AT128" s="228" t="s">
        <v>126</v>
      </c>
      <c r="AU128" s="228" t="s">
        <v>85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131</v>
      </c>
      <c r="BM128" s="228" t="s">
        <v>141</v>
      </c>
    </row>
    <row r="129" s="2" customFormat="1">
      <c r="A129" s="37"/>
      <c r="B129" s="38"/>
      <c r="C129" s="39"/>
      <c r="D129" s="230" t="s">
        <v>133</v>
      </c>
      <c r="E129" s="39"/>
      <c r="F129" s="231" t="s">
        <v>142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133</v>
      </c>
      <c r="AU129" s="16" t="s">
        <v>85</v>
      </c>
    </row>
    <row r="130" s="13" customFormat="1">
      <c r="A130" s="13"/>
      <c r="B130" s="235"/>
      <c r="C130" s="236"/>
      <c r="D130" s="230" t="s">
        <v>135</v>
      </c>
      <c r="E130" s="237" t="s">
        <v>1</v>
      </c>
      <c r="F130" s="238" t="s">
        <v>143</v>
      </c>
      <c r="G130" s="236"/>
      <c r="H130" s="237" t="s">
        <v>1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135</v>
      </c>
      <c r="AU130" s="244" t="s">
        <v>85</v>
      </c>
      <c r="AV130" s="13" t="s">
        <v>83</v>
      </c>
      <c r="AW130" s="13" t="s">
        <v>31</v>
      </c>
      <c r="AX130" s="13" t="s">
        <v>75</v>
      </c>
      <c r="AY130" s="244" t="s">
        <v>123</v>
      </c>
    </row>
    <row r="131" s="14" customFormat="1">
      <c r="A131" s="14"/>
      <c r="B131" s="245"/>
      <c r="C131" s="246"/>
      <c r="D131" s="230" t="s">
        <v>135</v>
      </c>
      <c r="E131" s="247" t="s">
        <v>1</v>
      </c>
      <c r="F131" s="248" t="s">
        <v>144</v>
      </c>
      <c r="G131" s="246"/>
      <c r="H131" s="249">
        <v>150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135</v>
      </c>
      <c r="AU131" s="255" t="s">
        <v>85</v>
      </c>
      <c r="AV131" s="14" t="s">
        <v>85</v>
      </c>
      <c r="AW131" s="14" t="s">
        <v>31</v>
      </c>
      <c r="AX131" s="14" t="s">
        <v>83</v>
      </c>
      <c r="AY131" s="255" t="s">
        <v>123</v>
      </c>
    </row>
    <row r="132" s="2" customFormat="1">
      <c r="A132" s="37"/>
      <c r="B132" s="38"/>
      <c r="C132" s="217" t="s">
        <v>145</v>
      </c>
      <c r="D132" s="217" t="s">
        <v>126</v>
      </c>
      <c r="E132" s="218" t="s">
        <v>146</v>
      </c>
      <c r="F132" s="219" t="s">
        <v>147</v>
      </c>
      <c r="G132" s="220" t="s">
        <v>148</v>
      </c>
      <c r="H132" s="221">
        <v>2014.47</v>
      </c>
      <c r="I132" s="222"/>
      <c r="J132" s="223">
        <f>ROUND(I132*H132,2)</f>
        <v>0</v>
      </c>
      <c r="K132" s="219" t="s">
        <v>149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131</v>
      </c>
      <c r="AT132" s="228" t="s">
        <v>126</v>
      </c>
      <c r="AU132" s="228" t="s">
        <v>85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131</v>
      </c>
      <c r="BM132" s="228" t="s">
        <v>150</v>
      </c>
    </row>
    <row r="133" s="2" customFormat="1">
      <c r="A133" s="37"/>
      <c r="B133" s="38"/>
      <c r="C133" s="39"/>
      <c r="D133" s="230" t="s">
        <v>133</v>
      </c>
      <c r="E133" s="39"/>
      <c r="F133" s="231" t="s">
        <v>151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133</v>
      </c>
      <c r="AU133" s="16" t="s">
        <v>85</v>
      </c>
    </row>
    <row r="134" s="13" customFormat="1">
      <c r="A134" s="13"/>
      <c r="B134" s="235"/>
      <c r="C134" s="236"/>
      <c r="D134" s="230" t="s">
        <v>135</v>
      </c>
      <c r="E134" s="237" t="s">
        <v>1</v>
      </c>
      <c r="F134" s="238" t="s">
        <v>152</v>
      </c>
      <c r="G134" s="236"/>
      <c r="H134" s="237" t="s">
        <v>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135</v>
      </c>
      <c r="AU134" s="244" t="s">
        <v>85</v>
      </c>
      <c r="AV134" s="13" t="s">
        <v>83</v>
      </c>
      <c r="AW134" s="13" t="s">
        <v>31</v>
      </c>
      <c r="AX134" s="13" t="s">
        <v>75</v>
      </c>
      <c r="AY134" s="244" t="s">
        <v>123</v>
      </c>
    </row>
    <row r="135" s="14" customFormat="1">
      <c r="A135" s="14"/>
      <c r="B135" s="245"/>
      <c r="C135" s="246"/>
      <c r="D135" s="230" t="s">
        <v>135</v>
      </c>
      <c r="E135" s="247" t="s">
        <v>1</v>
      </c>
      <c r="F135" s="248" t="s">
        <v>153</v>
      </c>
      <c r="G135" s="246"/>
      <c r="H135" s="249">
        <v>2014.47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135</v>
      </c>
      <c r="AU135" s="255" t="s">
        <v>85</v>
      </c>
      <c r="AV135" s="14" t="s">
        <v>85</v>
      </c>
      <c r="AW135" s="14" t="s">
        <v>31</v>
      </c>
      <c r="AX135" s="14" t="s">
        <v>83</v>
      </c>
      <c r="AY135" s="255" t="s">
        <v>123</v>
      </c>
    </row>
    <row r="136" s="2" customFormat="1" ht="21.75" customHeight="1">
      <c r="A136" s="37"/>
      <c r="B136" s="38"/>
      <c r="C136" s="217" t="s">
        <v>154</v>
      </c>
      <c r="D136" s="217" t="s">
        <v>126</v>
      </c>
      <c r="E136" s="218" t="s">
        <v>155</v>
      </c>
      <c r="F136" s="219" t="s">
        <v>156</v>
      </c>
      <c r="G136" s="220" t="s">
        <v>148</v>
      </c>
      <c r="H136" s="221">
        <v>120</v>
      </c>
      <c r="I136" s="222"/>
      <c r="J136" s="223">
        <f>ROUND(I136*H136,2)</f>
        <v>0</v>
      </c>
      <c r="K136" s="219" t="s">
        <v>149</v>
      </c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131</v>
      </c>
      <c r="AT136" s="228" t="s">
        <v>126</v>
      </c>
      <c r="AU136" s="228" t="s">
        <v>85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131</v>
      </c>
      <c r="BM136" s="228" t="s">
        <v>157</v>
      </c>
    </row>
    <row r="137" s="2" customFormat="1">
      <c r="A137" s="37"/>
      <c r="B137" s="38"/>
      <c r="C137" s="39"/>
      <c r="D137" s="230" t="s">
        <v>133</v>
      </c>
      <c r="E137" s="39"/>
      <c r="F137" s="231" t="s">
        <v>158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133</v>
      </c>
      <c r="AU137" s="16" t="s">
        <v>85</v>
      </c>
    </row>
    <row r="138" s="13" customFormat="1">
      <c r="A138" s="13"/>
      <c r="B138" s="235"/>
      <c r="C138" s="236"/>
      <c r="D138" s="230" t="s">
        <v>135</v>
      </c>
      <c r="E138" s="237" t="s">
        <v>1</v>
      </c>
      <c r="F138" s="238" t="s">
        <v>159</v>
      </c>
      <c r="G138" s="236"/>
      <c r="H138" s="237" t="s">
        <v>1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135</v>
      </c>
      <c r="AU138" s="244" t="s">
        <v>85</v>
      </c>
      <c r="AV138" s="13" t="s">
        <v>83</v>
      </c>
      <c r="AW138" s="13" t="s">
        <v>31</v>
      </c>
      <c r="AX138" s="13" t="s">
        <v>75</v>
      </c>
      <c r="AY138" s="244" t="s">
        <v>123</v>
      </c>
    </row>
    <row r="139" s="14" customFormat="1">
      <c r="A139" s="14"/>
      <c r="B139" s="245"/>
      <c r="C139" s="246"/>
      <c r="D139" s="230" t="s">
        <v>135</v>
      </c>
      <c r="E139" s="247" t="s">
        <v>1</v>
      </c>
      <c r="F139" s="248" t="s">
        <v>160</v>
      </c>
      <c r="G139" s="246"/>
      <c r="H139" s="249">
        <v>120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135</v>
      </c>
      <c r="AU139" s="255" t="s">
        <v>85</v>
      </c>
      <c r="AV139" s="14" t="s">
        <v>85</v>
      </c>
      <c r="AW139" s="14" t="s">
        <v>31</v>
      </c>
      <c r="AX139" s="14" t="s">
        <v>83</v>
      </c>
      <c r="AY139" s="255" t="s">
        <v>123</v>
      </c>
    </row>
    <row r="140" s="2" customFormat="1">
      <c r="A140" s="37"/>
      <c r="B140" s="38"/>
      <c r="C140" s="217" t="s">
        <v>161</v>
      </c>
      <c r="D140" s="217" t="s">
        <v>126</v>
      </c>
      <c r="E140" s="218" t="s">
        <v>162</v>
      </c>
      <c r="F140" s="219" t="s">
        <v>163</v>
      </c>
      <c r="G140" s="220" t="s">
        <v>148</v>
      </c>
      <c r="H140" s="221">
        <v>21</v>
      </c>
      <c r="I140" s="222"/>
      <c r="J140" s="223">
        <f>ROUND(I140*H140,2)</f>
        <v>0</v>
      </c>
      <c r="K140" s="219" t="s">
        <v>130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131</v>
      </c>
      <c r="AT140" s="228" t="s">
        <v>126</v>
      </c>
      <c r="AU140" s="228" t="s">
        <v>85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131</v>
      </c>
      <c r="BM140" s="228" t="s">
        <v>164</v>
      </c>
    </row>
    <row r="141" s="2" customFormat="1">
      <c r="A141" s="37"/>
      <c r="B141" s="38"/>
      <c r="C141" s="39"/>
      <c r="D141" s="230" t="s">
        <v>133</v>
      </c>
      <c r="E141" s="39"/>
      <c r="F141" s="231" t="s">
        <v>165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85</v>
      </c>
    </row>
    <row r="142" s="13" customFormat="1">
      <c r="A142" s="13"/>
      <c r="B142" s="235"/>
      <c r="C142" s="236"/>
      <c r="D142" s="230" t="s">
        <v>135</v>
      </c>
      <c r="E142" s="237" t="s">
        <v>1</v>
      </c>
      <c r="F142" s="238" t="s">
        <v>166</v>
      </c>
      <c r="G142" s="236"/>
      <c r="H142" s="237" t="s">
        <v>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135</v>
      </c>
      <c r="AU142" s="244" t="s">
        <v>85</v>
      </c>
      <c r="AV142" s="13" t="s">
        <v>83</v>
      </c>
      <c r="AW142" s="13" t="s">
        <v>31</v>
      </c>
      <c r="AX142" s="13" t="s">
        <v>75</v>
      </c>
      <c r="AY142" s="244" t="s">
        <v>123</v>
      </c>
    </row>
    <row r="143" s="14" customFormat="1">
      <c r="A143" s="14"/>
      <c r="B143" s="245"/>
      <c r="C143" s="246"/>
      <c r="D143" s="230" t="s">
        <v>135</v>
      </c>
      <c r="E143" s="247" t="s">
        <v>1</v>
      </c>
      <c r="F143" s="248" t="s">
        <v>167</v>
      </c>
      <c r="G143" s="246"/>
      <c r="H143" s="249">
        <v>21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135</v>
      </c>
      <c r="AU143" s="255" t="s">
        <v>85</v>
      </c>
      <c r="AV143" s="14" t="s">
        <v>85</v>
      </c>
      <c r="AW143" s="14" t="s">
        <v>31</v>
      </c>
      <c r="AX143" s="14" t="s">
        <v>83</v>
      </c>
      <c r="AY143" s="255" t="s">
        <v>123</v>
      </c>
    </row>
    <row r="144" s="2" customFormat="1">
      <c r="A144" s="37"/>
      <c r="B144" s="38"/>
      <c r="C144" s="217" t="s">
        <v>168</v>
      </c>
      <c r="D144" s="217" t="s">
        <v>126</v>
      </c>
      <c r="E144" s="218" t="s">
        <v>169</v>
      </c>
      <c r="F144" s="219" t="s">
        <v>170</v>
      </c>
      <c r="G144" s="220" t="s">
        <v>148</v>
      </c>
      <c r="H144" s="221">
        <v>2134.4699999999998</v>
      </c>
      <c r="I144" s="222"/>
      <c r="J144" s="223">
        <f>ROUND(I144*H144,2)</f>
        <v>0</v>
      </c>
      <c r="K144" s="219" t="s">
        <v>149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131</v>
      </c>
      <c r="AT144" s="228" t="s">
        <v>126</v>
      </c>
      <c r="AU144" s="228" t="s">
        <v>85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131</v>
      </c>
      <c r="BM144" s="228" t="s">
        <v>171</v>
      </c>
    </row>
    <row r="145" s="2" customFormat="1">
      <c r="A145" s="37"/>
      <c r="B145" s="38"/>
      <c r="C145" s="39"/>
      <c r="D145" s="230" t="s">
        <v>133</v>
      </c>
      <c r="E145" s="39"/>
      <c r="F145" s="231" t="s">
        <v>172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85</v>
      </c>
    </row>
    <row r="146" s="14" customFormat="1">
      <c r="A146" s="14"/>
      <c r="B146" s="245"/>
      <c r="C146" s="246"/>
      <c r="D146" s="230" t="s">
        <v>135</v>
      </c>
      <c r="E146" s="247" t="s">
        <v>1</v>
      </c>
      <c r="F146" s="248" t="s">
        <v>173</v>
      </c>
      <c r="G146" s="246"/>
      <c r="H146" s="249">
        <v>2134.4699999999998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135</v>
      </c>
      <c r="AU146" s="255" t="s">
        <v>85</v>
      </c>
      <c r="AV146" s="14" t="s">
        <v>85</v>
      </c>
      <c r="AW146" s="14" t="s">
        <v>31</v>
      </c>
      <c r="AX146" s="14" t="s">
        <v>83</v>
      </c>
      <c r="AY146" s="255" t="s">
        <v>123</v>
      </c>
    </row>
    <row r="147" s="2" customFormat="1" ht="33" customHeight="1">
      <c r="A147" s="37"/>
      <c r="B147" s="38"/>
      <c r="C147" s="217" t="s">
        <v>174</v>
      </c>
      <c r="D147" s="217" t="s">
        <v>126</v>
      </c>
      <c r="E147" s="218" t="s">
        <v>175</v>
      </c>
      <c r="F147" s="219" t="s">
        <v>176</v>
      </c>
      <c r="G147" s="220" t="s">
        <v>148</v>
      </c>
      <c r="H147" s="221">
        <v>2134.4699999999998</v>
      </c>
      <c r="I147" s="222"/>
      <c r="J147" s="223">
        <f>ROUND(I147*H147,2)</f>
        <v>0</v>
      </c>
      <c r="K147" s="219" t="s">
        <v>149</v>
      </c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131</v>
      </c>
      <c r="AT147" s="228" t="s">
        <v>126</v>
      </c>
      <c r="AU147" s="228" t="s">
        <v>85</v>
      </c>
      <c r="AY147" s="16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131</v>
      </c>
      <c r="BM147" s="228" t="s">
        <v>177</v>
      </c>
    </row>
    <row r="148" s="2" customFormat="1">
      <c r="A148" s="37"/>
      <c r="B148" s="38"/>
      <c r="C148" s="39"/>
      <c r="D148" s="230" t="s">
        <v>133</v>
      </c>
      <c r="E148" s="39"/>
      <c r="F148" s="231" t="s">
        <v>178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85</v>
      </c>
    </row>
    <row r="149" s="14" customFormat="1">
      <c r="A149" s="14"/>
      <c r="B149" s="245"/>
      <c r="C149" s="246"/>
      <c r="D149" s="230" t="s">
        <v>135</v>
      </c>
      <c r="E149" s="247" t="s">
        <v>1</v>
      </c>
      <c r="F149" s="248" t="s">
        <v>173</v>
      </c>
      <c r="G149" s="246"/>
      <c r="H149" s="249">
        <v>2134.4699999999998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135</v>
      </c>
      <c r="AU149" s="255" t="s">
        <v>85</v>
      </c>
      <c r="AV149" s="14" t="s">
        <v>85</v>
      </c>
      <c r="AW149" s="14" t="s">
        <v>31</v>
      </c>
      <c r="AX149" s="14" t="s">
        <v>83</v>
      </c>
      <c r="AY149" s="255" t="s">
        <v>123</v>
      </c>
    </row>
    <row r="150" s="2" customFormat="1" ht="21.75" customHeight="1">
      <c r="A150" s="37"/>
      <c r="B150" s="38"/>
      <c r="C150" s="217" t="s">
        <v>179</v>
      </c>
      <c r="D150" s="217" t="s">
        <v>126</v>
      </c>
      <c r="E150" s="218" t="s">
        <v>180</v>
      </c>
      <c r="F150" s="219" t="s">
        <v>181</v>
      </c>
      <c r="G150" s="220" t="s">
        <v>148</v>
      </c>
      <c r="H150" s="221">
        <v>2134.4699999999998</v>
      </c>
      <c r="I150" s="222"/>
      <c r="J150" s="223">
        <f>ROUND(I150*H150,2)</f>
        <v>0</v>
      </c>
      <c r="K150" s="219" t="s">
        <v>130</v>
      </c>
      <c r="L150" s="43"/>
      <c r="M150" s="224" t="s">
        <v>1</v>
      </c>
      <c r="N150" s="225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131</v>
      </c>
      <c r="AT150" s="228" t="s">
        <v>126</v>
      </c>
      <c r="AU150" s="228" t="s">
        <v>85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131</v>
      </c>
      <c r="BM150" s="228" t="s">
        <v>182</v>
      </c>
    </row>
    <row r="151" s="2" customFormat="1">
      <c r="A151" s="37"/>
      <c r="B151" s="38"/>
      <c r="C151" s="39"/>
      <c r="D151" s="230" t="s">
        <v>133</v>
      </c>
      <c r="E151" s="39"/>
      <c r="F151" s="231" t="s">
        <v>183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133</v>
      </c>
      <c r="AU151" s="16" t="s">
        <v>85</v>
      </c>
    </row>
    <row r="152" s="14" customFormat="1">
      <c r="A152" s="14"/>
      <c r="B152" s="245"/>
      <c r="C152" s="246"/>
      <c r="D152" s="230" t="s">
        <v>135</v>
      </c>
      <c r="E152" s="247" t="s">
        <v>1</v>
      </c>
      <c r="F152" s="248" t="s">
        <v>184</v>
      </c>
      <c r="G152" s="246"/>
      <c r="H152" s="249">
        <v>2134.4699999999998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135</v>
      </c>
      <c r="AU152" s="255" t="s">
        <v>85</v>
      </c>
      <c r="AV152" s="14" t="s">
        <v>85</v>
      </c>
      <c r="AW152" s="14" t="s">
        <v>31</v>
      </c>
      <c r="AX152" s="14" t="s">
        <v>83</v>
      </c>
      <c r="AY152" s="255" t="s">
        <v>123</v>
      </c>
    </row>
    <row r="153" s="2" customFormat="1" ht="16.5" customHeight="1">
      <c r="A153" s="37"/>
      <c r="B153" s="38"/>
      <c r="C153" s="217" t="s">
        <v>185</v>
      </c>
      <c r="D153" s="217" t="s">
        <v>126</v>
      </c>
      <c r="E153" s="218" t="s">
        <v>186</v>
      </c>
      <c r="F153" s="219" t="s">
        <v>187</v>
      </c>
      <c r="G153" s="220" t="s">
        <v>148</v>
      </c>
      <c r="H153" s="221">
        <v>2134.4699999999998</v>
      </c>
      <c r="I153" s="222"/>
      <c r="J153" s="223">
        <f>ROUND(I153*H153,2)</f>
        <v>0</v>
      </c>
      <c r="K153" s="219" t="s">
        <v>130</v>
      </c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131</v>
      </c>
      <c r="AT153" s="228" t="s">
        <v>126</v>
      </c>
      <c r="AU153" s="228" t="s">
        <v>85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131</v>
      </c>
      <c r="BM153" s="228" t="s">
        <v>188</v>
      </c>
    </row>
    <row r="154" s="2" customFormat="1">
      <c r="A154" s="37"/>
      <c r="B154" s="38"/>
      <c r="C154" s="39"/>
      <c r="D154" s="230" t="s">
        <v>133</v>
      </c>
      <c r="E154" s="39"/>
      <c r="F154" s="231" t="s">
        <v>189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85</v>
      </c>
    </row>
    <row r="155" s="14" customFormat="1">
      <c r="A155" s="14"/>
      <c r="B155" s="245"/>
      <c r="C155" s="246"/>
      <c r="D155" s="230" t="s">
        <v>135</v>
      </c>
      <c r="E155" s="247" t="s">
        <v>1</v>
      </c>
      <c r="F155" s="248" t="s">
        <v>184</v>
      </c>
      <c r="G155" s="246"/>
      <c r="H155" s="249">
        <v>2134.4699999999998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135</v>
      </c>
      <c r="AU155" s="255" t="s">
        <v>85</v>
      </c>
      <c r="AV155" s="14" t="s">
        <v>85</v>
      </c>
      <c r="AW155" s="14" t="s">
        <v>31</v>
      </c>
      <c r="AX155" s="14" t="s">
        <v>83</v>
      </c>
      <c r="AY155" s="255" t="s">
        <v>123</v>
      </c>
    </row>
    <row r="156" s="2" customFormat="1" ht="21.75" customHeight="1">
      <c r="A156" s="37"/>
      <c r="B156" s="38"/>
      <c r="C156" s="217" t="s">
        <v>190</v>
      </c>
      <c r="D156" s="217" t="s">
        <v>126</v>
      </c>
      <c r="E156" s="218" t="s">
        <v>191</v>
      </c>
      <c r="F156" s="219" t="s">
        <v>192</v>
      </c>
      <c r="G156" s="220" t="s">
        <v>129</v>
      </c>
      <c r="H156" s="221">
        <v>2134.4699999999998</v>
      </c>
      <c r="I156" s="222"/>
      <c r="J156" s="223">
        <f>ROUND(I156*H156,2)</f>
        <v>0</v>
      </c>
      <c r="K156" s="219" t="s">
        <v>130</v>
      </c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131</v>
      </c>
      <c r="AT156" s="228" t="s">
        <v>126</v>
      </c>
      <c r="AU156" s="228" t="s">
        <v>85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131</v>
      </c>
      <c r="BM156" s="228" t="s">
        <v>193</v>
      </c>
    </row>
    <row r="157" s="2" customFormat="1">
      <c r="A157" s="37"/>
      <c r="B157" s="38"/>
      <c r="C157" s="39"/>
      <c r="D157" s="230" t="s">
        <v>133</v>
      </c>
      <c r="E157" s="39"/>
      <c r="F157" s="231" t="s">
        <v>194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85</v>
      </c>
    </row>
    <row r="158" s="13" customFormat="1">
      <c r="A158" s="13"/>
      <c r="B158" s="235"/>
      <c r="C158" s="236"/>
      <c r="D158" s="230" t="s">
        <v>135</v>
      </c>
      <c r="E158" s="237" t="s">
        <v>1</v>
      </c>
      <c r="F158" s="238" t="s">
        <v>195</v>
      </c>
      <c r="G158" s="236"/>
      <c r="H158" s="237" t="s">
        <v>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135</v>
      </c>
      <c r="AU158" s="244" t="s">
        <v>85</v>
      </c>
      <c r="AV158" s="13" t="s">
        <v>83</v>
      </c>
      <c r="AW158" s="13" t="s">
        <v>31</v>
      </c>
      <c r="AX158" s="13" t="s">
        <v>75</v>
      </c>
      <c r="AY158" s="244" t="s">
        <v>123</v>
      </c>
    </row>
    <row r="159" s="14" customFormat="1">
      <c r="A159" s="14"/>
      <c r="B159" s="245"/>
      <c r="C159" s="246"/>
      <c r="D159" s="230" t="s">
        <v>135</v>
      </c>
      <c r="E159" s="247" t="s">
        <v>1</v>
      </c>
      <c r="F159" s="248" t="s">
        <v>184</v>
      </c>
      <c r="G159" s="246"/>
      <c r="H159" s="249">
        <v>2134.4699999999998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135</v>
      </c>
      <c r="AU159" s="255" t="s">
        <v>85</v>
      </c>
      <c r="AV159" s="14" t="s">
        <v>85</v>
      </c>
      <c r="AW159" s="14" t="s">
        <v>31</v>
      </c>
      <c r="AX159" s="14" t="s">
        <v>83</v>
      </c>
      <c r="AY159" s="255" t="s">
        <v>123</v>
      </c>
    </row>
    <row r="160" s="12" customFormat="1" ht="22.8" customHeight="1">
      <c r="A160" s="12"/>
      <c r="B160" s="201"/>
      <c r="C160" s="202"/>
      <c r="D160" s="203" t="s">
        <v>74</v>
      </c>
      <c r="E160" s="215" t="s">
        <v>196</v>
      </c>
      <c r="F160" s="215" t="s">
        <v>197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SUM(P161:P172)</f>
        <v>0</v>
      </c>
      <c r="Q160" s="209"/>
      <c r="R160" s="210">
        <f>SUM(R161:R172)</f>
        <v>12.525</v>
      </c>
      <c r="S160" s="209"/>
      <c r="T160" s="211">
        <f>SUM(T161:T172)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83</v>
      </c>
      <c r="AT160" s="213" t="s">
        <v>74</v>
      </c>
      <c r="AU160" s="213" t="s">
        <v>83</v>
      </c>
      <c r="AY160" s="212" t="s">
        <v>123</v>
      </c>
      <c r="BK160" s="214">
        <f>SUM(BK161:BK172)</f>
        <v>0</v>
      </c>
    </row>
    <row r="161" s="2" customFormat="1" ht="16.5" customHeight="1">
      <c r="A161" s="37"/>
      <c r="B161" s="38"/>
      <c r="C161" s="217" t="s">
        <v>198</v>
      </c>
      <c r="D161" s="217" t="s">
        <v>126</v>
      </c>
      <c r="E161" s="218" t="s">
        <v>199</v>
      </c>
      <c r="F161" s="219" t="s">
        <v>200</v>
      </c>
      <c r="G161" s="220" t="s">
        <v>129</v>
      </c>
      <c r="H161" s="221">
        <v>150</v>
      </c>
      <c r="I161" s="222"/>
      <c r="J161" s="223">
        <f>ROUND(I161*H161,2)</f>
        <v>0</v>
      </c>
      <c r="K161" s="219" t="s">
        <v>149</v>
      </c>
      <c r="L161" s="43"/>
      <c r="M161" s="224" t="s">
        <v>1</v>
      </c>
      <c r="N161" s="225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131</v>
      </c>
      <c r="AT161" s="228" t="s">
        <v>126</v>
      </c>
      <c r="AU161" s="228" t="s">
        <v>85</v>
      </c>
      <c r="AY161" s="16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131</v>
      </c>
      <c r="BM161" s="228" t="s">
        <v>201</v>
      </c>
    </row>
    <row r="162" s="2" customFormat="1">
      <c r="A162" s="37"/>
      <c r="B162" s="38"/>
      <c r="C162" s="39"/>
      <c r="D162" s="230" t="s">
        <v>133</v>
      </c>
      <c r="E162" s="39"/>
      <c r="F162" s="231" t="s">
        <v>202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85</v>
      </c>
    </row>
    <row r="163" s="13" customFormat="1">
      <c r="A163" s="13"/>
      <c r="B163" s="235"/>
      <c r="C163" s="236"/>
      <c r="D163" s="230" t="s">
        <v>135</v>
      </c>
      <c r="E163" s="237" t="s">
        <v>1</v>
      </c>
      <c r="F163" s="238" t="s">
        <v>203</v>
      </c>
      <c r="G163" s="236"/>
      <c r="H163" s="237" t="s">
        <v>1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135</v>
      </c>
      <c r="AU163" s="244" t="s">
        <v>85</v>
      </c>
      <c r="AV163" s="13" t="s">
        <v>83</v>
      </c>
      <c r="AW163" s="13" t="s">
        <v>31</v>
      </c>
      <c r="AX163" s="13" t="s">
        <v>75</v>
      </c>
      <c r="AY163" s="244" t="s">
        <v>123</v>
      </c>
    </row>
    <row r="164" s="14" customFormat="1">
      <c r="A164" s="14"/>
      <c r="B164" s="245"/>
      <c r="C164" s="246"/>
      <c r="D164" s="230" t="s">
        <v>135</v>
      </c>
      <c r="E164" s="247" t="s">
        <v>1</v>
      </c>
      <c r="F164" s="248" t="s">
        <v>137</v>
      </c>
      <c r="G164" s="246"/>
      <c r="H164" s="249">
        <v>150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135</v>
      </c>
      <c r="AU164" s="255" t="s">
        <v>85</v>
      </c>
      <c r="AV164" s="14" t="s">
        <v>85</v>
      </c>
      <c r="AW164" s="14" t="s">
        <v>31</v>
      </c>
      <c r="AX164" s="14" t="s">
        <v>83</v>
      </c>
      <c r="AY164" s="255" t="s">
        <v>123</v>
      </c>
    </row>
    <row r="165" s="2" customFormat="1">
      <c r="A165" s="37"/>
      <c r="B165" s="38"/>
      <c r="C165" s="217" t="s">
        <v>204</v>
      </c>
      <c r="D165" s="217" t="s">
        <v>126</v>
      </c>
      <c r="E165" s="218" t="s">
        <v>205</v>
      </c>
      <c r="F165" s="219" t="s">
        <v>206</v>
      </c>
      <c r="G165" s="220" t="s">
        <v>129</v>
      </c>
      <c r="H165" s="221">
        <v>150</v>
      </c>
      <c r="I165" s="222"/>
      <c r="J165" s="223">
        <f>ROUND(I165*H165,2)</f>
        <v>0</v>
      </c>
      <c r="K165" s="219" t="s">
        <v>130</v>
      </c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0.083500000000000005</v>
      </c>
      <c r="R165" s="226">
        <f>Q165*H165</f>
        <v>12.525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131</v>
      </c>
      <c r="AT165" s="228" t="s">
        <v>126</v>
      </c>
      <c r="AU165" s="228" t="s">
        <v>85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131</v>
      </c>
      <c r="BM165" s="228" t="s">
        <v>207</v>
      </c>
    </row>
    <row r="166" s="2" customFormat="1">
      <c r="A166" s="37"/>
      <c r="B166" s="38"/>
      <c r="C166" s="39"/>
      <c r="D166" s="230" t="s">
        <v>133</v>
      </c>
      <c r="E166" s="39"/>
      <c r="F166" s="231" t="s">
        <v>208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133</v>
      </c>
      <c r="AU166" s="16" t="s">
        <v>85</v>
      </c>
    </row>
    <row r="167" s="13" customFormat="1">
      <c r="A167" s="13"/>
      <c r="B167" s="235"/>
      <c r="C167" s="236"/>
      <c r="D167" s="230" t="s">
        <v>135</v>
      </c>
      <c r="E167" s="237" t="s">
        <v>1</v>
      </c>
      <c r="F167" s="238" t="s">
        <v>209</v>
      </c>
      <c r="G167" s="236"/>
      <c r="H167" s="237" t="s">
        <v>1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135</v>
      </c>
      <c r="AU167" s="244" t="s">
        <v>85</v>
      </c>
      <c r="AV167" s="13" t="s">
        <v>83</v>
      </c>
      <c r="AW167" s="13" t="s">
        <v>31</v>
      </c>
      <c r="AX167" s="13" t="s">
        <v>75</v>
      </c>
      <c r="AY167" s="244" t="s">
        <v>123</v>
      </c>
    </row>
    <row r="168" s="14" customFormat="1">
      <c r="A168" s="14"/>
      <c r="B168" s="245"/>
      <c r="C168" s="246"/>
      <c r="D168" s="230" t="s">
        <v>135</v>
      </c>
      <c r="E168" s="247" t="s">
        <v>1</v>
      </c>
      <c r="F168" s="248" t="s">
        <v>144</v>
      </c>
      <c r="G168" s="246"/>
      <c r="H168" s="249">
        <v>150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135</v>
      </c>
      <c r="AU168" s="255" t="s">
        <v>85</v>
      </c>
      <c r="AV168" s="14" t="s">
        <v>85</v>
      </c>
      <c r="AW168" s="14" t="s">
        <v>31</v>
      </c>
      <c r="AX168" s="14" t="s">
        <v>83</v>
      </c>
      <c r="AY168" s="255" t="s">
        <v>123</v>
      </c>
    </row>
    <row r="169" s="2" customFormat="1" ht="16.5" customHeight="1">
      <c r="A169" s="37"/>
      <c r="B169" s="38"/>
      <c r="C169" s="256" t="s">
        <v>210</v>
      </c>
      <c r="D169" s="256" t="s">
        <v>211</v>
      </c>
      <c r="E169" s="257" t="s">
        <v>212</v>
      </c>
      <c r="F169" s="258" t="s">
        <v>213</v>
      </c>
      <c r="G169" s="259" t="s">
        <v>214</v>
      </c>
      <c r="H169" s="260">
        <v>50</v>
      </c>
      <c r="I169" s="261"/>
      <c r="J169" s="262">
        <f>ROUND(I169*H169,2)</f>
        <v>0</v>
      </c>
      <c r="K169" s="258" t="s">
        <v>1</v>
      </c>
      <c r="L169" s="263"/>
      <c r="M169" s="264" t="s">
        <v>1</v>
      </c>
      <c r="N169" s="26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125</v>
      </c>
      <c r="AT169" s="228" t="s">
        <v>211</v>
      </c>
      <c r="AU169" s="228" t="s">
        <v>85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131</v>
      </c>
      <c r="BM169" s="228" t="s">
        <v>215</v>
      </c>
    </row>
    <row r="170" s="2" customFormat="1">
      <c r="A170" s="37"/>
      <c r="B170" s="38"/>
      <c r="C170" s="39"/>
      <c r="D170" s="230" t="s">
        <v>133</v>
      </c>
      <c r="E170" s="39"/>
      <c r="F170" s="231" t="s">
        <v>216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85</v>
      </c>
    </row>
    <row r="171" s="13" customFormat="1">
      <c r="A171" s="13"/>
      <c r="B171" s="235"/>
      <c r="C171" s="236"/>
      <c r="D171" s="230" t="s">
        <v>135</v>
      </c>
      <c r="E171" s="237" t="s">
        <v>1</v>
      </c>
      <c r="F171" s="238" t="s">
        <v>217</v>
      </c>
      <c r="G171" s="236"/>
      <c r="H171" s="237" t="s">
        <v>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135</v>
      </c>
      <c r="AU171" s="244" t="s">
        <v>85</v>
      </c>
      <c r="AV171" s="13" t="s">
        <v>83</v>
      </c>
      <c r="AW171" s="13" t="s">
        <v>31</v>
      </c>
      <c r="AX171" s="13" t="s">
        <v>75</v>
      </c>
      <c r="AY171" s="244" t="s">
        <v>123</v>
      </c>
    </row>
    <row r="172" s="14" customFormat="1">
      <c r="A172" s="14"/>
      <c r="B172" s="245"/>
      <c r="C172" s="246"/>
      <c r="D172" s="230" t="s">
        <v>135</v>
      </c>
      <c r="E172" s="247" t="s">
        <v>1</v>
      </c>
      <c r="F172" s="248" t="s">
        <v>218</v>
      </c>
      <c r="G172" s="246"/>
      <c r="H172" s="249">
        <v>50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135</v>
      </c>
      <c r="AU172" s="255" t="s">
        <v>85</v>
      </c>
      <c r="AV172" s="14" t="s">
        <v>85</v>
      </c>
      <c r="AW172" s="14" t="s">
        <v>31</v>
      </c>
      <c r="AX172" s="14" t="s">
        <v>83</v>
      </c>
      <c r="AY172" s="255" t="s">
        <v>123</v>
      </c>
    </row>
    <row r="173" s="12" customFormat="1" ht="22.8" customHeight="1">
      <c r="A173" s="12"/>
      <c r="B173" s="201"/>
      <c r="C173" s="202"/>
      <c r="D173" s="203" t="s">
        <v>74</v>
      </c>
      <c r="E173" s="215" t="s">
        <v>138</v>
      </c>
      <c r="F173" s="215" t="s">
        <v>219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SUM(P174:P184)</f>
        <v>0</v>
      </c>
      <c r="Q173" s="209"/>
      <c r="R173" s="210">
        <f>SUM(R174:R184)</f>
        <v>0.070499999999999993</v>
      </c>
      <c r="S173" s="209"/>
      <c r="T173" s="211">
        <f>SUM(T174:T184)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83</v>
      </c>
      <c r="AT173" s="213" t="s">
        <v>74</v>
      </c>
      <c r="AU173" s="213" t="s">
        <v>83</v>
      </c>
      <c r="AY173" s="212" t="s">
        <v>123</v>
      </c>
      <c r="BK173" s="214">
        <f>SUM(BK174:BK184)</f>
        <v>0</v>
      </c>
    </row>
    <row r="174" s="2" customFormat="1">
      <c r="A174" s="37"/>
      <c r="B174" s="38"/>
      <c r="C174" s="217" t="s">
        <v>220</v>
      </c>
      <c r="D174" s="217" t="s">
        <v>126</v>
      </c>
      <c r="E174" s="218" t="s">
        <v>221</v>
      </c>
      <c r="F174" s="219" t="s">
        <v>222</v>
      </c>
      <c r="G174" s="220" t="s">
        <v>129</v>
      </c>
      <c r="H174" s="221">
        <v>150</v>
      </c>
      <c r="I174" s="222"/>
      <c r="J174" s="223">
        <f>ROUND(I174*H174,2)</f>
        <v>0</v>
      </c>
      <c r="K174" s="219" t="s">
        <v>149</v>
      </c>
      <c r="L174" s="43"/>
      <c r="M174" s="224" t="s">
        <v>1</v>
      </c>
      <c r="N174" s="225" t="s">
        <v>40</v>
      </c>
      <c r="O174" s="90"/>
      <c r="P174" s="226">
        <f>O174*H174</f>
        <v>0</v>
      </c>
      <c r="Q174" s="226">
        <v>0.00046999999999999999</v>
      </c>
      <c r="R174" s="226">
        <f>Q174*H174</f>
        <v>0.070499999999999993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131</v>
      </c>
      <c r="AT174" s="228" t="s">
        <v>126</v>
      </c>
      <c r="AU174" s="228" t="s">
        <v>85</v>
      </c>
      <c r="AY174" s="16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131</v>
      </c>
      <c r="BM174" s="228" t="s">
        <v>223</v>
      </c>
    </row>
    <row r="175" s="2" customFormat="1">
      <c r="A175" s="37"/>
      <c r="B175" s="38"/>
      <c r="C175" s="39"/>
      <c r="D175" s="230" t="s">
        <v>133</v>
      </c>
      <c r="E175" s="39"/>
      <c r="F175" s="231" t="s">
        <v>224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133</v>
      </c>
      <c r="AU175" s="16" t="s">
        <v>85</v>
      </c>
    </row>
    <row r="176" s="13" customFormat="1">
      <c r="A176" s="13"/>
      <c r="B176" s="235"/>
      <c r="C176" s="236"/>
      <c r="D176" s="230" t="s">
        <v>135</v>
      </c>
      <c r="E176" s="237" t="s">
        <v>1</v>
      </c>
      <c r="F176" s="238" t="s">
        <v>225</v>
      </c>
      <c r="G176" s="236"/>
      <c r="H176" s="237" t="s">
        <v>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135</v>
      </c>
      <c r="AU176" s="244" t="s">
        <v>85</v>
      </c>
      <c r="AV176" s="13" t="s">
        <v>83</v>
      </c>
      <c r="AW176" s="13" t="s">
        <v>31</v>
      </c>
      <c r="AX176" s="13" t="s">
        <v>75</v>
      </c>
      <c r="AY176" s="244" t="s">
        <v>123</v>
      </c>
    </row>
    <row r="177" s="14" customFormat="1">
      <c r="A177" s="14"/>
      <c r="B177" s="245"/>
      <c r="C177" s="246"/>
      <c r="D177" s="230" t="s">
        <v>135</v>
      </c>
      <c r="E177" s="247" t="s">
        <v>1</v>
      </c>
      <c r="F177" s="248" t="s">
        <v>144</v>
      </c>
      <c r="G177" s="246"/>
      <c r="H177" s="249">
        <v>150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135</v>
      </c>
      <c r="AU177" s="255" t="s">
        <v>85</v>
      </c>
      <c r="AV177" s="14" t="s">
        <v>85</v>
      </c>
      <c r="AW177" s="14" t="s">
        <v>31</v>
      </c>
      <c r="AX177" s="14" t="s">
        <v>83</v>
      </c>
      <c r="AY177" s="255" t="s">
        <v>123</v>
      </c>
    </row>
    <row r="178" s="2" customFormat="1" ht="21.75" customHeight="1">
      <c r="A178" s="37"/>
      <c r="B178" s="38"/>
      <c r="C178" s="217" t="s">
        <v>226</v>
      </c>
      <c r="D178" s="217" t="s">
        <v>126</v>
      </c>
      <c r="E178" s="218" t="s">
        <v>227</v>
      </c>
      <c r="F178" s="219" t="s">
        <v>228</v>
      </c>
      <c r="G178" s="220" t="s">
        <v>229</v>
      </c>
      <c r="H178" s="221">
        <v>75</v>
      </c>
      <c r="I178" s="222"/>
      <c r="J178" s="223">
        <f>ROUND(I178*H178,2)</f>
        <v>0</v>
      </c>
      <c r="K178" s="219" t="s">
        <v>149</v>
      </c>
      <c r="L178" s="43"/>
      <c r="M178" s="224" t="s">
        <v>1</v>
      </c>
      <c r="N178" s="225" t="s">
        <v>40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131</v>
      </c>
      <c r="AT178" s="228" t="s">
        <v>126</v>
      </c>
      <c r="AU178" s="228" t="s">
        <v>85</v>
      </c>
      <c r="AY178" s="16" t="s">
        <v>123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131</v>
      </c>
      <c r="BM178" s="228" t="s">
        <v>230</v>
      </c>
    </row>
    <row r="179" s="2" customFormat="1">
      <c r="A179" s="37"/>
      <c r="B179" s="38"/>
      <c r="C179" s="39"/>
      <c r="D179" s="230" t="s">
        <v>133</v>
      </c>
      <c r="E179" s="39"/>
      <c r="F179" s="231" t="s">
        <v>231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133</v>
      </c>
      <c r="AU179" s="16" t="s">
        <v>85</v>
      </c>
    </row>
    <row r="180" s="13" customFormat="1">
      <c r="A180" s="13"/>
      <c r="B180" s="235"/>
      <c r="C180" s="236"/>
      <c r="D180" s="230" t="s">
        <v>135</v>
      </c>
      <c r="E180" s="237" t="s">
        <v>1</v>
      </c>
      <c r="F180" s="238" t="s">
        <v>232</v>
      </c>
      <c r="G180" s="236"/>
      <c r="H180" s="237" t="s">
        <v>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135</v>
      </c>
      <c r="AU180" s="244" t="s">
        <v>85</v>
      </c>
      <c r="AV180" s="13" t="s">
        <v>83</v>
      </c>
      <c r="AW180" s="13" t="s">
        <v>31</v>
      </c>
      <c r="AX180" s="13" t="s">
        <v>75</v>
      </c>
      <c r="AY180" s="244" t="s">
        <v>123</v>
      </c>
    </row>
    <row r="181" s="14" customFormat="1">
      <c r="A181" s="14"/>
      <c r="B181" s="245"/>
      <c r="C181" s="246"/>
      <c r="D181" s="230" t="s">
        <v>135</v>
      </c>
      <c r="E181" s="247" t="s">
        <v>1</v>
      </c>
      <c r="F181" s="248" t="s">
        <v>233</v>
      </c>
      <c r="G181" s="246"/>
      <c r="H181" s="249">
        <v>75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135</v>
      </c>
      <c r="AU181" s="255" t="s">
        <v>85</v>
      </c>
      <c r="AV181" s="14" t="s">
        <v>85</v>
      </c>
      <c r="AW181" s="14" t="s">
        <v>31</v>
      </c>
      <c r="AX181" s="14" t="s">
        <v>83</v>
      </c>
      <c r="AY181" s="255" t="s">
        <v>123</v>
      </c>
    </row>
    <row r="182" s="2" customFormat="1">
      <c r="A182" s="37"/>
      <c r="B182" s="38"/>
      <c r="C182" s="217" t="s">
        <v>234</v>
      </c>
      <c r="D182" s="217" t="s">
        <v>126</v>
      </c>
      <c r="E182" s="218" t="s">
        <v>235</v>
      </c>
      <c r="F182" s="219" t="s">
        <v>236</v>
      </c>
      <c r="G182" s="220" t="s">
        <v>229</v>
      </c>
      <c r="H182" s="221">
        <v>75</v>
      </c>
      <c r="I182" s="222"/>
      <c r="J182" s="223">
        <f>ROUND(I182*H182,2)</f>
        <v>0</v>
      </c>
      <c r="K182" s="219" t="s">
        <v>149</v>
      </c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131</v>
      </c>
      <c r="AT182" s="228" t="s">
        <v>126</v>
      </c>
      <c r="AU182" s="228" t="s">
        <v>85</v>
      </c>
      <c r="AY182" s="16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131</v>
      </c>
      <c r="BM182" s="228" t="s">
        <v>237</v>
      </c>
    </row>
    <row r="183" s="2" customFormat="1">
      <c r="A183" s="37"/>
      <c r="B183" s="38"/>
      <c r="C183" s="39"/>
      <c r="D183" s="230" t="s">
        <v>133</v>
      </c>
      <c r="E183" s="39"/>
      <c r="F183" s="231" t="s">
        <v>238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85</v>
      </c>
    </row>
    <row r="184" s="14" customFormat="1">
      <c r="A184" s="14"/>
      <c r="B184" s="245"/>
      <c r="C184" s="246"/>
      <c r="D184" s="230" t="s">
        <v>135</v>
      </c>
      <c r="E184" s="247" t="s">
        <v>1</v>
      </c>
      <c r="F184" s="248" t="s">
        <v>239</v>
      </c>
      <c r="G184" s="246"/>
      <c r="H184" s="249">
        <v>75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135</v>
      </c>
      <c r="AU184" s="255" t="s">
        <v>85</v>
      </c>
      <c r="AV184" s="14" t="s">
        <v>85</v>
      </c>
      <c r="AW184" s="14" t="s">
        <v>31</v>
      </c>
      <c r="AX184" s="14" t="s">
        <v>83</v>
      </c>
      <c r="AY184" s="255" t="s">
        <v>123</v>
      </c>
    </row>
    <row r="185" s="12" customFormat="1" ht="22.8" customHeight="1">
      <c r="A185" s="12"/>
      <c r="B185" s="201"/>
      <c r="C185" s="202"/>
      <c r="D185" s="203" t="s">
        <v>74</v>
      </c>
      <c r="E185" s="215" t="s">
        <v>240</v>
      </c>
      <c r="F185" s="215" t="s">
        <v>241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SUM(P186:P187)</f>
        <v>0</v>
      </c>
      <c r="Q185" s="209"/>
      <c r="R185" s="210">
        <f>SUM(R186:R187)</f>
        <v>0</v>
      </c>
      <c r="S185" s="209"/>
      <c r="T185" s="21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83</v>
      </c>
      <c r="AT185" s="213" t="s">
        <v>74</v>
      </c>
      <c r="AU185" s="213" t="s">
        <v>83</v>
      </c>
      <c r="AY185" s="212" t="s">
        <v>123</v>
      </c>
      <c r="BK185" s="214">
        <f>SUM(BK186:BK187)</f>
        <v>0</v>
      </c>
    </row>
    <row r="186" s="2" customFormat="1" ht="16.5" customHeight="1">
      <c r="A186" s="37"/>
      <c r="B186" s="38"/>
      <c r="C186" s="217" t="s">
        <v>242</v>
      </c>
      <c r="D186" s="217" t="s">
        <v>126</v>
      </c>
      <c r="E186" s="218" t="s">
        <v>243</v>
      </c>
      <c r="F186" s="219" t="s">
        <v>244</v>
      </c>
      <c r="G186" s="220" t="s">
        <v>229</v>
      </c>
      <c r="H186" s="221">
        <v>12.596</v>
      </c>
      <c r="I186" s="222"/>
      <c r="J186" s="223">
        <f>ROUND(I186*H186,2)</f>
        <v>0</v>
      </c>
      <c r="K186" s="219" t="s">
        <v>149</v>
      </c>
      <c r="L186" s="43"/>
      <c r="M186" s="224" t="s">
        <v>1</v>
      </c>
      <c r="N186" s="225" t="s">
        <v>40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131</v>
      </c>
      <c r="AT186" s="228" t="s">
        <v>126</v>
      </c>
      <c r="AU186" s="228" t="s">
        <v>85</v>
      </c>
      <c r="AY186" s="16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131</v>
      </c>
      <c r="BM186" s="228" t="s">
        <v>245</v>
      </c>
    </row>
    <row r="187" s="2" customFormat="1">
      <c r="A187" s="37"/>
      <c r="B187" s="38"/>
      <c r="C187" s="39"/>
      <c r="D187" s="230" t="s">
        <v>133</v>
      </c>
      <c r="E187" s="39"/>
      <c r="F187" s="231" t="s">
        <v>246</v>
      </c>
      <c r="G187" s="39"/>
      <c r="H187" s="39"/>
      <c r="I187" s="232"/>
      <c r="J187" s="39"/>
      <c r="K187" s="39"/>
      <c r="L187" s="43"/>
      <c r="M187" s="266"/>
      <c r="N187" s="267"/>
      <c r="O187" s="268"/>
      <c r="P187" s="268"/>
      <c r="Q187" s="268"/>
      <c r="R187" s="268"/>
      <c r="S187" s="268"/>
      <c r="T187" s="269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85</v>
      </c>
    </row>
    <row r="188" s="2" customFormat="1" ht="6.96" customHeight="1">
      <c r="A188" s="37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hLLsWzVH5qOGHuH1BnPxjFJ2O/+SoQFGzhYH+vLqfn/HLN7Plz4La5JYZq07V7RpyYqONCcd2kvGRXh92WxCtQ==" hashValue="UX/j5QeV1ZTLKR67Jy3WyT/2Pphh/lcPRBxL1ASUBjs+Hqhx2Yem6hby3j5Q5G+tBxsOE0TwSl6RbDhtfyGbxQ==" algorithmName="SHA-512" password="CC35"/>
  <autoFilter ref="C120:K18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rybníka na Mariánské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ROUND((SUM(BE127:BE295)),  2)</f>
        <v>0</v>
      </c>
      <c r="G33" s="37"/>
      <c r="H33" s="37"/>
      <c r="I33" s="154">
        <v>0.20999999999999999</v>
      </c>
      <c r="J33" s="153">
        <f>ROUND(((SUM(BE127:BE295))*I33),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ROUND((SUM(BF127:BF295)),  2)</f>
        <v>0</v>
      </c>
      <c r="G34" s="37"/>
      <c r="H34" s="37"/>
      <c r="I34" s="154">
        <v>0.14999999999999999</v>
      </c>
      <c r="J34" s="153">
        <f>ROUND(((SUM(BF127:BF295))*I34),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ROUND((SUM(BG127:BG295)),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ROUND((SUM(BH127:BH295)),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ROUND((SUM(BI127:BI295)),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rybníka na Mariánské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945-20-2-2 - SO 02 Oprava rybníka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Jáchymov</v>
      </c>
      <c r="G89" s="39"/>
      <c r="H89" s="39"/>
      <c r="I89" s="31" t="s">
        <v>22</v>
      </c>
      <c r="J89" s="78" t="str">
        <f>IF(J12="","",J12)</f>
        <v>27. 10. 2020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SUDOP Project Plzeň a.s.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248</v>
      </c>
      <c r="E99" s="187"/>
      <c r="F99" s="187"/>
      <c r="G99" s="187"/>
      <c r="H99" s="187"/>
      <c r="I99" s="187"/>
      <c r="J99" s="188">
        <f>J183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249</v>
      </c>
      <c r="E100" s="187"/>
      <c r="F100" s="187"/>
      <c r="G100" s="187"/>
      <c r="H100" s="187"/>
      <c r="I100" s="187"/>
      <c r="J100" s="188">
        <f>J206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250</v>
      </c>
      <c r="E101" s="187"/>
      <c r="F101" s="187"/>
      <c r="G101" s="187"/>
      <c r="H101" s="187"/>
      <c r="I101" s="187"/>
      <c r="J101" s="188">
        <f>J214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J242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251</v>
      </c>
      <c r="E103" s="187"/>
      <c r="F103" s="187"/>
      <c r="G103" s="187"/>
      <c r="H103" s="187"/>
      <c r="I103" s="187"/>
      <c r="J103" s="188">
        <f>J243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252</v>
      </c>
      <c r="E104" s="187"/>
      <c r="F104" s="187"/>
      <c r="G104" s="187"/>
      <c r="H104" s="187"/>
      <c r="I104" s="187"/>
      <c r="J104" s="188">
        <f>J247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J265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253</v>
      </c>
      <c r="E106" s="187"/>
      <c r="F106" s="187"/>
      <c r="G106" s="187"/>
      <c r="H106" s="187"/>
      <c r="I106" s="187"/>
      <c r="J106" s="188">
        <f>J281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J293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Revitalizace rybníka na Mariánské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945-20-2-2 - SO 02 Oprava rybníka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Jáchymov</v>
      </c>
      <c r="G121" s="39"/>
      <c r="H121" s="39"/>
      <c r="I121" s="31" t="s">
        <v>22</v>
      </c>
      <c r="J121" s="78" t="str">
        <f>IF(J12="","",J12)</f>
        <v>27. 10. 2020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30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32</v>
      </c>
      <c r="J124" s="35" t="str">
        <f>E24</f>
        <v>SUDOP Project Plzeň a.s.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109</v>
      </c>
      <c r="D126" s="193" t="s">
        <v>60</v>
      </c>
      <c r="E126" s="193" t="s">
        <v>56</v>
      </c>
      <c r="F126" s="193" t="s">
        <v>57</v>
      </c>
      <c r="G126" s="193" t="s">
        <v>110</v>
      </c>
      <c r="H126" s="193" t="s">
        <v>111</v>
      </c>
      <c r="I126" s="193" t="s">
        <v>112</v>
      </c>
      <c r="J126" s="193" t="s">
        <v>100</v>
      </c>
      <c r="K126" s="194" t="s">
        <v>113</v>
      </c>
      <c r="L126" s="195"/>
      <c r="M126" s="99" t="s">
        <v>1</v>
      </c>
      <c r="N126" s="100" t="s">
        <v>39</v>
      </c>
      <c r="O126" s="100" t="s">
        <v>114</v>
      </c>
      <c r="P126" s="100" t="s">
        <v>115</v>
      </c>
      <c r="Q126" s="100" t="s">
        <v>116</v>
      </c>
      <c r="R126" s="100" t="s">
        <v>117</v>
      </c>
      <c r="S126" s="100" t="s">
        <v>118</v>
      </c>
      <c r="T126" s="101" t="s">
        <v>119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120</v>
      </c>
      <c r="D127" s="39"/>
      <c r="E127" s="39"/>
      <c r="F127" s="39"/>
      <c r="G127" s="39"/>
      <c r="H127" s="39"/>
      <c r="I127" s="39"/>
      <c r="J127" s="196">
        <f>BK127</f>
        <v>0</v>
      </c>
      <c r="K127" s="39"/>
      <c r="L127" s="43"/>
      <c r="M127" s="102"/>
      <c r="N127" s="197"/>
      <c r="O127" s="103"/>
      <c r="P127" s="198">
        <f>P128</f>
        <v>0</v>
      </c>
      <c r="Q127" s="103"/>
      <c r="R127" s="198">
        <f>R128</f>
        <v>591.85287039999992</v>
      </c>
      <c r="S127" s="103"/>
      <c r="T127" s="199">
        <f>T128</f>
        <v>28.920000000000002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74</v>
      </c>
      <c r="AU127" s="16" t="s">
        <v>102</v>
      </c>
      <c r="BK127" s="200">
        <f>BK128</f>
        <v>0</v>
      </c>
    </row>
    <row r="128" s="12" customFormat="1" ht="25.92" customHeight="1">
      <c r="A128" s="12"/>
      <c r="B128" s="201"/>
      <c r="C128" s="202"/>
      <c r="D128" s="203" t="s">
        <v>74</v>
      </c>
      <c r="E128" s="204" t="s">
        <v>121</v>
      </c>
      <c r="F128" s="204" t="s">
        <v>122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P129+P183+P206+P214+P242+P243+P247+P265+P281+P293</f>
        <v>0</v>
      </c>
      <c r="Q128" s="209"/>
      <c r="R128" s="210">
        <f>R129+R183+R206+R214+R242+R243+R247+R265+R281+R293</f>
        <v>591.85287039999992</v>
      </c>
      <c r="S128" s="209"/>
      <c r="T128" s="211">
        <f>T129+T183+T206+T214+T242+T243+T247+T265+T281+T293</f>
        <v>28.920000000000002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83</v>
      </c>
      <c r="AT128" s="213" t="s">
        <v>74</v>
      </c>
      <c r="AU128" s="213" t="s">
        <v>75</v>
      </c>
      <c r="AY128" s="212" t="s">
        <v>123</v>
      </c>
      <c r="BK128" s="214">
        <f>BK129+BK183+BK206+BK214+BK242+BK243+BK247+BK265+BK281+BK293</f>
        <v>0</v>
      </c>
    </row>
    <row r="129" s="12" customFormat="1" ht="22.8" customHeight="1">
      <c r="A129" s="12"/>
      <c r="B129" s="201"/>
      <c r="C129" s="202"/>
      <c r="D129" s="203" t="s">
        <v>74</v>
      </c>
      <c r="E129" s="215" t="s">
        <v>83</v>
      </c>
      <c r="F129" s="215" t="s">
        <v>124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SUM(P130:P182)</f>
        <v>0</v>
      </c>
      <c r="Q129" s="209"/>
      <c r="R129" s="210">
        <f>SUM(R130:R182)</f>
        <v>0.0050000000000000001</v>
      </c>
      <c r="S129" s="209"/>
      <c r="T129" s="211">
        <f>SUM(T130:T182)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83</v>
      </c>
      <c r="AT129" s="213" t="s">
        <v>74</v>
      </c>
      <c r="AU129" s="213" t="s">
        <v>83</v>
      </c>
      <c r="AY129" s="212" t="s">
        <v>123</v>
      </c>
      <c r="BK129" s="214">
        <f>SUM(BK130:BK182)</f>
        <v>0</v>
      </c>
    </row>
    <row r="130" s="2" customFormat="1">
      <c r="A130" s="37"/>
      <c r="B130" s="38"/>
      <c r="C130" s="217" t="s">
        <v>85</v>
      </c>
      <c r="D130" s="217" t="s">
        <v>126</v>
      </c>
      <c r="E130" s="218" t="s">
        <v>254</v>
      </c>
      <c r="F130" s="219" t="s">
        <v>255</v>
      </c>
      <c r="G130" s="220" t="s">
        <v>256</v>
      </c>
      <c r="H130" s="221">
        <v>100</v>
      </c>
      <c r="I130" s="222"/>
      <c r="J130" s="223">
        <f>ROUND(I130*H130,2)</f>
        <v>0</v>
      </c>
      <c r="K130" s="219" t="s">
        <v>149</v>
      </c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5.0000000000000002E-05</v>
      </c>
      <c r="R130" s="226">
        <f>Q130*H130</f>
        <v>0.0050000000000000001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131</v>
      </c>
      <c r="AT130" s="228" t="s">
        <v>126</v>
      </c>
      <c r="AU130" s="228" t="s">
        <v>85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131</v>
      </c>
      <c r="BM130" s="228" t="s">
        <v>257</v>
      </c>
    </row>
    <row r="131" s="2" customFormat="1">
      <c r="A131" s="37"/>
      <c r="B131" s="38"/>
      <c r="C131" s="39"/>
      <c r="D131" s="230" t="s">
        <v>133</v>
      </c>
      <c r="E131" s="39"/>
      <c r="F131" s="231" t="s">
        <v>258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85</v>
      </c>
    </row>
    <row r="132" s="13" customFormat="1">
      <c r="A132" s="13"/>
      <c r="B132" s="235"/>
      <c r="C132" s="236"/>
      <c r="D132" s="230" t="s">
        <v>135</v>
      </c>
      <c r="E132" s="237" t="s">
        <v>1</v>
      </c>
      <c r="F132" s="238" t="s">
        <v>259</v>
      </c>
      <c r="G132" s="236"/>
      <c r="H132" s="237" t="s">
        <v>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135</v>
      </c>
      <c r="AU132" s="244" t="s">
        <v>85</v>
      </c>
      <c r="AV132" s="13" t="s">
        <v>83</v>
      </c>
      <c r="AW132" s="13" t="s">
        <v>31</v>
      </c>
      <c r="AX132" s="13" t="s">
        <v>75</v>
      </c>
      <c r="AY132" s="244" t="s">
        <v>123</v>
      </c>
    </row>
    <row r="133" s="14" customFormat="1">
      <c r="A133" s="14"/>
      <c r="B133" s="245"/>
      <c r="C133" s="246"/>
      <c r="D133" s="230" t="s">
        <v>135</v>
      </c>
      <c r="E133" s="247" t="s">
        <v>1</v>
      </c>
      <c r="F133" s="248" t="s">
        <v>260</v>
      </c>
      <c r="G133" s="246"/>
      <c r="H133" s="249">
        <v>100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135</v>
      </c>
      <c r="AU133" s="255" t="s">
        <v>85</v>
      </c>
      <c r="AV133" s="14" t="s">
        <v>85</v>
      </c>
      <c r="AW133" s="14" t="s">
        <v>31</v>
      </c>
      <c r="AX133" s="14" t="s">
        <v>83</v>
      </c>
      <c r="AY133" s="255" t="s">
        <v>123</v>
      </c>
    </row>
    <row r="134" s="2" customFormat="1">
      <c r="A134" s="37"/>
      <c r="B134" s="38"/>
      <c r="C134" s="217" t="s">
        <v>261</v>
      </c>
      <c r="D134" s="217" t="s">
        <v>126</v>
      </c>
      <c r="E134" s="218" t="s">
        <v>262</v>
      </c>
      <c r="F134" s="219" t="s">
        <v>263</v>
      </c>
      <c r="G134" s="220" t="s">
        <v>264</v>
      </c>
      <c r="H134" s="221">
        <v>30</v>
      </c>
      <c r="I134" s="222"/>
      <c r="J134" s="223">
        <f>ROUND(I134*H134,2)</f>
        <v>0</v>
      </c>
      <c r="K134" s="219" t="s">
        <v>149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131</v>
      </c>
      <c r="AT134" s="228" t="s">
        <v>126</v>
      </c>
      <c r="AU134" s="228" t="s">
        <v>85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131</v>
      </c>
      <c r="BM134" s="228" t="s">
        <v>265</v>
      </c>
    </row>
    <row r="135" s="2" customFormat="1">
      <c r="A135" s="37"/>
      <c r="B135" s="38"/>
      <c r="C135" s="39"/>
      <c r="D135" s="230" t="s">
        <v>133</v>
      </c>
      <c r="E135" s="39"/>
      <c r="F135" s="231" t="s">
        <v>266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133</v>
      </c>
      <c r="AU135" s="16" t="s">
        <v>85</v>
      </c>
    </row>
    <row r="136" s="14" customFormat="1">
      <c r="A136" s="14"/>
      <c r="B136" s="245"/>
      <c r="C136" s="246"/>
      <c r="D136" s="230" t="s">
        <v>135</v>
      </c>
      <c r="E136" s="247" t="s">
        <v>1</v>
      </c>
      <c r="F136" s="248" t="s">
        <v>267</v>
      </c>
      <c r="G136" s="246"/>
      <c r="H136" s="249">
        <v>30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135</v>
      </c>
      <c r="AU136" s="255" t="s">
        <v>85</v>
      </c>
      <c r="AV136" s="14" t="s">
        <v>85</v>
      </c>
      <c r="AW136" s="14" t="s">
        <v>31</v>
      </c>
      <c r="AX136" s="14" t="s">
        <v>83</v>
      </c>
      <c r="AY136" s="255" t="s">
        <v>123</v>
      </c>
    </row>
    <row r="137" s="2" customFormat="1" ht="16.5" customHeight="1">
      <c r="A137" s="37"/>
      <c r="B137" s="38"/>
      <c r="C137" s="217" t="s">
        <v>131</v>
      </c>
      <c r="D137" s="217" t="s">
        <v>126</v>
      </c>
      <c r="E137" s="218" t="s">
        <v>268</v>
      </c>
      <c r="F137" s="219" t="s">
        <v>269</v>
      </c>
      <c r="G137" s="220" t="s">
        <v>148</v>
      </c>
      <c r="H137" s="221">
        <v>244.94</v>
      </c>
      <c r="I137" s="222"/>
      <c r="J137" s="223">
        <f>ROUND(I137*H137,2)</f>
        <v>0</v>
      </c>
      <c r="K137" s="219" t="s">
        <v>149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131</v>
      </c>
      <c r="AT137" s="228" t="s">
        <v>126</v>
      </c>
      <c r="AU137" s="228" t="s">
        <v>85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131</v>
      </c>
      <c r="BM137" s="228" t="s">
        <v>270</v>
      </c>
    </row>
    <row r="138" s="2" customFormat="1">
      <c r="A138" s="37"/>
      <c r="B138" s="38"/>
      <c r="C138" s="39"/>
      <c r="D138" s="230" t="s">
        <v>133</v>
      </c>
      <c r="E138" s="39"/>
      <c r="F138" s="231" t="s">
        <v>271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133</v>
      </c>
      <c r="AU138" s="16" t="s">
        <v>85</v>
      </c>
    </row>
    <row r="139" s="14" customFormat="1">
      <c r="A139" s="14"/>
      <c r="B139" s="245"/>
      <c r="C139" s="246"/>
      <c r="D139" s="230" t="s">
        <v>135</v>
      </c>
      <c r="E139" s="247" t="s">
        <v>1</v>
      </c>
      <c r="F139" s="248" t="s">
        <v>272</v>
      </c>
      <c r="G139" s="246"/>
      <c r="H139" s="249">
        <v>244.94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135</v>
      </c>
      <c r="AU139" s="255" t="s">
        <v>85</v>
      </c>
      <c r="AV139" s="14" t="s">
        <v>85</v>
      </c>
      <c r="AW139" s="14" t="s">
        <v>31</v>
      </c>
      <c r="AX139" s="14" t="s">
        <v>83</v>
      </c>
      <c r="AY139" s="255" t="s">
        <v>123</v>
      </c>
    </row>
    <row r="140" s="2" customFormat="1" ht="33" customHeight="1">
      <c r="A140" s="37"/>
      <c r="B140" s="38"/>
      <c r="C140" s="217" t="s">
        <v>273</v>
      </c>
      <c r="D140" s="217" t="s">
        <v>126</v>
      </c>
      <c r="E140" s="218" t="s">
        <v>274</v>
      </c>
      <c r="F140" s="219" t="s">
        <v>275</v>
      </c>
      <c r="G140" s="220" t="s">
        <v>148</v>
      </c>
      <c r="H140" s="221">
        <v>63.384</v>
      </c>
      <c r="I140" s="222"/>
      <c r="J140" s="223">
        <f>ROUND(I140*H140,2)</f>
        <v>0</v>
      </c>
      <c r="K140" s="219" t="s">
        <v>149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131</v>
      </c>
      <c r="AT140" s="228" t="s">
        <v>126</v>
      </c>
      <c r="AU140" s="228" t="s">
        <v>85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131</v>
      </c>
      <c r="BM140" s="228" t="s">
        <v>276</v>
      </c>
    </row>
    <row r="141" s="2" customFormat="1">
      <c r="A141" s="37"/>
      <c r="B141" s="38"/>
      <c r="C141" s="39"/>
      <c r="D141" s="230" t="s">
        <v>133</v>
      </c>
      <c r="E141" s="39"/>
      <c r="F141" s="231" t="s">
        <v>277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85</v>
      </c>
    </row>
    <row r="142" s="13" customFormat="1">
      <c r="A142" s="13"/>
      <c r="B142" s="235"/>
      <c r="C142" s="236"/>
      <c r="D142" s="230" t="s">
        <v>135</v>
      </c>
      <c r="E142" s="237" t="s">
        <v>1</v>
      </c>
      <c r="F142" s="238" t="s">
        <v>278</v>
      </c>
      <c r="G142" s="236"/>
      <c r="H142" s="237" t="s">
        <v>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135</v>
      </c>
      <c r="AU142" s="244" t="s">
        <v>85</v>
      </c>
      <c r="AV142" s="13" t="s">
        <v>83</v>
      </c>
      <c r="AW142" s="13" t="s">
        <v>31</v>
      </c>
      <c r="AX142" s="13" t="s">
        <v>75</v>
      </c>
      <c r="AY142" s="244" t="s">
        <v>123</v>
      </c>
    </row>
    <row r="143" s="14" customFormat="1">
      <c r="A143" s="14"/>
      <c r="B143" s="245"/>
      <c r="C143" s="246"/>
      <c r="D143" s="230" t="s">
        <v>135</v>
      </c>
      <c r="E143" s="247" t="s">
        <v>1</v>
      </c>
      <c r="F143" s="248" t="s">
        <v>279</v>
      </c>
      <c r="G143" s="246"/>
      <c r="H143" s="249">
        <v>63.384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135</v>
      </c>
      <c r="AU143" s="255" t="s">
        <v>85</v>
      </c>
      <c r="AV143" s="14" t="s">
        <v>85</v>
      </c>
      <c r="AW143" s="14" t="s">
        <v>31</v>
      </c>
      <c r="AX143" s="14" t="s">
        <v>83</v>
      </c>
      <c r="AY143" s="255" t="s">
        <v>123</v>
      </c>
    </row>
    <row r="144" s="2" customFormat="1" ht="33" customHeight="1">
      <c r="A144" s="37"/>
      <c r="B144" s="38"/>
      <c r="C144" s="217" t="s">
        <v>280</v>
      </c>
      <c r="D144" s="217" t="s">
        <v>126</v>
      </c>
      <c r="E144" s="218" t="s">
        <v>281</v>
      </c>
      <c r="F144" s="219" t="s">
        <v>282</v>
      </c>
      <c r="G144" s="220" t="s">
        <v>148</v>
      </c>
      <c r="H144" s="221">
        <v>164.79900000000001</v>
      </c>
      <c r="I144" s="222"/>
      <c r="J144" s="223">
        <f>ROUND(I144*H144,2)</f>
        <v>0</v>
      </c>
      <c r="K144" s="219" t="s">
        <v>149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131</v>
      </c>
      <c r="AT144" s="228" t="s">
        <v>126</v>
      </c>
      <c r="AU144" s="228" t="s">
        <v>85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131</v>
      </c>
      <c r="BM144" s="228" t="s">
        <v>283</v>
      </c>
    </row>
    <row r="145" s="2" customFormat="1">
      <c r="A145" s="37"/>
      <c r="B145" s="38"/>
      <c r="C145" s="39"/>
      <c r="D145" s="230" t="s">
        <v>133</v>
      </c>
      <c r="E145" s="39"/>
      <c r="F145" s="231" t="s">
        <v>284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85</v>
      </c>
    </row>
    <row r="146" s="13" customFormat="1">
      <c r="A146" s="13"/>
      <c r="B146" s="235"/>
      <c r="C146" s="236"/>
      <c r="D146" s="230" t="s">
        <v>135</v>
      </c>
      <c r="E146" s="237" t="s">
        <v>1</v>
      </c>
      <c r="F146" s="238" t="s">
        <v>285</v>
      </c>
      <c r="G146" s="236"/>
      <c r="H146" s="237" t="s">
        <v>1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135</v>
      </c>
      <c r="AU146" s="244" t="s">
        <v>85</v>
      </c>
      <c r="AV146" s="13" t="s">
        <v>83</v>
      </c>
      <c r="AW146" s="13" t="s">
        <v>31</v>
      </c>
      <c r="AX146" s="13" t="s">
        <v>75</v>
      </c>
      <c r="AY146" s="244" t="s">
        <v>123</v>
      </c>
    </row>
    <row r="147" s="14" customFormat="1">
      <c r="A147" s="14"/>
      <c r="B147" s="245"/>
      <c r="C147" s="246"/>
      <c r="D147" s="230" t="s">
        <v>135</v>
      </c>
      <c r="E147" s="247" t="s">
        <v>1</v>
      </c>
      <c r="F147" s="248" t="s">
        <v>286</v>
      </c>
      <c r="G147" s="246"/>
      <c r="H147" s="249">
        <v>164.79900000000001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135</v>
      </c>
      <c r="AU147" s="255" t="s">
        <v>85</v>
      </c>
      <c r="AV147" s="14" t="s">
        <v>85</v>
      </c>
      <c r="AW147" s="14" t="s">
        <v>31</v>
      </c>
      <c r="AX147" s="14" t="s">
        <v>83</v>
      </c>
      <c r="AY147" s="255" t="s">
        <v>123</v>
      </c>
    </row>
    <row r="148" s="2" customFormat="1" ht="33" customHeight="1">
      <c r="A148" s="37"/>
      <c r="B148" s="38"/>
      <c r="C148" s="217" t="s">
        <v>260</v>
      </c>
      <c r="D148" s="217" t="s">
        <v>126</v>
      </c>
      <c r="E148" s="218" t="s">
        <v>287</v>
      </c>
      <c r="F148" s="219" t="s">
        <v>288</v>
      </c>
      <c r="G148" s="220" t="s">
        <v>148</v>
      </c>
      <c r="H148" s="221">
        <v>25.353999999999999</v>
      </c>
      <c r="I148" s="222"/>
      <c r="J148" s="223">
        <f>ROUND(I148*H148,2)</f>
        <v>0</v>
      </c>
      <c r="K148" s="219" t="s">
        <v>149</v>
      </c>
      <c r="L148" s="43"/>
      <c r="M148" s="224" t="s">
        <v>1</v>
      </c>
      <c r="N148" s="225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131</v>
      </c>
      <c r="AT148" s="228" t="s">
        <v>126</v>
      </c>
      <c r="AU148" s="228" t="s">
        <v>85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131</v>
      </c>
      <c r="BM148" s="228" t="s">
        <v>289</v>
      </c>
    </row>
    <row r="149" s="2" customFormat="1">
      <c r="A149" s="37"/>
      <c r="B149" s="38"/>
      <c r="C149" s="39"/>
      <c r="D149" s="230" t="s">
        <v>133</v>
      </c>
      <c r="E149" s="39"/>
      <c r="F149" s="231" t="s">
        <v>290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85</v>
      </c>
    </row>
    <row r="150" s="13" customFormat="1">
      <c r="A150" s="13"/>
      <c r="B150" s="235"/>
      <c r="C150" s="236"/>
      <c r="D150" s="230" t="s">
        <v>135</v>
      </c>
      <c r="E150" s="237" t="s">
        <v>1</v>
      </c>
      <c r="F150" s="238" t="s">
        <v>291</v>
      </c>
      <c r="G150" s="236"/>
      <c r="H150" s="237" t="s">
        <v>1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135</v>
      </c>
      <c r="AU150" s="244" t="s">
        <v>85</v>
      </c>
      <c r="AV150" s="13" t="s">
        <v>83</v>
      </c>
      <c r="AW150" s="13" t="s">
        <v>31</v>
      </c>
      <c r="AX150" s="13" t="s">
        <v>75</v>
      </c>
      <c r="AY150" s="244" t="s">
        <v>123</v>
      </c>
    </row>
    <row r="151" s="14" customFormat="1">
      <c r="A151" s="14"/>
      <c r="B151" s="245"/>
      <c r="C151" s="246"/>
      <c r="D151" s="230" t="s">
        <v>135</v>
      </c>
      <c r="E151" s="247" t="s">
        <v>1</v>
      </c>
      <c r="F151" s="248" t="s">
        <v>292</v>
      </c>
      <c r="G151" s="246"/>
      <c r="H151" s="249">
        <v>25.353999999999999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135</v>
      </c>
      <c r="AU151" s="255" t="s">
        <v>85</v>
      </c>
      <c r="AV151" s="14" t="s">
        <v>85</v>
      </c>
      <c r="AW151" s="14" t="s">
        <v>31</v>
      </c>
      <c r="AX151" s="14" t="s">
        <v>83</v>
      </c>
      <c r="AY151" s="255" t="s">
        <v>123</v>
      </c>
    </row>
    <row r="152" s="2" customFormat="1">
      <c r="A152" s="37"/>
      <c r="B152" s="38"/>
      <c r="C152" s="217" t="s">
        <v>293</v>
      </c>
      <c r="D152" s="217" t="s">
        <v>126</v>
      </c>
      <c r="E152" s="218" t="s">
        <v>294</v>
      </c>
      <c r="F152" s="219" t="s">
        <v>295</v>
      </c>
      <c r="G152" s="220" t="s">
        <v>148</v>
      </c>
      <c r="H152" s="221">
        <v>58.756</v>
      </c>
      <c r="I152" s="222"/>
      <c r="J152" s="223">
        <f>ROUND(I152*H152,2)</f>
        <v>0</v>
      </c>
      <c r="K152" s="219" t="s">
        <v>149</v>
      </c>
      <c r="L152" s="43"/>
      <c r="M152" s="224" t="s">
        <v>1</v>
      </c>
      <c r="N152" s="225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131</v>
      </c>
      <c r="AT152" s="228" t="s">
        <v>126</v>
      </c>
      <c r="AU152" s="228" t="s">
        <v>85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131</v>
      </c>
      <c r="BM152" s="228" t="s">
        <v>296</v>
      </c>
    </row>
    <row r="153" s="2" customFormat="1">
      <c r="A153" s="37"/>
      <c r="B153" s="38"/>
      <c r="C153" s="39"/>
      <c r="D153" s="230" t="s">
        <v>133</v>
      </c>
      <c r="E153" s="39"/>
      <c r="F153" s="231" t="s">
        <v>297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133</v>
      </c>
      <c r="AU153" s="16" t="s">
        <v>85</v>
      </c>
    </row>
    <row r="154" s="13" customFormat="1">
      <c r="A154" s="13"/>
      <c r="B154" s="235"/>
      <c r="C154" s="236"/>
      <c r="D154" s="230" t="s">
        <v>135</v>
      </c>
      <c r="E154" s="237" t="s">
        <v>1</v>
      </c>
      <c r="F154" s="238" t="s">
        <v>298</v>
      </c>
      <c r="G154" s="236"/>
      <c r="H154" s="237" t="s">
        <v>1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135</v>
      </c>
      <c r="AU154" s="244" t="s">
        <v>85</v>
      </c>
      <c r="AV154" s="13" t="s">
        <v>83</v>
      </c>
      <c r="AW154" s="13" t="s">
        <v>31</v>
      </c>
      <c r="AX154" s="13" t="s">
        <v>75</v>
      </c>
      <c r="AY154" s="244" t="s">
        <v>123</v>
      </c>
    </row>
    <row r="155" s="14" customFormat="1">
      <c r="A155" s="14"/>
      <c r="B155" s="245"/>
      <c r="C155" s="246"/>
      <c r="D155" s="230" t="s">
        <v>135</v>
      </c>
      <c r="E155" s="247" t="s">
        <v>1</v>
      </c>
      <c r="F155" s="248" t="s">
        <v>299</v>
      </c>
      <c r="G155" s="246"/>
      <c r="H155" s="249">
        <v>58.756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135</v>
      </c>
      <c r="AU155" s="255" t="s">
        <v>85</v>
      </c>
      <c r="AV155" s="14" t="s">
        <v>85</v>
      </c>
      <c r="AW155" s="14" t="s">
        <v>31</v>
      </c>
      <c r="AX155" s="14" t="s">
        <v>83</v>
      </c>
      <c r="AY155" s="255" t="s">
        <v>123</v>
      </c>
    </row>
    <row r="156" s="2" customFormat="1" ht="33" customHeight="1">
      <c r="A156" s="37"/>
      <c r="B156" s="38"/>
      <c r="C156" s="217" t="s">
        <v>300</v>
      </c>
      <c r="D156" s="217" t="s">
        <v>126</v>
      </c>
      <c r="E156" s="218" t="s">
        <v>301</v>
      </c>
      <c r="F156" s="219" t="s">
        <v>302</v>
      </c>
      <c r="G156" s="220" t="s">
        <v>148</v>
      </c>
      <c r="H156" s="221">
        <v>57.176000000000002</v>
      </c>
      <c r="I156" s="222"/>
      <c r="J156" s="223">
        <f>ROUND(I156*H156,2)</f>
        <v>0</v>
      </c>
      <c r="K156" s="219" t="s">
        <v>149</v>
      </c>
      <c r="L156" s="43"/>
      <c r="M156" s="224" t="s">
        <v>1</v>
      </c>
      <c r="N156" s="225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131</v>
      </c>
      <c r="AT156" s="228" t="s">
        <v>126</v>
      </c>
      <c r="AU156" s="228" t="s">
        <v>85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131</v>
      </c>
      <c r="BM156" s="228" t="s">
        <v>303</v>
      </c>
    </row>
    <row r="157" s="2" customFormat="1">
      <c r="A157" s="37"/>
      <c r="B157" s="38"/>
      <c r="C157" s="39"/>
      <c r="D157" s="230" t="s">
        <v>133</v>
      </c>
      <c r="E157" s="39"/>
      <c r="F157" s="231" t="s">
        <v>304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85</v>
      </c>
    </row>
    <row r="158" s="13" customFormat="1">
      <c r="A158" s="13"/>
      <c r="B158" s="235"/>
      <c r="C158" s="236"/>
      <c r="D158" s="230" t="s">
        <v>135</v>
      </c>
      <c r="E158" s="237" t="s">
        <v>1</v>
      </c>
      <c r="F158" s="238" t="s">
        <v>305</v>
      </c>
      <c r="G158" s="236"/>
      <c r="H158" s="237" t="s">
        <v>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135</v>
      </c>
      <c r="AU158" s="244" t="s">
        <v>85</v>
      </c>
      <c r="AV158" s="13" t="s">
        <v>83</v>
      </c>
      <c r="AW158" s="13" t="s">
        <v>31</v>
      </c>
      <c r="AX158" s="13" t="s">
        <v>75</v>
      </c>
      <c r="AY158" s="244" t="s">
        <v>123</v>
      </c>
    </row>
    <row r="159" s="14" customFormat="1">
      <c r="A159" s="14"/>
      <c r="B159" s="245"/>
      <c r="C159" s="246"/>
      <c r="D159" s="230" t="s">
        <v>135</v>
      </c>
      <c r="E159" s="247" t="s">
        <v>1</v>
      </c>
      <c r="F159" s="248" t="s">
        <v>306</v>
      </c>
      <c r="G159" s="246"/>
      <c r="H159" s="249">
        <v>57.176000000000002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135</v>
      </c>
      <c r="AU159" s="255" t="s">
        <v>85</v>
      </c>
      <c r="AV159" s="14" t="s">
        <v>85</v>
      </c>
      <c r="AW159" s="14" t="s">
        <v>31</v>
      </c>
      <c r="AX159" s="14" t="s">
        <v>83</v>
      </c>
      <c r="AY159" s="255" t="s">
        <v>123</v>
      </c>
    </row>
    <row r="160" s="2" customFormat="1">
      <c r="A160" s="37"/>
      <c r="B160" s="38"/>
      <c r="C160" s="217" t="s">
        <v>307</v>
      </c>
      <c r="D160" s="217" t="s">
        <v>126</v>
      </c>
      <c r="E160" s="218" t="s">
        <v>308</v>
      </c>
      <c r="F160" s="219" t="s">
        <v>309</v>
      </c>
      <c r="G160" s="220" t="s">
        <v>148</v>
      </c>
      <c r="H160" s="221">
        <v>57.176000000000002</v>
      </c>
      <c r="I160" s="222"/>
      <c r="J160" s="223">
        <f>ROUND(I160*H160,2)</f>
        <v>0</v>
      </c>
      <c r="K160" s="219" t="s">
        <v>149</v>
      </c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131</v>
      </c>
      <c r="AT160" s="228" t="s">
        <v>126</v>
      </c>
      <c r="AU160" s="228" t="s">
        <v>85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131</v>
      </c>
      <c r="BM160" s="228" t="s">
        <v>310</v>
      </c>
    </row>
    <row r="161" s="2" customFormat="1">
      <c r="A161" s="37"/>
      <c r="B161" s="38"/>
      <c r="C161" s="39"/>
      <c r="D161" s="230" t="s">
        <v>133</v>
      </c>
      <c r="E161" s="39"/>
      <c r="F161" s="231" t="s">
        <v>311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133</v>
      </c>
      <c r="AU161" s="16" t="s">
        <v>85</v>
      </c>
    </row>
    <row r="162" s="14" customFormat="1">
      <c r="A162" s="14"/>
      <c r="B162" s="245"/>
      <c r="C162" s="246"/>
      <c r="D162" s="230" t="s">
        <v>135</v>
      </c>
      <c r="E162" s="247" t="s">
        <v>1</v>
      </c>
      <c r="F162" s="248" t="s">
        <v>312</v>
      </c>
      <c r="G162" s="246"/>
      <c r="H162" s="249">
        <v>57.176000000000002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135</v>
      </c>
      <c r="AU162" s="255" t="s">
        <v>85</v>
      </c>
      <c r="AV162" s="14" t="s">
        <v>85</v>
      </c>
      <c r="AW162" s="14" t="s">
        <v>31</v>
      </c>
      <c r="AX162" s="14" t="s">
        <v>83</v>
      </c>
      <c r="AY162" s="255" t="s">
        <v>123</v>
      </c>
    </row>
    <row r="163" s="2" customFormat="1">
      <c r="A163" s="37"/>
      <c r="B163" s="38"/>
      <c r="C163" s="217" t="s">
        <v>313</v>
      </c>
      <c r="D163" s="217" t="s">
        <v>126</v>
      </c>
      <c r="E163" s="218" t="s">
        <v>314</v>
      </c>
      <c r="F163" s="219" t="s">
        <v>315</v>
      </c>
      <c r="G163" s="220" t="s">
        <v>148</v>
      </c>
      <c r="H163" s="221">
        <v>244.94</v>
      </c>
      <c r="I163" s="222"/>
      <c r="J163" s="223">
        <f>ROUND(I163*H163,2)</f>
        <v>0</v>
      </c>
      <c r="K163" s="219" t="s">
        <v>149</v>
      </c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131</v>
      </c>
      <c r="AT163" s="228" t="s">
        <v>126</v>
      </c>
      <c r="AU163" s="228" t="s">
        <v>85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131</v>
      </c>
      <c r="BM163" s="228" t="s">
        <v>316</v>
      </c>
    </row>
    <row r="164" s="2" customFormat="1">
      <c r="A164" s="37"/>
      <c r="B164" s="38"/>
      <c r="C164" s="39"/>
      <c r="D164" s="230" t="s">
        <v>133</v>
      </c>
      <c r="E164" s="39"/>
      <c r="F164" s="231" t="s">
        <v>317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85</v>
      </c>
    </row>
    <row r="165" s="13" customFormat="1">
      <c r="A165" s="13"/>
      <c r="B165" s="235"/>
      <c r="C165" s="236"/>
      <c r="D165" s="230" t="s">
        <v>135</v>
      </c>
      <c r="E165" s="237" t="s">
        <v>1</v>
      </c>
      <c r="F165" s="238" t="s">
        <v>318</v>
      </c>
      <c r="G165" s="236"/>
      <c r="H165" s="237" t="s">
        <v>1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135</v>
      </c>
      <c r="AU165" s="244" t="s">
        <v>85</v>
      </c>
      <c r="AV165" s="13" t="s">
        <v>83</v>
      </c>
      <c r="AW165" s="13" t="s">
        <v>31</v>
      </c>
      <c r="AX165" s="13" t="s">
        <v>75</v>
      </c>
      <c r="AY165" s="244" t="s">
        <v>123</v>
      </c>
    </row>
    <row r="166" s="14" customFormat="1">
      <c r="A166" s="14"/>
      <c r="B166" s="245"/>
      <c r="C166" s="246"/>
      <c r="D166" s="230" t="s">
        <v>135</v>
      </c>
      <c r="E166" s="247" t="s">
        <v>1</v>
      </c>
      <c r="F166" s="248" t="s">
        <v>319</v>
      </c>
      <c r="G166" s="246"/>
      <c r="H166" s="249">
        <v>244.94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135</v>
      </c>
      <c r="AU166" s="255" t="s">
        <v>85</v>
      </c>
      <c r="AV166" s="14" t="s">
        <v>85</v>
      </c>
      <c r="AW166" s="14" t="s">
        <v>31</v>
      </c>
      <c r="AX166" s="14" t="s">
        <v>83</v>
      </c>
      <c r="AY166" s="255" t="s">
        <v>123</v>
      </c>
    </row>
    <row r="167" s="2" customFormat="1">
      <c r="A167" s="37"/>
      <c r="B167" s="38"/>
      <c r="C167" s="217" t="s">
        <v>7</v>
      </c>
      <c r="D167" s="217" t="s">
        <v>126</v>
      </c>
      <c r="E167" s="218" t="s">
        <v>320</v>
      </c>
      <c r="F167" s="219" t="s">
        <v>321</v>
      </c>
      <c r="G167" s="220" t="s">
        <v>148</v>
      </c>
      <c r="H167" s="221">
        <v>12</v>
      </c>
      <c r="I167" s="222"/>
      <c r="J167" s="223">
        <f>ROUND(I167*H167,2)</f>
        <v>0</v>
      </c>
      <c r="K167" s="219" t="s">
        <v>149</v>
      </c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131</v>
      </c>
      <c r="AT167" s="228" t="s">
        <v>126</v>
      </c>
      <c r="AU167" s="228" t="s">
        <v>85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131</v>
      </c>
      <c r="BM167" s="228" t="s">
        <v>322</v>
      </c>
    </row>
    <row r="168" s="2" customFormat="1">
      <c r="A168" s="37"/>
      <c r="B168" s="38"/>
      <c r="C168" s="39"/>
      <c r="D168" s="230" t="s">
        <v>133</v>
      </c>
      <c r="E168" s="39"/>
      <c r="F168" s="231" t="s">
        <v>323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133</v>
      </c>
      <c r="AU168" s="16" t="s">
        <v>85</v>
      </c>
    </row>
    <row r="169" s="13" customFormat="1">
      <c r="A169" s="13"/>
      <c r="B169" s="235"/>
      <c r="C169" s="236"/>
      <c r="D169" s="230" t="s">
        <v>135</v>
      </c>
      <c r="E169" s="237" t="s">
        <v>1</v>
      </c>
      <c r="F169" s="238" t="s">
        <v>324</v>
      </c>
      <c r="G169" s="236"/>
      <c r="H169" s="237" t="s">
        <v>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135</v>
      </c>
      <c r="AU169" s="244" t="s">
        <v>85</v>
      </c>
      <c r="AV169" s="13" t="s">
        <v>83</v>
      </c>
      <c r="AW169" s="13" t="s">
        <v>31</v>
      </c>
      <c r="AX169" s="13" t="s">
        <v>75</v>
      </c>
      <c r="AY169" s="244" t="s">
        <v>123</v>
      </c>
    </row>
    <row r="170" s="14" customFormat="1">
      <c r="A170" s="14"/>
      <c r="B170" s="245"/>
      <c r="C170" s="246"/>
      <c r="D170" s="230" t="s">
        <v>135</v>
      </c>
      <c r="E170" s="247" t="s">
        <v>1</v>
      </c>
      <c r="F170" s="248" t="s">
        <v>161</v>
      </c>
      <c r="G170" s="246"/>
      <c r="H170" s="249">
        <v>12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135</v>
      </c>
      <c r="AU170" s="255" t="s">
        <v>85</v>
      </c>
      <c r="AV170" s="14" t="s">
        <v>85</v>
      </c>
      <c r="AW170" s="14" t="s">
        <v>31</v>
      </c>
      <c r="AX170" s="14" t="s">
        <v>83</v>
      </c>
      <c r="AY170" s="255" t="s">
        <v>123</v>
      </c>
    </row>
    <row r="171" s="2" customFormat="1">
      <c r="A171" s="37"/>
      <c r="B171" s="38"/>
      <c r="C171" s="217" t="s">
        <v>325</v>
      </c>
      <c r="D171" s="217" t="s">
        <v>126</v>
      </c>
      <c r="E171" s="218" t="s">
        <v>326</v>
      </c>
      <c r="F171" s="219" t="s">
        <v>327</v>
      </c>
      <c r="G171" s="220" t="s">
        <v>129</v>
      </c>
      <c r="H171" s="221">
        <v>295.13</v>
      </c>
      <c r="I171" s="222"/>
      <c r="J171" s="223">
        <f>ROUND(I171*H171,2)</f>
        <v>0</v>
      </c>
      <c r="K171" s="219" t="s">
        <v>149</v>
      </c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131</v>
      </c>
      <c r="AT171" s="228" t="s">
        <v>126</v>
      </c>
      <c r="AU171" s="228" t="s">
        <v>85</v>
      </c>
      <c r="AY171" s="16" t="s">
        <v>123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131</v>
      </c>
      <c r="BM171" s="228" t="s">
        <v>328</v>
      </c>
    </row>
    <row r="172" s="2" customFormat="1">
      <c r="A172" s="37"/>
      <c r="B172" s="38"/>
      <c r="C172" s="39"/>
      <c r="D172" s="230" t="s">
        <v>133</v>
      </c>
      <c r="E172" s="39"/>
      <c r="F172" s="231" t="s">
        <v>329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133</v>
      </c>
      <c r="AU172" s="16" t="s">
        <v>85</v>
      </c>
    </row>
    <row r="173" s="13" customFormat="1">
      <c r="A173" s="13"/>
      <c r="B173" s="235"/>
      <c r="C173" s="236"/>
      <c r="D173" s="230" t="s">
        <v>135</v>
      </c>
      <c r="E173" s="237" t="s">
        <v>1</v>
      </c>
      <c r="F173" s="238" t="s">
        <v>330</v>
      </c>
      <c r="G173" s="236"/>
      <c r="H173" s="237" t="s">
        <v>1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135</v>
      </c>
      <c r="AU173" s="244" t="s">
        <v>85</v>
      </c>
      <c r="AV173" s="13" t="s">
        <v>83</v>
      </c>
      <c r="AW173" s="13" t="s">
        <v>31</v>
      </c>
      <c r="AX173" s="13" t="s">
        <v>75</v>
      </c>
      <c r="AY173" s="244" t="s">
        <v>123</v>
      </c>
    </row>
    <row r="174" s="14" customFormat="1">
      <c r="A174" s="14"/>
      <c r="B174" s="245"/>
      <c r="C174" s="246"/>
      <c r="D174" s="230" t="s">
        <v>135</v>
      </c>
      <c r="E174" s="247" t="s">
        <v>1</v>
      </c>
      <c r="F174" s="248" t="s">
        <v>331</v>
      </c>
      <c r="G174" s="246"/>
      <c r="H174" s="249">
        <v>295.13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135</v>
      </c>
      <c r="AU174" s="255" t="s">
        <v>85</v>
      </c>
      <c r="AV174" s="14" t="s">
        <v>85</v>
      </c>
      <c r="AW174" s="14" t="s">
        <v>31</v>
      </c>
      <c r="AX174" s="14" t="s">
        <v>83</v>
      </c>
      <c r="AY174" s="255" t="s">
        <v>123</v>
      </c>
    </row>
    <row r="175" s="2" customFormat="1">
      <c r="A175" s="37"/>
      <c r="B175" s="38"/>
      <c r="C175" s="217" t="s">
        <v>332</v>
      </c>
      <c r="D175" s="217" t="s">
        <v>126</v>
      </c>
      <c r="E175" s="218" t="s">
        <v>333</v>
      </c>
      <c r="F175" s="219" t="s">
        <v>334</v>
      </c>
      <c r="G175" s="220" t="s">
        <v>129</v>
      </c>
      <c r="H175" s="221">
        <v>182.45599999999999</v>
      </c>
      <c r="I175" s="222"/>
      <c r="J175" s="223">
        <f>ROUND(I175*H175,2)</f>
        <v>0</v>
      </c>
      <c r="K175" s="219" t="s">
        <v>149</v>
      </c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131</v>
      </c>
      <c r="AT175" s="228" t="s">
        <v>126</v>
      </c>
      <c r="AU175" s="228" t="s">
        <v>85</v>
      </c>
      <c r="AY175" s="16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131</v>
      </c>
      <c r="BM175" s="228" t="s">
        <v>335</v>
      </c>
    </row>
    <row r="176" s="2" customFormat="1">
      <c r="A176" s="37"/>
      <c r="B176" s="38"/>
      <c r="C176" s="39"/>
      <c r="D176" s="230" t="s">
        <v>133</v>
      </c>
      <c r="E176" s="39"/>
      <c r="F176" s="231" t="s">
        <v>336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85</v>
      </c>
    </row>
    <row r="177" s="13" customFormat="1">
      <c r="A177" s="13"/>
      <c r="B177" s="235"/>
      <c r="C177" s="236"/>
      <c r="D177" s="230" t="s">
        <v>135</v>
      </c>
      <c r="E177" s="237" t="s">
        <v>1</v>
      </c>
      <c r="F177" s="238" t="s">
        <v>337</v>
      </c>
      <c r="G177" s="236"/>
      <c r="H177" s="237" t="s">
        <v>1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135</v>
      </c>
      <c r="AU177" s="244" t="s">
        <v>85</v>
      </c>
      <c r="AV177" s="13" t="s">
        <v>83</v>
      </c>
      <c r="AW177" s="13" t="s">
        <v>31</v>
      </c>
      <c r="AX177" s="13" t="s">
        <v>75</v>
      </c>
      <c r="AY177" s="244" t="s">
        <v>123</v>
      </c>
    </row>
    <row r="178" s="14" customFormat="1">
      <c r="A178" s="14"/>
      <c r="B178" s="245"/>
      <c r="C178" s="246"/>
      <c r="D178" s="230" t="s">
        <v>135</v>
      </c>
      <c r="E178" s="247" t="s">
        <v>1</v>
      </c>
      <c r="F178" s="248" t="s">
        <v>338</v>
      </c>
      <c r="G178" s="246"/>
      <c r="H178" s="249">
        <v>182.45599999999999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135</v>
      </c>
      <c r="AU178" s="255" t="s">
        <v>85</v>
      </c>
      <c r="AV178" s="14" t="s">
        <v>85</v>
      </c>
      <c r="AW178" s="14" t="s">
        <v>31</v>
      </c>
      <c r="AX178" s="14" t="s">
        <v>83</v>
      </c>
      <c r="AY178" s="255" t="s">
        <v>123</v>
      </c>
    </row>
    <row r="179" s="2" customFormat="1" ht="16.5" customHeight="1">
      <c r="A179" s="37"/>
      <c r="B179" s="38"/>
      <c r="C179" s="217" t="s">
        <v>339</v>
      </c>
      <c r="D179" s="217" t="s">
        <v>126</v>
      </c>
      <c r="E179" s="218" t="s">
        <v>340</v>
      </c>
      <c r="F179" s="219" t="s">
        <v>341</v>
      </c>
      <c r="G179" s="220" t="s">
        <v>129</v>
      </c>
      <c r="H179" s="221">
        <v>462.14999999999998</v>
      </c>
      <c r="I179" s="222"/>
      <c r="J179" s="223">
        <f>ROUND(I179*H179,2)</f>
        <v>0</v>
      </c>
      <c r="K179" s="219" t="s">
        <v>149</v>
      </c>
      <c r="L179" s="43"/>
      <c r="M179" s="224" t="s">
        <v>1</v>
      </c>
      <c r="N179" s="225" t="s">
        <v>40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131</v>
      </c>
      <c r="AT179" s="228" t="s">
        <v>126</v>
      </c>
      <c r="AU179" s="228" t="s">
        <v>85</v>
      </c>
      <c r="AY179" s="16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131</v>
      </c>
      <c r="BM179" s="228" t="s">
        <v>342</v>
      </c>
    </row>
    <row r="180" s="2" customFormat="1">
      <c r="A180" s="37"/>
      <c r="B180" s="38"/>
      <c r="C180" s="39"/>
      <c r="D180" s="230" t="s">
        <v>133</v>
      </c>
      <c r="E180" s="39"/>
      <c r="F180" s="231" t="s">
        <v>343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133</v>
      </c>
      <c r="AU180" s="16" t="s">
        <v>85</v>
      </c>
    </row>
    <row r="181" s="13" customFormat="1">
      <c r="A181" s="13"/>
      <c r="B181" s="235"/>
      <c r="C181" s="236"/>
      <c r="D181" s="230" t="s">
        <v>135</v>
      </c>
      <c r="E181" s="237" t="s">
        <v>1</v>
      </c>
      <c r="F181" s="238" t="s">
        <v>344</v>
      </c>
      <c r="G181" s="236"/>
      <c r="H181" s="237" t="s">
        <v>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135</v>
      </c>
      <c r="AU181" s="244" t="s">
        <v>85</v>
      </c>
      <c r="AV181" s="13" t="s">
        <v>83</v>
      </c>
      <c r="AW181" s="13" t="s">
        <v>31</v>
      </c>
      <c r="AX181" s="13" t="s">
        <v>75</v>
      </c>
      <c r="AY181" s="244" t="s">
        <v>123</v>
      </c>
    </row>
    <row r="182" s="14" customFormat="1">
      <c r="A182" s="14"/>
      <c r="B182" s="245"/>
      <c r="C182" s="246"/>
      <c r="D182" s="230" t="s">
        <v>135</v>
      </c>
      <c r="E182" s="247" t="s">
        <v>1</v>
      </c>
      <c r="F182" s="248" t="s">
        <v>345</v>
      </c>
      <c r="G182" s="246"/>
      <c r="H182" s="249">
        <v>462.14999999999998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135</v>
      </c>
      <c r="AU182" s="255" t="s">
        <v>85</v>
      </c>
      <c r="AV182" s="14" t="s">
        <v>85</v>
      </c>
      <c r="AW182" s="14" t="s">
        <v>31</v>
      </c>
      <c r="AX182" s="14" t="s">
        <v>83</v>
      </c>
      <c r="AY182" s="255" t="s">
        <v>123</v>
      </c>
    </row>
    <row r="183" s="12" customFormat="1" ht="22.8" customHeight="1">
      <c r="A183" s="12"/>
      <c r="B183" s="201"/>
      <c r="C183" s="202"/>
      <c r="D183" s="203" t="s">
        <v>74</v>
      </c>
      <c r="E183" s="215" t="s">
        <v>85</v>
      </c>
      <c r="F183" s="215" t="s">
        <v>346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SUM(P184:P205)</f>
        <v>0</v>
      </c>
      <c r="Q183" s="209"/>
      <c r="R183" s="210">
        <f>SUM(R184:R205)</f>
        <v>102.47324431999999</v>
      </c>
      <c r="S183" s="209"/>
      <c r="T183" s="211">
        <f>SUM(T184:T205)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83</v>
      </c>
      <c r="AT183" s="213" t="s">
        <v>74</v>
      </c>
      <c r="AU183" s="213" t="s">
        <v>83</v>
      </c>
      <c r="AY183" s="212" t="s">
        <v>123</v>
      </c>
      <c r="BK183" s="214">
        <f>SUM(BK184:BK205)</f>
        <v>0</v>
      </c>
    </row>
    <row r="184" s="2" customFormat="1">
      <c r="A184" s="37"/>
      <c r="B184" s="38"/>
      <c r="C184" s="217" t="s">
        <v>185</v>
      </c>
      <c r="D184" s="217" t="s">
        <v>126</v>
      </c>
      <c r="E184" s="218" t="s">
        <v>347</v>
      </c>
      <c r="F184" s="219" t="s">
        <v>348</v>
      </c>
      <c r="G184" s="220" t="s">
        <v>129</v>
      </c>
      <c r="H184" s="221">
        <v>462.14999999999998</v>
      </c>
      <c r="I184" s="222"/>
      <c r="J184" s="223">
        <f>ROUND(I184*H184,2)</f>
        <v>0</v>
      </c>
      <c r="K184" s="219" t="s">
        <v>149</v>
      </c>
      <c r="L184" s="43"/>
      <c r="M184" s="224" t="s">
        <v>1</v>
      </c>
      <c r="N184" s="225" t="s">
        <v>40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131</v>
      </c>
      <c r="AT184" s="228" t="s">
        <v>126</v>
      </c>
      <c r="AU184" s="228" t="s">
        <v>85</v>
      </c>
      <c r="AY184" s="16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83</v>
      </c>
      <c r="BK184" s="229">
        <f>ROUND(I184*H184,2)</f>
        <v>0</v>
      </c>
      <c r="BL184" s="16" t="s">
        <v>131</v>
      </c>
      <c r="BM184" s="228" t="s">
        <v>349</v>
      </c>
    </row>
    <row r="185" s="2" customFormat="1">
      <c r="A185" s="37"/>
      <c r="B185" s="38"/>
      <c r="C185" s="39"/>
      <c r="D185" s="230" t="s">
        <v>133</v>
      </c>
      <c r="E185" s="39"/>
      <c r="F185" s="231" t="s">
        <v>350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133</v>
      </c>
      <c r="AU185" s="16" t="s">
        <v>85</v>
      </c>
    </row>
    <row r="186" s="13" customFormat="1">
      <c r="A186" s="13"/>
      <c r="B186" s="235"/>
      <c r="C186" s="236"/>
      <c r="D186" s="230" t="s">
        <v>135</v>
      </c>
      <c r="E186" s="237" t="s">
        <v>1</v>
      </c>
      <c r="F186" s="238" t="s">
        <v>351</v>
      </c>
      <c r="G186" s="236"/>
      <c r="H186" s="237" t="s">
        <v>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135</v>
      </c>
      <c r="AU186" s="244" t="s">
        <v>85</v>
      </c>
      <c r="AV186" s="13" t="s">
        <v>83</v>
      </c>
      <c r="AW186" s="13" t="s">
        <v>31</v>
      </c>
      <c r="AX186" s="13" t="s">
        <v>75</v>
      </c>
      <c r="AY186" s="244" t="s">
        <v>123</v>
      </c>
    </row>
    <row r="187" s="14" customFormat="1">
      <c r="A187" s="14"/>
      <c r="B187" s="245"/>
      <c r="C187" s="246"/>
      <c r="D187" s="230" t="s">
        <v>135</v>
      </c>
      <c r="E187" s="247" t="s">
        <v>1</v>
      </c>
      <c r="F187" s="248" t="s">
        <v>345</v>
      </c>
      <c r="G187" s="246"/>
      <c r="H187" s="249">
        <v>462.14999999999998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135</v>
      </c>
      <c r="AU187" s="255" t="s">
        <v>85</v>
      </c>
      <c r="AV187" s="14" t="s">
        <v>85</v>
      </c>
      <c r="AW187" s="14" t="s">
        <v>31</v>
      </c>
      <c r="AX187" s="14" t="s">
        <v>83</v>
      </c>
      <c r="AY187" s="255" t="s">
        <v>123</v>
      </c>
    </row>
    <row r="188" s="2" customFormat="1" ht="16.5" customHeight="1">
      <c r="A188" s="37"/>
      <c r="B188" s="38"/>
      <c r="C188" s="217" t="s">
        <v>352</v>
      </c>
      <c r="D188" s="217" t="s">
        <v>126</v>
      </c>
      <c r="E188" s="218" t="s">
        <v>353</v>
      </c>
      <c r="F188" s="219" t="s">
        <v>354</v>
      </c>
      <c r="G188" s="220" t="s">
        <v>148</v>
      </c>
      <c r="H188" s="221">
        <v>18.585000000000001</v>
      </c>
      <c r="I188" s="222"/>
      <c r="J188" s="223">
        <f>ROUND(I188*H188,2)</f>
        <v>0</v>
      </c>
      <c r="K188" s="219" t="s">
        <v>149</v>
      </c>
      <c r="L188" s="43"/>
      <c r="M188" s="224" t="s">
        <v>1</v>
      </c>
      <c r="N188" s="225" t="s">
        <v>40</v>
      </c>
      <c r="O188" s="90"/>
      <c r="P188" s="226">
        <f>O188*H188</f>
        <v>0</v>
      </c>
      <c r="Q188" s="226">
        <v>2.45329</v>
      </c>
      <c r="R188" s="226">
        <f>Q188*H188</f>
        <v>45.594394649999998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131</v>
      </c>
      <c r="AT188" s="228" t="s">
        <v>126</v>
      </c>
      <c r="AU188" s="228" t="s">
        <v>85</v>
      </c>
      <c r="AY188" s="16" t="s">
        <v>123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83</v>
      </c>
      <c r="BK188" s="229">
        <f>ROUND(I188*H188,2)</f>
        <v>0</v>
      </c>
      <c r="BL188" s="16" t="s">
        <v>131</v>
      </c>
      <c r="BM188" s="228" t="s">
        <v>355</v>
      </c>
    </row>
    <row r="189" s="2" customFormat="1">
      <c r="A189" s="37"/>
      <c r="B189" s="38"/>
      <c r="C189" s="39"/>
      <c r="D189" s="230" t="s">
        <v>133</v>
      </c>
      <c r="E189" s="39"/>
      <c r="F189" s="231" t="s">
        <v>356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133</v>
      </c>
      <c r="AU189" s="16" t="s">
        <v>85</v>
      </c>
    </row>
    <row r="190" s="14" customFormat="1">
      <c r="A190" s="14"/>
      <c r="B190" s="245"/>
      <c r="C190" s="246"/>
      <c r="D190" s="230" t="s">
        <v>135</v>
      </c>
      <c r="E190" s="247" t="s">
        <v>1</v>
      </c>
      <c r="F190" s="248" t="s">
        <v>357</v>
      </c>
      <c r="G190" s="246"/>
      <c r="H190" s="249">
        <v>18.585000000000001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135</v>
      </c>
      <c r="AU190" s="255" t="s">
        <v>85</v>
      </c>
      <c r="AV190" s="14" t="s">
        <v>85</v>
      </c>
      <c r="AW190" s="14" t="s">
        <v>31</v>
      </c>
      <c r="AX190" s="14" t="s">
        <v>83</v>
      </c>
      <c r="AY190" s="255" t="s">
        <v>123</v>
      </c>
    </row>
    <row r="191" s="2" customFormat="1">
      <c r="A191" s="37"/>
      <c r="B191" s="38"/>
      <c r="C191" s="217" t="s">
        <v>358</v>
      </c>
      <c r="D191" s="217" t="s">
        <v>126</v>
      </c>
      <c r="E191" s="218" t="s">
        <v>359</v>
      </c>
      <c r="F191" s="219" t="s">
        <v>360</v>
      </c>
      <c r="G191" s="220" t="s">
        <v>129</v>
      </c>
      <c r="H191" s="221">
        <v>28.591999999999999</v>
      </c>
      <c r="I191" s="222"/>
      <c r="J191" s="223">
        <f>ROUND(I191*H191,2)</f>
        <v>0</v>
      </c>
      <c r="K191" s="219" t="s">
        <v>149</v>
      </c>
      <c r="L191" s="43"/>
      <c r="M191" s="224" t="s">
        <v>1</v>
      </c>
      <c r="N191" s="225" t="s">
        <v>40</v>
      </c>
      <c r="O191" s="90"/>
      <c r="P191" s="226">
        <f>O191*H191</f>
        <v>0</v>
      </c>
      <c r="Q191" s="226">
        <v>0.018249999999999999</v>
      </c>
      <c r="R191" s="226">
        <f>Q191*H191</f>
        <v>0.52180399999999993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131</v>
      </c>
      <c r="AT191" s="228" t="s">
        <v>126</v>
      </c>
      <c r="AU191" s="228" t="s">
        <v>85</v>
      </c>
      <c r="AY191" s="16" t="s">
        <v>123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83</v>
      </c>
      <c r="BK191" s="229">
        <f>ROUND(I191*H191,2)</f>
        <v>0</v>
      </c>
      <c r="BL191" s="16" t="s">
        <v>131</v>
      </c>
      <c r="BM191" s="228" t="s">
        <v>361</v>
      </c>
    </row>
    <row r="192" s="2" customFormat="1">
      <c r="A192" s="37"/>
      <c r="B192" s="38"/>
      <c r="C192" s="39"/>
      <c r="D192" s="230" t="s">
        <v>133</v>
      </c>
      <c r="E192" s="39"/>
      <c r="F192" s="231" t="s">
        <v>362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133</v>
      </c>
      <c r="AU192" s="16" t="s">
        <v>85</v>
      </c>
    </row>
    <row r="193" s="14" customFormat="1">
      <c r="A193" s="14"/>
      <c r="B193" s="245"/>
      <c r="C193" s="246"/>
      <c r="D193" s="230" t="s">
        <v>135</v>
      </c>
      <c r="E193" s="247" t="s">
        <v>1</v>
      </c>
      <c r="F193" s="248" t="s">
        <v>363</v>
      </c>
      <c r="G193" s="246"/>
      <c r="H193" s="249">
        <v>28.591999999999999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135</v>
      </c>
      <c r="AU193" s="255" t="s">
        <v>85</v>
      </c>
      <c r="AV193" s="14" t="s">
        <v>85</v>
      </c>
      <c r="AW193" s="14" t="s">
        <v>31</v>
      </c>
      <c r="AX193" s="14" t="s">
        <v>83</v>
      </c>
      <c r="AY193" s="255" t="s">
        <v>123</v>
      </c>
    </row>
    <row r="194" s="2" customFormat="1" ht="33" customHeight="1">
      <c r="A194" s="37"/>
      <c r="B194" s="38"/>
      <c r="C194" s="217" t="s">
        <v>364</v>
      </c>
      <c r="D194" s="217" t="s">
        <v>126</v>
      </c>
      <c r="E194" s="218" t="s">
        <v>365</v>
      </c>
      <c r="F194" s="219" t="s">
        <v>366</v>
      </c>
      <c r="G194" s="220" t="s">
        <v>129</v>
      </c>
      <c r="H194" s="221">
        <v>41.884</v>
      </c>
      <c r="I194" s="222"/>
      <c r="J194" s="223">
        <f>ROUND(I194*H194,2)</f>
        <v>0</v>
      </c>
      <c r="K194" s="219" t="s">
        <v>149</v>
      </c>
      <c r="L194" s="43"/>
      <c r="M194" s="224" t="s">
        <v>1</v>
      </c>
      <c r="N194" s="225" t="s">
        <v>40</v>
      </c>
      <c r="O194" s="90"/>
      <c r="P194" s="226">
        <f>O194*H194</f>
        <v>0</v>
      </c>
      <c r="Q194" s="226">
        <v>0.71545999999999998</v>
      </c>
      <c r="R194" s="226">
        <f>Q194*H194</f>
        <v>29.966326639999998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131</v>
      </c>
      <c r="AT194" s="228" t="s">
        <v>126</v>
      </c>
      <c r="AU194" s="228" t="s">
        <v>85</v>
      </c>
      <c r="AY194" s="16" t="s">
        <v>123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83</v>
      </c>
      <c r="BK194" s="229">
        <f>ROUND(I194*H194,2)</f>
        <v>0</v>
      </c>
      <c r="BL194" s="16" t="s">
        <v>131</v>
      </c>
      <c r="BM194" s="228" t="s">
        <v>367</v>
      </c>
    </row>
    <row r="195" s="2" customFormat="1">
      <c r="A195" s="37"/>
      <c r="B195" s="38"/>
      <c r="C195" s="39"/>
      <c r="D195" s="230" t="s">
        <v>133</v>
      </c>
      <c r="E195" s="39"/>
      <c r="F195" s="231" t="s">
        <v>368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133</v>
      </c>
      <c r="AU195" s="16" t="s">
        <v>85</v>
      </c>
    </row>
    <row r="196" s="13" customFormat="1">
      <c r="A196" s="13"/>
      <c r="B196" s="235"/>
      <c r="C196" s="236"/>
      <c r="D196" s="230" t="s">
        <v>135</v>
      </c>
      <c r="E196" s="237" t="s">
        <v>1</v>
      </c>
      <c r="F196" s="238" t="s">
        <v>369</v>
      </c>
      <c r="G196" s="236"/>
      <c r="H196" s="237" t="s">
        <v>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135</v>
      </c>
      <c r="AU196" s="244" t="s">
        <v>85</v>
      </c>
      <c r="AV196" s="13" t="s">
        <v>83</v>
      </c>
      <c r="AW196" s="13" t="s">
        <v>31</v>
      </c>
      <c r="AX196" s="13" t="s">
        <v>75</v>
      </c>
      <c r="AY196" s="244" t="s">
        <v>123</v>
      </c>
    </row>
    <row r="197" s="14" customFormat="1">
      <c r="A197" s="14"/>
      <c r="B197" s="245"/>
      <c r="C197" s="246"/>
      <c r="D197" s="230" t="s">
        <v>135</v>
      </c>
      <c r="E197" s="247" t="s">
        <v>1</v>
      </c>
      <c r="F197" s="248" t="s">
        <v>370</v>
      </c>
      <c r="G197" s="246"/>
      <c r="H197" s="249">
        <v>41.884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135</v>
      </c>
      <c r="AU197" s="255" t="s">
        <v>85</v>
      </c>
      <c r="AV197" s="14" t="s">
        <v>85</v>
      </c>
      <c r="AW197" s="14" t="s">
        <v>31</v>
      </c>
      <c r="AX197" s="14" t="s">
        <v>83</v>
      </c>
      <c r="AY197" s="255" t="s">
        <v>123</v>
      </c>
    </row>
    <row r="198" s="2" customFormat="1" ht="16.5" customHeight="1">
      <c r="A198" s="37"/>
      <c r="B198" s="38"/>
      <c r="C198" s="217" t="s">
        <v>371</v>
      </c>
      <c r="D198" s="217" t="s">
        <v>126</v>
      </c>
      <c r="E198" s="218" t="s">
        <v>372</v>
      </c>
      <c r="F198" s="219" t="s">
        <v>373</v>
      </c>
      <c r="G198" s="220" t="s">
        <v>148</v>
      </c>
      <c r="H198" s="221">
        <v>10.471</v>
      </c>
      <c r="I198" s="222"/>
      <c r="J198" s="223">
        <f>ROUND(I198*H198,2)</f>
        <v>0</v>
      </c>
      <c r="K198" s="219" t="s">
        <v>149</v>
      </c>
      <c r="L198" s="43"/>
      <c r="M198" s="224" t="s">
        <v>1</v>
      </c>
      <c r="N198" s="225" t="s">
        <v>40</v>
      </c>
      <c r="O198" s="90"/>
      <c r="P198" s="226">
        <f>O198*H198</f>
        <v>0</v>
      </c>
      <c r="Q198" s="226">
        <v>2.45329</v>
      </c>
      <c r="R198" s="226">
        <f>Q198*H198</f>
        <v>25.68839959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131</v>
      </c>
      <c r="AT198" s="228" t="s">
        <v>126</v>
      </c>
      <c r="AU198" s="228" t="s">
        <v>85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131</v>
      </c>
      <c r="BM198" s="228" t="s">
        <v>374</v>
      </c>
    </row>
    <row r="199" s="2" customFormat="1">
      <c r="A199" s="37"/>
      <c r="B199" s="38"/>
      <c r="C199" s="39"/>
      <c r="D199" s="230" t="s">
        <v>133</v>
      </c>
      <c r="E199" s="39"/>
      <c r="F199" s="231" t="s">
        <v>375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85</v>
      </c>
    </row>
    <row r="200" s="13" customFormat="1">
      <c r="A200" s="13"/>
      <c r="B200" s="235"/>
      <c r="C200" s="236"/>
      <c r="D200" s="230" t="s">
        <v>135</v>
      </c>
      <c r="E200" s="237" t="s">
        <v>1</v>
      </c>
      <c r="F200" s="238" t="s">
        <v>376</v>
      </c>
      <c r="G200" s="236"/>
      <c r="H200" s="237" t="s">
        <v>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135</v>
      </c>
      <c r="AU200" s="244" t="s">
        <v>85</v>
      </c>
      <c r="AV200" s="13" t="s">
        <v>83</v>
      </c>
      <c r="AW200" s="13" t="s">
        <v>31</v>
      </c>
      <c r="AX200" s="13" t="s">
        <v>75</v>
      </c>
      <c r="AY200" s="244" t="s">
        <v>123</v>
      </c>
    </row>
    <row r="201" s="14" customFormat="1">
      <c r="A201" s="14"/>
      <c r="B201" s="245"/>
      <c r="C201" s="246"/>
      <c r="D201" s="230" t="s">
        <v>135</v>
      </c>
      <c r="E201" s="247" t="s">
        <v>1</v>
      </c>
      <c r="F201" s="248" t="s">
        <v>377</v>
      </c>
      <c r="G201" s="246"/>
      <c r="H201" s="249">
        <v>10.471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135</v>
      </c>
      <c r="AU201" s="255" t="s">
        <v>85</v>
      </c>
      <c r="AV201" s="14" t="s">
        <v>85</v>
      </c>
      <c r="AW201" s="14" t="s">
        <v>31</v>
      </c>
      <c r="AX201" s="14" t="s">
        <v>83</v>
      </c>
      <c r="AY201" s="255" t="s">
        <v>123</v>
      </c>
    </row>
    <row r="202" s="2" customFormat="1">
      <c r="A202" s="37"/>
      <c r="B202" s="38"/>
      <c r="C202" s="217" t="s">
        <v>378</v>
      </c>
      <c r="D202" s="217" t="s">
        <v>126</v>
      </c>
      <c r="E202" s="218" t="s">
        <v>379</v>
      </c>
      <c r="F202" s="219" t="s">
        <v>380</v>
      </c>
      <c r="G202" s="220" t="s">
        <v>229</v>
      </c>
      <c r="H202" s="221">
        <v>0.66400000000000003</v>
      </c>
      <c r="I202" s="222"/>
      <c r="J202" s="223">
        <f>ROUND(I202*H202,2)</f>
        <v>0</v>
      </c>
      <c r="K202" s="219" t="s">
        <v>149</v>
      </c>
      <c r="L202" s="43"/>
      <c r="M202" s="224" t="s">
        <v>1</v>
      </c>
      <c r="N202" s="225" t="s">
        <v>40</v>
      </c>
      <c r="O202" s="90"/>
      <c r="P202" s="226">
        <f>O202*H202</f>
        <v>0</v>
      </c>
      <c r="Q202" s="226">
        <v>1.0577099999999999</v>
      </c>
      <c r="R202" s="226">
        <f>Q202*H202</f>
        <v>0.70231944000000002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131</v>
      </c>
      <c r="AT202" s="228" t="s">
        <v>126</v>
      </c>
      <c r="AU202" s="228" t="s">
        <v>85</v>
      </c>
      <c r="AY202" s="16" t="s">
        <v>123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131</v>
      </c>
      <c r="BM202" s="228" t="s">
        <v>381</v>
      </c>
    </row>
    <row r="203" s="2" customFormat="1">
      <c r="A203" s="37"/>
      <c r="B203" s="38"/>
      <c r="C203" s="39"/>
      <c r="D203" s="230" t="s">
        <v>133</v>
      </c>
      <c r="E203" s="39"/>
      <c r="F203" s="231" t="s">
        <v>382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133</v>
      </c>
      <c r="AU203" s="16" t="s">
        <v>85</v>
      </c>
    </row>
    <row r="204" s="13" customFormat="1">
      <c r="A204" s="13"/>
      <c r="B204" s="235"/>
      <c r="C204" s="236"/>
      <c r="D204" s="230" t="s">
        <v>135</v>
      </c>
      <c r="E204" s="237" t="s">
        <v>1</v>
      </c>
      <c r="F204" s="238" t="s">
        <v>383</v>
      </c>
      <c r="G204" s="236"/>
      <c r="H204" s="237" t="s">
        <v>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135</v>
      </c>
      <c r="AU204" s="244" t="s">
        <v>85</v>
      </c>
      <c r="AV204" s="13" t="s">
        <v>83</v>
      </c>
      <c r="AW204" s="13" t="s">
        <v>31</v>
      </c>
      <c r="AX204" s="13" t="s">
        <v>75</v>
      </c>
      <c r="AY204" s="244" t="s">
        <v>123</v>
      </c>
    </row>
    <row r="205" s="14" customFormat="1">
      <c r="A205" s="14"/>
      <c r="B205" s="245"/>
      <c r="C205" s="246"/>
      <c r="D205" s="230" t="s">
        <v>135</v>
      </c>
      <c r="E205" s="247" t="s">
        <v>1</v>
      </c>
      <c r="F205" s="248" t="s">
        <v>384</v>
      </c>
      <c r="G205" s="246"/>
      <c r="H205" s="249">
        <v>0.66400000000000003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135</v>
      </c>
      <c r="AU205" s="255" t="s">
        <v>85</v>
      </c>
      <c r="AV205" s="14" t="s">
        <v>85</v>
      </c>
      <c r="AW205" s="14" t="s">
        <v>31</v>
      </c>
      <c r="AX205" s="14" t="s">
        <v>83</v>
      </c>
      <c r="AY205" s="255" t="s">
        <v>123</v>
      </c>
    </row>
    <row r="206" s="12" customFormat="1" ht="22.8" customHeight="1">
      <c r="A206" s="12"/>
      <c r="B206" s="201"/>
      <c r="C206" s="202"/>
      <c r="D206" s="203" t="s">
        <v>74</v>
      </c>
      <c r="E206" s="215" t="s">
        <v>261</v>
      </c>
      <c r="F206" s="215" t="s">
        <v>385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SUM(P207:P213)</f>
        <v>0</v>
      </c>
      <c r="Q206" s="209"/>
      <c r="R206" s="210">
        <f>SUM(R207:R213)</f>
        <v>0</v>
      </c>
      <c r="S206" s="209"/>
      <c r="T206" s="211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2" t="s">
        <v>83</v>
      </c>
      <c r="AT206" s="213" t="s">
        <v>74</v>
      </c>
      <c r="AU206" s="213" t="s">
        <v>83</v>
      </c>
      <c r="AY206" s="212" t="s">
        <v>123</v>
      </c>
      <c r="BK206" s="214">
        <f>SUM(BK207:BK213)</f>
        <v>0</v>
      </c>
    </row>
    <row r="207" s="2" customFormat="1">
      <c r="A207" s="37"/>
      <c r="B207" s="38"/>
      <c r="C207" s="217" t="s">
        <v>386</v>
      </c>
      <c r="D207" s="217" t="s">
        <v>126</v>
      </c>
      <c r="E207" s="218" t="s">
        <v>387</v>
      </c>
      <c r="F207" s="219" t="s">
        <v>388</v>
      </c>
      <c r="G207" s="220" t="s">
        <v>148</v>
      </c>
      <c r="H207" s="221">
        <v>13.550000000000001</v>
      </c>
      <c r="I207" s="222"/>
      <c r="J207" s="223">
        <f>ROUND(I207*H207,2)</f>
        <v>0</v>
      </c>
      <c r="K207" s="219" t="s">
        <v>149</v>
      </c>
      <c r="L207" s="43"/>
      <c r="M207" s="224" t="s">
        <v>1</v>
      </c>
      <c r="N207" s="225" t="s">
        <v>40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131</v>
      </c>
      <c r="AT207" s="228" t="s">
        <v>126</v>
      </c>
      <c r="AU207" s="228" t="s">
        <v>85</v>
      </c>
      <c r="AY207" s="16" t="s">
        <v>123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83</v>
      </c>
      <c r="BK207" s="229">
        <f>ROUND(I207*H207,2)</f>
        <v>0</v>
      </c>
      <c r="BL207" s="16" t="s">
        <v>131</v>
      </c>
      <c r="BM207" s="228" t="s">
        <v>389</v>
      </c>
    </row>
    <row r="208" s="2" customFormat="1">
      <c r="A208" s="37"/>
      <c r="B208" s="38"/>
      <c r="C208" s="39"/>
      <c r="D208" s="230" t="s">
        <v>133</v>
      </c>
      <c r="E208" s="39"/>
      <c r="F208" s="231" t="s">
        <v>390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133</v>
      </c>
      <c r="AU208" s="16" t="s">
        <v>85</v>
      </c>
    </row>
    <row r="209" s="13" customFormat="1">
      <c r="A209" s="13"/>
      <c r="B209" s="235"/>
      <c r="C209" s="236"/>
      <c r="D209" s="230" t="s">
        <v>135</v>
      </c>
      <c r="E209" s="237" t="s">
        <v>1</v>
      </c>
      <c r="F209" s="238" t="s">
        <v>391</v>
      </c>
      <c r="G209" s="236"/>
      <c r="H209" s="237" t="s">
        <v>1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135</v>
      </c>
      <c r="AU209" s="244" t="s">
        <v>85</v>
      </c>
      <c r="AV209" s="13" t="s">
        <v>83</v>
      </c>
      <c r="AW209" s="13" t="s">
        <v>31</v>
      </c>
      <c r="AX209" s="13" t="s">
        <v>75</v>
      </c>
      <c r="AY209" s="244" t="s">
        <v>123</v>
      </c>
    </row>
    <row r="210" s="14" customFormat="1">
      <c r="A210" s="14"/>
      <c r="B210" s="245"/>
      <c r="C210" s="246"/>
      <c r="D210" s="230" t="s">
        <v>135</v>
      </c>
      <c r="E210" s="247" t="s">
        <v>1</v>
      </c>
      <c r="F210" s="248" t="s">
        <v>392</v>
      </c>
      <c r="G210" s="246"/>
      <c r="H210" s="249">
        <v>13.550000000000001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135</v>
      </c>
      <c r="AU210" s="255" t="s">
        <v>85</v>
      </c>
      <c r="AV210" s="14" t="s">
        <v>85</v>
      </c>
      <c r="AW210" s="14" t="s">
        <v>31</v>
      </c>
      <c r="AX210" s="14" t="s">
        <v>83</v>
      </c>
      <c r="AY210" s="255" t="s">
        <v>123</v>
      </c>
    </row>
    <row r="211" s="2" customFormat="1" ht="21.75" customHeight="1">
      <c r="A211" s="37"/>
      <c r="B211" s="38"/>
      <c r="C211" s="256" t="s">
        <v>226</v>
      </c>
      <c r="D211" s="256" t="s">
        <v>211</v>
      </c>
      <c r="E211" s="257" t="s">
        <v>393</v>
      </c>
      <c r="F211" s="258" t="s">
        <v>394</v>
      </c>
      <c r="G211" s="259" t="s">
        <v>214</v>
      </c>
      <c r="H211" s="260">
        <v>1</v>
      </c>
      <c r="I211" s="261"/>
      <c r="J211" s="262">
        <f>ROUND(I211*H211,2)</f>
        <v>0</v>
      </c>
      <c r="K211" s="258" t="s">
        <v>1</v>
      </c>
      <c r="L211" s="263"/>
      <c r="M211" s="264" t="s">
        <v>1</v>
      </c>
      <c r="N211" s="265" t="s">
        <v>40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125</v>
      </c>
      <c r="AT211" s="228" t="s">
        <v>211</v>
      </c>
      <c r="AU211" s="228" t="s">
        <v>85</v>
      </c>
      <c r="AY211" s="16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131</v>
      </c>
      <c r="BM211" s="228" t="s">
        <v>395</v>
      </c>
    </row>
    <row r="212" s="2" customFormat="1">
      <c r="A212" s="37"/>
      <c r="B212" s="38"/>
      <c r="C212" s="39"/>
      <c r="D212" s="230" t="s">
        <v>133</v>
      </c>
      <c r="E212" s="39"/>
      <c r="F212" s="231" t="s">
        <v>394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133</v>
      </c>
      <c r="AU212" s="16" t="s">
        <v>85</v>
      </c>
    </row>
    <row r="213" s="14" customFormat="1">
      <c r="A213" s="14"/>
      <c r="B213" s="245"/>
      <c r="C213" s="246"/>
      <c r="D213" s="230" t="s">
        <v>135</v>
      </c>
      <c r="E213" s="247" t="s">
        <v>1</v>
      </c>
      <c r="F213" s="248" t="s">
        <v>83</v>
      </c>
      <c r="G213" s="246"/>
      <c r="H213" s="249">
        <v>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135</v>
      </c>
      <c r="AU213" s="255" t="s">
        <v>85</v>
      </c>
      <c r="AV213" s="14" t="s">
        <v>85</v>
      </c>
      <c r="AW213" s="14" t="s">
        <v>31</v>
      </c>
      <c r="AX213" s="14" t="s">
        <v>83</v>
      </c>
      <c r="AY213" s="255" t="s">
        <v>123</v>
      </c>
    </row>
    <row r="214" s="12" customFormat="1" ht="22.8" customHeight="1">
      <c r="A214" s="12"/>
      <c r="B214" s="201"/>
      <c r="C214" s="202"/>
      <c r="D214" s="203" t="s">
        <v>74</v>
      </c>
      <c r="E214" s="215" t="s">
        <v>131</v>
      </c>
      <c r="F214" s="215" t="s">
        <v>396</v>
      </c>
      <c r="G214" s="202"/>
      <c r="H214" s="202"/>
      <c r="I214" s="205"/>
      <c r="J214" s="216">
        <f>BK214</f>
        <v>0</v>
      </c>
      <c r="K214" s="202"/>
      <c r="L214" s="207"/>
      <c r="M214" s="208"/>
      <c r="N214" s="209"/>
      <c r="O214" s="209"/>
      <c r="P214" s="210">
        <f>SUM(P215:P241)</f>
        <v>0</v>
      </c>
      <c r="Q214" s="209"/>
      <c r="R214" s="210">
        <f>SUM(R215:R241)</f>
        <v>487.60197899999991</v>
      </c>
      <c r="S214" s="209"/>
      <c r="T214" s="211">
        <f>SUM(T215:T241)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2" t="s">
        <v>83</v>
      </c>
      <c r="AT214" s="213" t="s">
        <v>74</v>
      </c>
      <c r="AU214" s="213" t="s">
        <v>83</v>
      </c>
      <c r="AY214" s="212" t="s">
        <v>123</v>
      </c>
      <c r="BK214" s="214">
        <f>SUM(BK215:BK241)</f>
        <v>0</v>
      </c>
    </row>
    <row r="215" s="2" customFormat="1">
      <c r="A215" s="37"/>
      <c r="B215" s="38"/>
      <c r="C215" s="217" t="s">
        <v>397</v>
      </c>
      <c r="D215" s="217" t="s">
        <v>126</v>
      </c>
      <c r="E215" s="218" t="s">
        <v>398</v>
      </c>
      <c r="F215" s="219" t="s">
        <v>399</v>
      </c>
      <c r="G215" s="220" t="s">
        <v>129</v>
      </c>
      <c r="H215" s="221">
        <v>115</v>
      </c>
      <c r="I215" s="222"/>
      <c r="J215" s="223">
        <f>ROUND(I215*H215,2)</f>
        <v>0</v>
      </c>
      <c r="K215" s="219" t="s">
        <v>149</v>
      </c>
      <c r="L215" s="43"/>
      <c r="M215" s="224" t="s">
        <v>1</v>
      </c>
      <c r="N215" s="225" t="s">
        <v>40</v>
      </c>
      <c r="O215" s="90"/>
      <c r="P215" s="226">
        <f>O215*H215</f>
        <v>0</v>
      </c>
      <c r="Q215" s="226">
        <v>0.00027999999999999998</v>
      </c>
      <c r="R215" s="226">
        <f>Q215*H215</f>
        <v>0.032199999999999999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131</v>
      </c>
      <c r="AT215" s="228" t="s">
        <v>126</v>
      </c>
      <c r="AU215" s="228" t="s">
        <v>85</v>
      </c>
      <c r="AY215" s="16" t="s">
        <v>123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83</v>
      </c>
      <c r="BK215" s="229">
        <f>ROUND(I215*H215,2)</f>
        <v>0</v>
      </c>
      <c r="BL215" s="16" t="s">
        <v>131</v>
      </c>
      <c r="BM215" s="228" t="s">
        <v>400</v>
      </c>
    </row>
    <row r="216" s="2" customFormat="1">
      <c r="A216" s="37"/>
      <c r="B216" s="38"/>
      <c r="C216" s="39"/>
      <c r="D216" s="230" t="s">
        <v>133</v>
      </c>
      <c r="E216" s="39"/>
      <c r="F216" s="231" t="s">
        <v>401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133</v>
      </c>
      <c r="AU216" s="16" t="s">
        <v>85</v>
      </c>
    </row>
    <row r="217" s="13" customFormat="1">
      <c r="A217" s="13"/>
      <c r="B217" s="235"/>
      <c r="C217" s="236"/>
      <c r="D217" s="230" t="s">
        <v>135</v>
      </c>
      <c r="E217" s="237" t="s">
        <v>1</v>
      </c>
      <c r="F217" s="238" t="s">
        <v>402</v>
      </c>
      <c r="G217" s="236"/>
      <c r="H217" s="237" t="s">
        <v>1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135</v>
      </c>
      <c r="AU217" s="244" t="s">
        <v>85</v>
      </c>
      <c r="AV217" s="13" t="s">
        <v>83</v>
      </c>
      <c r="AW217" s="13" t="s">
        <v>31</v>
      </c>
      <c r="AX217" s="13" t="s">
        <v>75</v>
      </c>
      <c r="AY217" s="244" t="s">
        <v>123</v>
      </c>
    </row>
    <row r="218" s="14" customFormat="1">
      <c r="A218" s="14"/>
      <c r="B218" s="245"/>
      <c r="C218" s="246"/>
      <c r="D218" s="230" t="s">
        <v>135</v>
      </c>
      <c r="E218" s="247" t="s">
        <v>1</v>
      </c>
      <c r="F218" s="248" t="s">
        <v>403</v>
      </c>
      <c r="G218" s="246"/>
      <c r="H218" s="249">
        <v>115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135</v>
      </c>
      <c r="AU218" s="255" t="s">
        <v>85</v>
      </c>
      <c r="AV218" s="14" t="s">
        <v>85</v>
      </c>
      <c r="AW218" s="14" t="s">
        <v>31</v>
      </c>
      <c r="AX218" s="14" t="s">
        <v>83</v>
      </c>
      <c r="AY218" s="255" t="s">
        <v>123</v>
      </c>
    </row>
    <row r="219" s="2" customFormat="1">
      <c r="A219" s="37"/>
      <c r="B219" s="38"/>
      <c r="C219" s="217" t="s">
        <v>404</v>
      </c>
      <c r="D219" s="217" t="s">
        <v>126</v>
      </c>
      <c r="E219" s="218" t="s">
        <v>405</v>
      </c>
      <c r="F219" s="219" t="s">
        <v>406</v>
      </c>
      <c r="G219" s="220" t="s">
        <v>129</v>
      </c>
      <c r="H219" s="221">
        <v>115</v>
      </c>
      <c r="I219" s="222"/>
      <c r="J219" s="223">
        <f>ROUND(I219*H219,2)</f>
        <v>0</v>
      </c>
      <c r="K219" s="219" t="s">
        <v>149</v>
      </c>
      <c r="L219" s="43"/>
      <c r="M219" s="224" t="s">
        <v>1</v>
      </c>
      <c r="N219" s="225" t="s">
        <v>40</v>
      </c>
      <c r="O219" s="90"/>
      <c r="P219" s="226">
        <f>O219*H219</f>
        <v>0</v>
      </c>
      <c r="Q219" s="226">
        <v>0.00038000000000000002</v>
      </c>
      <c r="R219" s="226">
        <f>Q219*H219</f>
        <v>0.043700000000000003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131</v>
      </c>
      <c r="AT219" s="228" t="s">
        <v>126</v>
      </c>
      <c r="AU219" s="228" t="s">
        <v>85</v>
      </c>
      <c r="AY219" s="16" t="s">
        <v>123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83</v>
      </c>
      <c r="BK219" s="229">
        <f>ROUND(I219*H219,2)</f>
        <v>0</v>
      </c>
      <c r="BL219" s="16" t="s">
        <v>131</v>
      </c>
      <c r="BM219" s="228" t="s">
        <v>407</v>
      </c>
    </row>
    <row r="220" s="2" customFormat="1">
      <c r="A220" s="37"/>
      <c r="B220" s="38"/>
      <c r="C220" s="39"/>
      <c r="D220" s="230" t="s">
        <v>133</v>
      </c>
      <c r="E220" s="39"/>
      <c r="F220" s="231" t="s">
        <v>408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133</v>
      </c>
      <c r="AU220" s="16" t="s">
        <v>85</v>
      </c>
    </row>
    <row r="221" s="14" customFormat="1">
      <c r="A221" s="14"/>
      <c r="B221" s="245"/>
      <c r="C221" s="246"/>
      <c r="D221" s="230" t="s">
        <v>135</v>
      </c>
      <c r="E221" s="247" t="s">
        <v>1</v>
      </c>
      <c r="F221" s="248" t="s">
        <v>409</v>
      </c>
      <c r="G221" s="246"/>
      <c r="H221" s="249">
        <v>115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135</v>
      </c>
      <c r="AU221" s="255" t="s">
        <v>85</v>
      </c>
      <c r="AV221" s="14" t="s">
        <v>85</v>
      </c>
      <c r="AW221" s="14" t="s">
        <v>31</v>
      </c>
      <c r="AX221" s="14" t="s">
        <v>83</v>
      </c>
      <c r="AY221" s="255" t="s">
        <v>123</v>
      </c>
    </row>
    <row r="222" s="2" customFormat="1">
      <c r="A222" s="37"/>
      <c r="B222" s="38"/>
      <c r="C222" s="217" t="s">
        <v>410</v>
      </c>
      <c r="D222" s="217" t="s">
        <v>126</v>
      </c>
      <c r="E222" s="218" t="s">
        <v>411</v>
      </c>
      <c r="F222" s="219" t="s">
        <v>412</v>
      </c>
      <c r="G222" s="220" t="s">
        <v>148</v>
      </c>
      <c r="H222" s="221">
        <v>38.923000000000002</v>
      </c>
      <c r="I222" s="222"/>
      <c r="J222" s="223">
        <f>ROUND(I222*H222,2)</f>
        <v>0</v>
      </c>
      <c r="K222" s="219" t="s">
        <v>149</v>
      </c>
      <c r="L222" s="43"/>
      <c r="M222" s="224" t="s">
        <v>1</v>
      </c>
      <c r="N222" s="225" t="s">
        <v>40</v>
      </c>
      <c r="O222" s="90"/>
      <c r="P222" s="226">
        <f>O222*H222</f>
        <v>0</v>
      </c>
      <c r="Q222" s="226">
        <v>1.9967999999999999</v>
      </c>
      <c r="R222" s="226">
        <f>Q222*H222</f>
        <v>77.721446400000005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131</v>
      </c>
      <c r="AT222" s="228" t="s">
        <v>126</v>
      </c>
      <c r="AU222" s="228" t="s">
        <v>85</v>
      </c>
      <c r="AY222" s="16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83</v>
      </c>
      <c r="BK222" s="229">
        <f>ROUND(I222*H222,2)</f>
        <v>0</v>
      </c>
      <c r="BL222" s="16" t="s">
        <v>131</v>
      </c>
      <c r="BM222" s="228" t="s">
        <v>413</v>
      </c>
    </row>
    <row r="223" s="2" customFormat="1">
      <c r="A223" s="37"/>
      <c r="B223" s="38"/>
      <c r="C223" s="39"/>
      <c r="D223" s="230" t="s">
        <v>133</v>
      </c>
      <c r="E223" s="39"/>
      <c r="F223" s="231" t="s">
        <v>414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133</v>
      </c>
      <c r="AU223" s="16" t="s">
        <v>85</v>
      </c>
    </row>
    <row r="224" s="13" customFormat="1">
      <c r="A224" s="13"/>
      <c r="B224" s="235"/>
      <c r="C224" s="236"/>
      <c r="D224" s="230" t="s">
        <v>135</v>
      </c>
      <c r="E224" s="237" t="s">
        <v>1</v>
      </c>
      <c r="F224" s="238" t="s">
        <v>415</v>
      </c>
      <c r="G224" s="236"/>
      <c r="H224" s="237" t="s">
        <v>1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135</v>
      </c>
      <c r="AU224" s="244" t="s">
        <v>85</v>
      </c>
      <c r="AV224" s="13" t="s">
        <v>83</v>
      </c>
      <c r="AW224" s="13" t="s">
        <v>31</v>
      </c>
      <c r="AX224" s="13" t="s">
        <v>75</v>
      </c>
      <c r="AY224" s="244" t="s">
        <v>123</v>
      </c>
    </row>
    <row r="225" s="14" customFormat="1">
      <c r="A225" s="14"/>
      <c r="B225" s="245"/>
      <c r="C225" s="246"/>
      <c r="D225" s="230" t="s">
        <v>135</v>
      </c>
      <c r="E225" s="247" t="s">
        <v>1</v>
      </c>
      <c r="F225" s="248" t="s">
        <v>416</v>
      </c>
      <c r="G225" s="246"/>
      <c r="H225" s="249">
        <v>38.923000000000002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135</v>
      </c>
      <c r="AU225" s="255" t="s">
        <v>85</v>
      </c>
      <c r="AV225" s="14" t="s">
        <v>85</v>
      </c>
      <c r="AW225" s="14" t="s">
        <v>31</v>
      </c>
      <c r="AX225" s="14" t="s">
        <v>83</v>
      </c>
      <c r="AY225" s="255" t="s">
        <v>123</v>
      </c>
    </row>
    <row r="226" s="2" customFormat="1">
      <c r="A226" s="37"/>
      <c r="B226" s="38"/>
      <c r="C226" s="217" t="s">
        <v>417</v>
      </c>
      <c r="D226" s="217" t="s">
        <v>126</v>
      </c>
      <c r="E226" s="218" t="s">
        <v>418</v>
      </c>
      <c r="F226" s="219" t="s">
        <v>419</v>
      </c>
      <c r="G226" s="220" t="s">
        <v>148</v>
      </c>
      <c r="H226" s="221">
        <v>154.90199999999999</v>
      </c>
      <c r="I226" s="222"/>
      <c r="J226" s="223">
        <f>ROUND(I226*H226,2)</f>
        <v>0</v>
      </c>
      <c r="K226" s="219" t="s">
        <v>149</v>
      </c>
      <c r="L226" s="43"/>
      <c r="M226" s="224" t="s">
        <v>1</v>
      </c>
      <c r="N226" s="225" t="s">
        <v>40</v>
      </c>
      <c r="O226" s="90"/>
      <c r="P226" s="226">
        <f>O226*H226</f>
        <v>0</v>
      </c>
      <c r="Q226" s="226">
        <v>2.4142999999999999</v>
      </c>
      <c r="R226" s="226">
        <f>Q226*H226</f>
        <v>373.97989859999996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131</v>
      </c>
      <c r="AT226" s="228" t="s">
        <v>126</v>
      </c>
      <c r="AU226" s="228" t="s">
        <v>85</v>
      </c>
      <c r="AY226" s="16" t="s">
        <v>123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83</v>
      </c>
      <c r="BK226" s="229">
        <f>ROUND(I226*H226,2)</f>
        <v>0</v>
      </c>
      <c r="BL226" s="16" t="s">
        <v>131</v>
      </c>
      <c r="BM226" s="228" t="s">
        <v>420</v>
      </c>
    </row>
    <row r="227" s="2" customFormat="1">
      <c r="A227" s="37"/>
      <c r="B227" s="38"/>
      <c r="C227" s="39"/>
      <c r="D227" s="230" t="s">
        <v>133</v>
      </c>
      <c r="E227" s="39"/>
      <c r="F227" s="231" t="s">
        <v>421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133</v>
      </c>
      <c r="AU227" s="16" t="s">
        <v>85</v>
      </c>
    </row>
    <row r="228" s="13" customFormat="1">
      <c r="A228" s="13"/>
      <c r="B228" s="235"/>
      <c r="C228" s="236"/>
      <c r="D228" s="230" t="s">
        <v>135</v>
      </c>
      <c r="E228" s="237" t="s">
        <v>1</v>
      </c>
      <c r="F228" s="238" t="s">
        <v>422</v>
      </c>
      <c r="G228" s="236"/>
      <c r="H228" s="237" t="s">
        <v>1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135</v>
      </c>
      <c r="AU228" s="244" t="s">
        <v>85</v>
      </c>
      <c r="AV228" s="13" t="s">
        <v>83</v>
      </c>
      <c r="AW228" s="13" t="s">
        <v>31</v>
      </c>
      <c r="AX228" s="13" t="s">
        <v>75</v>
      </c>
      <c r="AY228" s="244" t="s">
        <v>123</v>
      </c>
    </row>
    <row r="229" s="14" customFormat="1">
      <c r="A229" s="14"/>
      <c r="B229" s="245"/>
      <c r="C229" s="246"/>
      <c r="D229" s="230" t="s">
        <v>135</v>
      </c>
      <c r="E229" s="247" t="s">
        <v>1</v>
      </c>
      <c r="F229" s="248" t="s">
        <v>423</v>
      </c>
      <c r="G229" s="246"/>
      <c r="H229" s="249">
        <v>154.90199999999999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135</v>
      </c>
      <c r="AU229" s="255" t="s">
        <v>85</v>
      </c>
      <c r="AV229" s="14" t="s">
        <v>85</v>
      </c>
      <c r="AW229" s="14" t="s">
        <v>31</v>
      </c>
      <c r="AX229" s="14" t="s">
        <v>83</v>
      </c>
      <c r="AY229" s="255" t="s">
        <v>123</v>
      </c>
    </row>
    <row r="230" s="2" customFormat="1" ht="16.5" customHeight="1">
      <c r="A230" s="37"/>
      <c r="B230" s="38"/>
      <c r="C230" s="217" t="s">
        <v>424</v>
      </c>
      <c r="D230" s="217" t="s">
        <v>126</v>
      </c>
      <c r="E230" s="218" t="s">
        <v>425</v>
      </c>
      <c r="F230" s="219" t="s">
        <v>426</v>
      </c>
      <c r="G230" s="220" t="s">
        <v>129</v>
      </c>
      <c r="H230" s="221">
        <v>516.34000000000003</v>
      </c>
      <c r="I230" s="222"/>
      <c r="J230" s="223">
        <f>ROUND(I230*H230,2)</f>
        <v>0</v>
      </c>
      <c r="K230" s="219" t="s">
        <v>149</v>
      </c>
      <c r="L230" s="43"/>
      <c r="M230" s="224" t="s">
        <v>1</v>
      </c>
      <c r="N230" s="225" t="s">
        <v>40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131</v>
      </c>
      <c r="AT230" s="228" t="s">
        <v>126</v>
      </c>
      <c r="AU230" s="228" t="s">
        <v>85</v>
      </c>
      <c r="AY230" s="16" t="s">
        <v>123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83</v>
      </c>
      <c r="BK230" s="229">
        <f>ROUND(I230*H230,2)</f>
        <v>0</v>
      </c>
      <c r="BL230" s="16" t="s">
        <v>131</v>
      </c>
      <c r="BM230" s="228" t="s">
        <v>427</v>
      </c>
    </row>
    <row r="231" s="2" customFormat="1">
      <c r="A231" s="37"/>
      <c r="B231" s="38"/>
      <c r="C231" s="39"/>
      <c r="D231" s="230" t="s">
        <v>133</v>
      </c>
      <c r="E231" s="39"/>
      <c r="F231" s="231" t="s">
        <v>428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133</v>
      </c>
      <c r="AU231" s="16" t="s">
        <v>85</v>
      </c>
    </row>
    <row r="232" s="13" customFormat="1">
      <c r="A232" s="13"/>
      <c r="B232" s="235"/>
      <c r="C232" s="236"/>
      <c r="D232" s="230" t="s">
        <v>135</v>
      </c>
      <c r="E232" s="237" t="s">
        <v>1</v>
      </c>
      <c r="F232" s="238" t="s">
        <v>415</v>
      </c>
      <c r="G232" s="236"/>
      <c r="H232" s="237" t="s">
        <v>1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135</v>
      </c>
      <c r="AU232" s="244" t="s">
        <v>85</v>
      </c>
      <c r="AV232" s="13" t="s">
        <v>83</v>
      </c>
      <c r="AW232" s="13" t="s">
        <v>31</v>
      </c>
      <c r="AX232" s="13" t="s">
        <v>75</v>
      </c>
      <c r="AY232" s="244" t="s">
        <v>123</v>
      </c>
    </row>
    <row r="233" s="14" customFormat="1">
      <c r="A233" s="14"/>
      <c r="B233" s="245"/>
      <c r="C233" s="246"/>
      <c r="D233" s="230" t="s">
        <v>135</v>
      </c>
      <c r="E233" s="247" t="s">
        <v>1</v>
      </c>
      <c r="F233" s="248" t="s">
        <v>429</v>
      </c>
      <c r="G233" s="246"/>
      <c r="H233" s="249">
        <v>516.34000000000003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135</v>
      </c>
      <c r="AU233" s="255" t="s">
        <v>85</v>
      </c>
      <c r="AV233" s="14" t="s">
        <v>85</v>
      </c>
      <c r="AW233" s="14" t="s">
        <v>31</v>
      </c>
      <c r="AX233" s="14" t="s">
        <v>83</v>
      </c>
      <c r="AY233" s="255" t="s">
        <v>123</v>
      </c>
    </row>
    <row r="234" s="2" customFormat="1">
      <c r="A234" s="37"/>
      <c r="B234" s="38"/>
      <c r="C234" s="217" t="s">
        <v>430</v>
      </c>
      <c r="D234" s="217" t="s">
        <v>126</v>
      </c>
      <c r="E234" s="218" t="s">
        <v>431</v>
      </c>
      <c r="F234" s="219" t="s">
        <v>432</v>
      </c>
      <c r="G234" s="220" t="s">
        <v>129</v>
      </c>
      <c r="H234" s="221">
        <v>14</v>
      </c>
      <c r="I234" s="222"/>
      <c r="J234" s="223">
        <f>ROUND(I234*H234,2)</f>
        <v>0</v>
      </c>
      <c r="K234" s="219" t="s">
        <v>149</v>
      </c>
      <c r="L234" s="43"/>
      <c r="M234" s="224" t="s">
        <v>1</v>
      </c>
      <c r="N234" s="225" t="s">
        <v>40</v>
      </c>
      <c r="O234" s="90"/>
      <c r="P234" s="226">
        <f>O234*H234</f>
        <v>0</v>
      </c>
      <c r="Q234" s="226">
        <v>0.52451999999999999</v>
      </c>
      <c r="R234" s="226">
        <f>Q234*H234</f>
        <v>7.34328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131</v>
      </c>
      <c r="AT234" s="228" t="s">
        <v>126</v>
      </c>
      <c r="AU234" s="228" t="s">
        <v>85</v>
      </c>
      <c r="AY234" s="16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83</v>
      </c>
      <c r="BK234" s="229">
        <f>ROUND(I234*H234,2)</f>
        <v>0</v>
      </c>
      <c r="BL234" s="16" t="s">
        <v>131</v>
      </c>
      <c r="BM234" s="228" t="s">
        <v>433</v>
      </c>
    </row>
    <row r="235" s="2" customFormat="1">
      <c r="A235" s="37"/>
      <c r="B235" s="38"/>
      <c r="C235" s="39"/>
      <c r="D235" s="230" t="s">
        <v>133</v>
      </c>
      <c r="E235" s="39"/>
      <c r="F235" s="231" t="s">
        <v>434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133</v>
      </c>
      <c r="AU235" s="16" t="s">
        <v>85</v>
      </c>
    </row>
    <row r="236" s="13" customFormat="1">
      <c r="A236" s="13"/>
      <c r="B236" s="235"/>
      <c r="C236" s="236"/>
      <c r="D236" s="230" t="s">
        <v>135</v>
      </c>
      <c r="E236" s="237" t="s">
        <v>1</v>
      </c>
      <c r="F236" s="238" t="s">
        <v>435</v>
      </c>
      <c r="G236" s="236"/>
      <c r="H236" s="237" t="s">
        <v>1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135</v>
      </c>
      <c r="AU236" s="244" t="s">
        <v>85</v>
      </c>
      <c r="AV236" s="13" t="s">
        <v>83</v>
      </c>
      <c r="AW236" s="13" t="s">
        <v>31</v>
      </c>
      <c r="AX236" s="13" t="s">
        <v>75</v>
      </c>
      <c r="AY236" s="244" t="s">
        <v>123</v>
      </c>
    </row>
    <row r="237" s="14" customFormat="1">
      <c r="A237" s="14"/>
      <c r="B237" s="245"/>
      <c r="C237" s="246"/>
      <c r="D237" s="230" t="s">
        <v>135</v>
      </c>
      <c r="E237" s="247" t="s">
        <v>1</v>
      </c>
      <c r="F237" s="248" t="s">
        <v>436</v>
      </c>
      <c r="G237" s="246"/>
      <c r="H237" s="249">
        <v>14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135</v>
      </c>
      <c r="AU237" s="255" t="s">
        <v>85</v>
      </c>
      <c r="AV237" s="14" t="s">
        <v>85</v>
      </c>
      <c r="AW237" s="14" t="s">
        <v>31</v>
      </c>
      <c r="AX237" s="14" t="s">
        <v>83</v>
      </c>
      <c r="AY237" s="255" t="s">
        <v>123</v>
      </c>
    </row>
    <row r="238" s="2" customFormat="1" ht="33" customHeight="1">
      <c r="A238" s="37"/>
      <c r="B238" s="38"/>
      <c r="C238" s="217" t="s">
        <v>437</v>
      </c>
      <c r="D238" s="217" t="s">
        <v>126</v>
      </c>
      <c r="E238" s="218" t="s">
        <v>438</v>
      </c>
      <c r="F238" s="219" t="s">
        <v>439</v>
      </c>
      <c r="G238" s="220" t="s">
        <v>129</v>
      </c>
      <c r="H238" s="221">
        <v>34.950000000000003</v>
      </c>
      <c r="I238" s="222"/>
      <c r="J238" s="223">
        <f>ROUND(I238*H238,2)</f>
        <v>0</v>
      </c>
      <c r="K238" s="219" t="s">
        <v>149</v>
      </c>
      <c r="L238" s="43"/>
      <c r="M238" s="224" t="s">
        <v>1</v>
      </c>
      <c r="N238" s="225" t="s">
        <v>40</v>
      </c>
      <c r="O238" s="90"/>
      <c r="P238" s="226">
        <f>O238*H238</f>
        <v>0</v>
      </c>
      <c r="Q238" s="226">
        <v>0.81491999999999998</v>
      </c>
      <c r="R238" s="226">
        <f>Q238*H238</f>
        <v>28.481454000000003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131</v>
      </c>
      <c r="AT238" s="228" t="s">
        <v>126</v>
      </c>
      <c r="AU238" s="228" t="s">
        <v>85</v>
      </c>
      <c r="AY238" s="16" t="s">
        <v>123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83</v>
      </c>
      <c r="BK238" s="229">
        <f>ROUND(I238*H238,2)</f>
        <v>0</v>
      </c>
      <c r="BL238" s="16" t="s">
        <v>131</v>
      </c>
      <c r="BM238" s="228" t="s">
        <v>440</v>
      </c>
    </row>
    <row r="239" s="2" customFormat="1">
      <c r="A239" s="37"/>
      <c r="B239" s="38"/>
      <c r="C239" s="39"/>
      <c r="D239" s="230" t="s">
        <v>133</v>
      </c>
      <c r="E239" s="39"/>
      <c r="F239" s="231" t="s">
        <v>441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133</v>
      </c>
      <c r="AU239" s="16" t="s">
        <v>85</v>
      </c>
    </row>
    <row r="240" s="13" customFormat="1">
      <c r="A240" s="13"/>
      <c r="B240" s="235"/>
      <c r="C240" s="236"/>
      <c r="D240" s="230" t="s">
        <v>135</v>
      </c>
      <c r="E240" s="237" t="s">
        <v>1</v>
      </c>
      <c r="F240" s="238" t="s">
        <v>442</v>
      </c>
      <c r="G240" s="236"/>
      <c r="H240" s="237" t="s">
        <v>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135</v>
      </c>
      <c r="AU240" s="244" t="s">
        <v>85</v>
      </c>
      <c r="AV240" s="13" t="s">
        <v>83</v>
      </c>
      <c r="AW240" s="13" t="s">
        <v>31</v>
      </c>
      <c r="AX240" s="13" t="s">
        <v>75</v>
      </c>
      <c r="AY240" s="244" t="s">
        <v>123</v>
      </c>
    </row>
    <row r="241" s="14" customFormat="1">
      <c r="A241" s="14"/>
      <c r="B241" s="245"/>
      <c r="C241" s="246"/>
      <c r="D241" s="230" t="s">
        <v>135</v>
      </c>
      <c r="E241" s="247" t="s">
        <v>1</v>
      </c>
      <c r="F241" s="248" t="s">
        <v>443</v>
      </c>
      <c r="G241" s="246"/>
      <c r="H241" s="249">
        <v>34.950000000000003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135</v>
      </c>
      <c r="AU241" s="255" t="s">
        <v>85</v>
      </c>
      <c r="AV241" s="14" t="s">
        <v>85</v>
      </c>
      <c r="AW241" s="14" t="s">
        <v>31</v>
      </c>
      <c r="AX241" s="14" t="s">
        <v>83</v>
      </c>
      <c r="AY241" s="255" t="s">
        <v>123</v>
      </c>
    </row>
    <row r="242" s="12" customFormat="1" ht="22.8" customHeight="1">
      <c r="A242" s="12"/>
      <c r="B242" s="201"/>
      <c r="C242" s="202"/>
      <c r="D242" s="203" t="s">
        <v>74</v>
      </c>
      <c r="E242" s="215" t="s">
        <v>196</v>
      </c>
      <c r="F242" s="215" t="s">
        <v>197</v>
      </c>
      <c r="G242" s="202"/>
      <c r="H242" s="202"/>
      <c r="I242" s="205"/>
      <c r="J242" s="216">
        <f>BK242</f>
        <v>0</v>
      </c>
      <c r="K242" s="202"/>
      <c r="L242" s="207"/>
      <c r="M242" s="208"/>
      <c r="N242" s="209"/>
      <c r="O242" s="209"/>
      <c r="P242" s="210">
        <v>0</v>
      </c>
      <c r="Q242" s="209"/>
      <c r="R242" s="210">
        <v>0</v>
      </c>
      <c r="S242" s="209"/>
      <c r="T242" s="211"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83</v>
      </c>
      <c r="AT242" s="213" t="s">
        <v>74</v>
      </c>
      <c r="AU242" s="213" t="s">
        <v>83</v>
      </c>
      <c r="AY242" s="212" t="s">
        <v>123</v>
      </c>
      <c r="BK242" s="214">
        <v>0</v>
      </c>
    </row>
    <row r="243" s="12" customFormat="1" ht="22.8" customHeight="1">
      <c r="A243" s="12"/>
      <c r="B243" s="201"/>
      <c r="C243" s="202"/>
      <c r="D243" s="203" t="s">
        <v>74</v>
      </c>
      <c r="E243" s="215" t="s">
        <v>444</v>
      </c>
      <c r="F243" s="215" t="s">
        <v>445</v>
      </c>
      <c r="G243" s="202"/>
      <c r="H243" s="202"/>
      <c r="I243" s="205"/>
      <c r="J243" s="216">
        <f>BK243</f>
        <v>0</v>
      </c>
      <c r="K243" s="202"/>
      <c r="L243" s="207"/>
      <c r="M243" s="208"/>
      <c r="N243" s="209"/>
      <c r="O243" s="209"/>
      <c r="P243" s="210">
        <f>SUM(P244:P246)</f>
        <v>0</v>
      </c>
      <c r="Q243" s="209"/>
      <c r="R243" s="210">
        <f>SUM(R244:R246)</f>
        <v>0.019942799999999997</v>
      </c>
      <c r="S243" s="209"/>
      <c r="T243" s="211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2" t="s">
        <v>83</v>
      </c>
      <c r="AT243" s="213" t="s">
        <v>74</v>
      </c>
      <c r="AU243" s="213" t="s">
        <v>83</v>
      </c>
      <c r="AY243" s="212" t="s">
        <v>123</v>
      </c>
      <c r="BK243" s="214">
        <f>SUM(BK244:BK246)</f>
        <v>0</v>
      </c>
    </row>
    <row r="244" s="2" customFormat="1">
      <c r="A244" s="37"/>
      <c r="B244" s="38"/>
      <c r="C244" s="217" t="s">
        <v>446</v>
      </c>
      <c r="D244" s="217" t="s">
        <v>126</v>
      </c>
      <c r="E244" s="218" t="s">
        <v>447</v>
      </c>
      <c r="F244" s="219" t="s">
        <v>448</v>
      </c>
      <c r="G244" s="220" t="s">
        <v>129</v>
      </c>
      <c r="H244" s="221">
        <v>66.475999999999999</v>
      </c>
      <c r="I244" s="222"/>
      <c r="J244" s="223">
        <f>ROUND(I244*H244,2)</f>
        <v>0</v>
      </c>
      <c r="K244" s="219" t="s">
        <v>149</v>
      </c>
      <c r="L244" s="43"/>
      <c r="M244" s="224" t="s">
        <v>1</v>
      </c>
      <c r="N244" s="225" t="s">
        <v>40</v>
      </c>
      <c r="O244" s="90"/>
      <c r="P244" s="226">
        <f>O244*H244</f>
        <v>0</v>
      </c>
      <c r="Q244" s="226">
        <v>0.00029999999999999997</v>
      </c>
      <c r="R244" s="226">
        <f>Q244*H244</f>
        <v>0.019942799999999997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131</v>
      </c>
      <c r="AT244" s="228" t="s">
        <v>126</v>
      </c>
      <c r="AU244" s="228" t="s">
        <v>85</v>
      </c>
      <c r="AY244" s="16" t="s">
        <v>123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83</v>
      </c>
      <c r="BK244" s="229">
        <f>ROUND(I244*H244,2)</f>
        <v>0</v>
      </c>
      <c r="BL244" s="16" t="s">
        <v>131</v>
      </c>
      <c r="BM244" s="228" t="s">
        <v>449</v>
      </c>
    </row>
    <row r="245" s="2" customFormat="1">
      <c r="A245" s="37"/>
      <c r="B245" s="38"/>
      <c r="C245" s="39"/>
      <c r="D245" s="230" t="s">
        <v>133</v>
      </c>
      <c r="E245" s="39"/>
      <c r="F245" s="231" t="s">
        <v>450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133</v>
      </c>
      <c r="AU245" s="16" t="s">
        <v>85</v>
      </c>
    </row>
    <row r="246" s="14" customFormat="1">
      <c r="A246" s="14"/>
      <c r="B246" s="245"/>
      <c r="C246" s="246"/>
      <c r="D246" s="230" t="s">
        <v>135</v>
      </c>
      <c r="E246" s="247" t="s">
        <v>1</v>
      </c>
      <c r="F246" s="248" t="s">
        <v>451</v>
      </c>
      <c r="G246" s="246"/>
      <c r="H246" s="249">
        <v>66.475999999999999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135</v>
      </c>
      <c r="AU246" s="255" t="s">
        <v>85</v>
      </c>
      <c r="AV246" s="14" t="s">
        <v>85</v>
      </c>
      <c r="AW246" s="14" t="s">
        <v>31</v>
      </c>
      <c r="AX246" s="14" t="s">
        <v>83</v>
      </c>
      <c r="AY246" s="255" t="s">
        <v>123</v>
      </c>
    </row>
    <row r="247" s="12" customFormat="1" ht="22.8" customHeight="1">
      <c r="A247" s="12"/>
      <c r="B247" s="201"/>
      <c r="C247" s="202"/>
      <c r="D247" s="203" t="s">
        <v>74</v>
      </c>
      <c r="E247" s="215" t="s">
        <v>125</v>
      </c>
      <c r="F247" s="215" t="s">
        <v>452</v>
      </c>
      <c r="G247" s="202"/>
      <c r="H247" s="202"/>
      <c r="I247" s="205"/>
      <c r="J247" s="216">
        <f>BK247</f>
        <v>0</v>
      </c>
      <c r="K247" s="202"/>
      <c r="L247" s="207"/>
      <c r="M247" s="208"/>
      <c r="N247" s="209"/>
      <c r="O247" s="209"/>
      <c r="P247" s="210">
        <f>SUM(P248:P264)</f>
        <v>0</v>
      </c>
      <c r="Q247" s="209"/>
      <c r="R247" s="210">
        <f>SUM(R248:R264)</f>
        <v>0.94634000000000007</v>
      </c>
      <c r="S247" s="209"/>
      <c r="T247" s="211">
        <f>SUM(T248:T264)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2" t="s">
        <v>83</v>
      </c>
      <c r="AT247" s="213" t="s">
        <v>74</v>
      </c>
      <c r="AU247" s="213" t="s">
        <v>83</v>
      </c>
      <c r="AY247" s="212" t="s">
        <v>123</v>
      </c>
      <c r="BK247" s="214">
        <f>SUM(BK248:BK264)</f>
        <v>0</v>
      </c>
    </row>
    <row r="248" s="2" customFormat="1" ht="21.75" customHeight="1">
      <c r="A248" s="37"/>
      <c r="B248" s="38"/>
      <c r="C248" s="217" t="s">
        <v>453</v>
      </c>
      <c r="D248" s="217" t="s">
        <v>126</v>
      </c>
      <c r="E248" s="218" t="s">
        <v>454</v>
      </c>
      <c r="F248" s="219" t="s">
        <v>455</v>
      </c>
      <c r="G248" s="220" t="s">
        <v>214</v>
      </c>
      <c r="H248" s="221">
        <v>1</v>
      </c>
      <c r="I248" s="222"/>
      <c r="J248" s="223">
        <f>ROUND(I248*H248,2)</f>
        <v>0</v>
      </c>
      <c r="K248" s="219" t="s">
        <v>149</v>
      </c>
      <c r="L248" s="43"/>
      <c r="M248" s="224" t="s">
        <v>1</v>
      </c>
      <c r="N248" s="225" t="s">
        <v>40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131</v>
      </c>
      <c r="AT248" s="228" t="s">
        <v>126</v>
      </c>
      <c r="AU248" s="228" t="s">
        <v>85</v>
      </c>
      <c r="AY248" s="16" t="s">
        <v>123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83</v>
      </c>
      <c r="BK248" s="229">
        <f>ROUND(I248*H248,2)</f>
        <v>0</v>
      </c>
      <c r="BL248" s="16" t="s">
        <v>131</v>
      </c>
      <c r="BM248" s="228" t="s">
        <v>456</v>
      </c>
    </row>
    <row r="249" s="2" customFormat="1">
      <c r="A249" s="37"/>
      <c r="B249" s="38"/>
      <c r="C249" s="39"/>
      <c r="D249" s="230" t="s">
        <v>133</v>
      </c>
      <c r="E249" s="39"/>
      <c r="F249" s="231" t="s">
        <v>457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133</v>
      </c>
      <c r="AU249" s="16" t="s">
        <v>85</v>
      </c>
    </row>
    <row r="250" s="14" customFormat="1">
      <c r="A250" s="14"/>
      <c r="B250" s="245"/>
      <c r="C250" s="246"/>
      <c r="D250" s="230" t="s">
        <v>135</v>
      </c>
      <c r="E250" s="247" t="s">
        <v>1</v>
      </c>
      <c r="F250" s="248" t="s">
        <v>83</v>
      </c>
      <c r="G250" s="246"/>
      <c r="H250" s="249">
        <v>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135</v>
      </c>
      <c r="AU250" s="255" t="s">
        <v>85</v>
      </c>
      <c r="AV250" s="14" t="s">
        <v>85</v>
      </c>
      <c r="AW250" s="14" t="s">
        <v>31</v>
      </c>
      <c r="AX250" s="14" t="s">
        <v>83</v>
      </c>
      <c r="AY250" s="255" t="s">
        <v>123</v>
      </c>
    </row>
    <row r="251" s="2" customFormat="1">
      <c r="A251" s="37"/>
      <c r="B251" s="38"/>
      <c r="C251" s="217" t="s">
        <v>458</v>
      </c>
      <c r="D251" s="217" t="s">
        <v>126</v>
      </c>
      <c r="E251" s="218" t="s">
        <v>459</v>
      </c>
      <c r="F251" s="219" t="s">
        <v>460</v>
      </c>
      <c r="G251" s="220" t="s">
        <v>461</v>
      </c>
      <c r="H251" s="221">
        <v>1</v>
      </c>
      <c r="I251" s="222"/>
      <c r="J251" s="223">
        <f>ROUND(I251*H251,2)</f>
        <v>0</v>
      </c>
      <c r="K251" s="219" t="s">
        <v>149</v>
      </c>
      <c r="L251" s="43"/>
      <c r="M251" s="224" t="s">
        <v>1</v>
      </c>
      <c r="N251" s="225" t="s">
        <v>40</v>
      </c>
      <c r="O251" s="90"/>
      <c r="P251" s="226">
        <f>O251*H251</f>
        <v>0</v>
      </c>
      <c r="Q251" s="226">
        <v>1.0000000000000001E-05</v>
      </c>
      <c r="R251" s="226">
        <f>Q251*H251</f>
        <v>1.0000000000000001E-05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131</v>
      </c>
      <c r="AT251" s="228" t="s">
        <v>126</v>
      </c>
      <c r="AU251" s="228" t="s">
        <v>85</v>
      </c>
      <c r="AY251" s="16" t="s">
        <v>123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83</v>
      </c>
      <c r="BK251" s="229">
        <f>ROUND(I251*H251,2)</f>
        <v>0</v>
      </c>
      <c r="BL251" s="16" t="s">
        <v>131</v>
      </c>
      <c r="BM251" s="228" t="s">
        <v>462</v>
      </c>
    </row>
    <row r="252" s="2" customFormat="1">
      <c r="A252" s="37"/>
      <c r="B252" s="38"/>
      <c r="C252" s="39"/>
      <c r="D252" s="230" t="s">
        <v>133</v>
      </c>
      <c r="E252" s="39"/>
      <c r="F252" s="231" t="s">
        <v>463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133</v>
      </c>
      <c r="AU252" s="16" t="s">
        <v>85</v>
      </c>
    </row>
    <row r="253" s="13" customFormat="1">
      <c r="A253" s="13"/>
      <c r="B253" s="235"/>
      <c r="C253" s="236"/>
      <c r="D253" s="230" t="s">
        <v>135</v>
      </c>
      <c r="E253" s="237" t="s">
        <v>1</v>
      </c>
      <c r="F253" s="238" t="s">
        <v>464</v>
      </c>
      <c r="G253" s="236"/>
      <c r="H253" s="237" t="s">
        <v>1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135</v>
      </c>
      <c r="AU253" s="244" t="s">
        <v>85</v>
      </c>
      <c r="AV253" s="13" t="s">
        <v>83</v>
      </c>
      <c r="AW253" s="13" t="s">
        <v>31</v>
      </c>
      <c r="AX253" s="13" t="s">
        <v>75</v>
      </c>
      <c r="AY253" s="244" t="s">
        <v>123</v>
      </c>
    </row>
    <row r="254" s="14" customFormat="1">
      <c r="A254" s="14"/>
      <c r="B254" s="245"/>
      <c r="C254" s="246"/>
      <c r="D254" s="230" t="s">
        <v>135</v>
      </c>
      <c r="E254" s="247" t="s">
        <v>1</v>
      </c>
      <c r="F254" s="248" t="s">
        <v>83</v>
      </c>
      <c r="G254" s="246"/>
      <c r="H254" s="249">
        <v>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135</v>
      </c>
      <c r="AU254" s="255" t="s">
        <v>85</v>
      </c>
      <c r="AV254" s="14" t="s">
        <v>85</v>
      </c>
      <c r="AW254" s="14" t="s">
        <v>31</v>
      </c>
      <c r="AX254" s="14" t="s">
        <v>83</v>
      </c>
      <c r="AY254" s="255" t="s">
        <v>123</v>
      </c>
    </row>
    <row r="255" s="2" customFormat="1">
      <c r="A255" s="37"/>
      <c r="B255" s="38"/>
      <c r="C255" s="256" t="s">
        <v>465</v>
      </c>
      <c r="D255" s="256" t="s">
        <v>211</v>
      </c>
      <c r="E255" s="257" t="s">
        <v>466</v>
      </c>
      <c r="F255" s="258" t="s">
        <v>467</v>
      </c>
      <c r="G255" s="259" t="s">
        <v>214</v>
      </c>
      <c r="H255" s="260">
        <v>1.01</v>
      </c>
      <c r="I255" s="261"/>
      <c r="J255" s="262">
        <f>ROUND(I255*H255,2)</f>
        <v>0</v>
      </c>
      <c r="K255" s="258" t="s">
        <v>1</v>
      </c>
      <c r="L255" s="263"/>
      <c r="M255" s="264" t="s">
        <v>1</v>
      </c>
      <c r="N255" s="265" t="s">
        <v>40</v>
      </c>
      <c r="O255" s="90"/>
      <c r="P255" s="226">
        <f>O255*H255</f>
        <v>0</v>
      </c>
      <c r="Q255" s="226">
        <v>0.92900000000000005</v>
      </c>
      <c r="R255" s="226">
        <f>Q255*H255</f>
        <v>0.93829000000000007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125</v>
      </c>
      <c r="AT255" s="228" t="s">
        <v>211</v>
      </c>
      <c r="AU255" s="228" t="s">
        <v>85</v>
      </c>
      <c r="AY255" s="16" t="s">
        <v>123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83</v>
      </c>
      <c r="BK255" s="229">
        <f>ROUND(I255*H255,2)</f>
        <v>0</v>
      </c>
      <c r="BL255" s="16" t="s">
        <v>131</v>
      </c>
      <c r="BM255" s="228" t="s">
        <v>468</v>
      </c>
    </row>
    <row r="256" s="2" customFormat="1">
      <c r="A256" s="37"/>
      <c r="B256" s="38"/>
      <c r="C256" s="39"/>
      <c r="D256" s="230" t="s">
        <v>133</v>
      </c>
      <c r="E256" s="39"/>
      <c r="F256" s="231" t="s">
        <v>467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133</v>
      </c>
      <c r="AU256" s="16" t="s">
        <v>85</v>
      </c>
    </row>
    <row r="257" s="14" customFormat="1">
      <c r="A257" s="14"/>
      <c r="B257" s="245"/>
      <c r="C257" s="246"/>
      <c r="D257" s="230" t="s">
        <v>135</v>
      </c>
      <c r="E257" s="246"/>
      <c r="F257" s="248" t="s">
        <v>469</v>
      </c>
      <c r="G257" s="246"/>
      <c r="H257" s="249">
        <v>1.01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135</v>
      </c>
      <c r="AU257" s="255" t="s">
        <v>85</v>
      </c>
      <c r="AV257" s="14" t="s">
        <v>85</v>
      </c>
      <c r="AW257" s="14" t="s">
        <v>4</v>
      </c>
      <c r="AX257" s="14" t="s">
        <v>83</v>
      </c>
      <c r="AY257" s="255" t="s">
        <v>123</v>
      </c>
    </row>
    <row r="258" s="2" customFormat="1">
      <c r="A258" s="37"/>
      <c r="B258" s="38"/>
      <c r="C258" s="217" t="s">
        <v>470</v>
      </c>
      <c r="D258" s="217" t="s">
        <v>126</v>
      </c>
      <c r="E258" s="218" t="s">
        <v>471</v>
      </c>
      <c r="F258" s="219" t="s">
        <v>472</v>
      </c>
      <c r="G258" s="220" t="s">
        <v>148</v>
      </c>
      <c r="H258" s="221">
        <v>1</v>
      </c>
      <c r="I258" s="222"/>
      <c r="J258" s="223">
        <f>ROUND(I258*H258,2)</f>
        <v>0</v>
      </c>
      <c r="K258" s="219" t="s">
        <v>149</v>
      </c>
      <c r="L258" s="43"/>
      <c r="M258" s="224" t="s">
        <v>1</v>
      </c>
      <c r="N258" s="225" t="s">
        <v>40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131</v>
      </c>
      <c r="AT258" s="228" t="s">
        <v>126</v>
      </c>
      <c r="AU258" s="228" t="s">
        <v>85</v>
      </c>
      <c r="AY258" s="16" t="s">
        <v>123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83</v>
      </c>
      <c r="BK258" s="229">
        <f>ROUND(I258*H258,2)</f>
        <v>0</v>
      </c>
      <c r="BL258" s="16" t="s">
        <v>131</v>
      </c>
      <c r="BM258" s="228" t="s">
        <v>473</v>
      </c>
    </row>
    <row r="259" s="2" customFormat="1">
      <c r="A259" s="37"/>
      <c r="B259" s="38"/>
      <c r="C259" s="39"/>
      <c r="D259" s="230" t="s">
        <v>133</v>
      </c>
      <c r="E259" s="39"/>
      <c r="F259" s="231" t="s">
        <v>474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133</v>
      </c>
      <c r="AU259" s="16" t="s">
        <v>85</v>
      </c>
    </row>
    <row r="260" s="13" customFormat="1">
      <c r="A260" s="13"/>
      <c r="B260" s="235"/>
      <c r="C260" s="236"/>
      <c r="D260" s="230" t="s">
        <v>135</v>
      </c>
      <c r="E260" s="237" t="s">
        <v>1</v>
      </c>
      <c r="F260" s="238" t="s">
        <v>475</v>
      </c>
      <c r="G260" s="236"/>
      <c r="H260" s="237" t="s">
        <v>1</v>
      </c>
      <c r="I260" s="239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135</v>
      </c>
      <c r="AU260" s="244" t="s">
        <v>85</v>
      </c>
      <c r="AV260" s="13" t="s">
        <v>83</v>
      </c>
      <c r="AW260" s="13" t="s">
        <v>31</v>
      </c>
      <c r="AX260" s="13" t="s">
        <v>75</v>
      </c>
      <c r="AY260" s="244" t="s">
        <v>123</v>
      </c>
    </row>
    <row r="261" s="14" customFormat="1">
      <c r="A261" s="14"/>
      <c r="B261" s="245"/>
      <c r="C261" s="246"/>
      <c r="D261" s="230" t="s">
        <v>135</v>
      </c>
      <c r="E261" s="247" t="s">
        <v>1</v>
      </c>
      <c r="F261" s="248" t="s">
        <v>476</v>
      </c>
      <c r="G261" s="246"/>
      <c r="H261" s="249">
        <v>1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135</v>
      </c>
      <c r="AU261" s="255" t="s">
        <v>85</v>
      </c>
      <c r="AV261" s="14" t="s">
        <v>85</v>
      </c>
      <c r="AW261" s="14" t="s">
        <v>31</v>
      </c>
      <c r="AX261" s="14" t="s">
        <v>83</v>
      </c>
      <c r="AY261" s="255" t="s">
        <v>123</v>
      </c>
    </row>
    <row r="262" s="2" customFormat="1" ht="16.5" customHeight="1">
      <c r="A262" s="37"/>
      <c r="B262" s="38"/>
      <c r="C262" s="217" t="s">
        <v>218</v>
      </c>
      <c r="D262" s="217" t="s">
        <v>126</v>
      </c>
      <c r="E262" s="218" t="s">
        <v>477</v>
      </c>
      <c r="F262" s="219" t="s">
        <v>478</v>
      </c>
      <c r="G262" s="220" t="s">
        <v>129</v>
      </c>
      <c r="H262" s="221">
        <v>2</v>
      </c>
      <c r="I262" s="222"/>
      <c r="J262" s="223">
        <f>ROUND(I262*H262,2)</f>
        <v>0</v>
      </c>
      <c r="K262" s="219" t="s">
        <v>149</v>
      </c>
      <c r="L262" s="43"/>
      <c r="M262" s="224" t="s">
        <v>1</v>
      </c>
      <c r="N262" s="225" t="s">
        <v>40</v>
      </c>
      <c r="O262" s="90"/>
      <c r="P262" s="226">
        <f>O262*H262</f>
        <v>0</v>
      </c>
      <c r="Q262" s="226">
        <v>0.0040200000000000001</v>
      </c>
      <c r="R262" s="226">
        <f>Q262*H262</f>
        <v>0.0080400000000000003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131</v>
      </c>
      <c r="AT262" s="228" t="s">
        <v>126</v>
      </c>
      <c r="AU262" s="228" t="s">
        <v>85</v>
      </c>
      <c r="AY262" s="16" t="s">
        <v>123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83</v>
      </c>
      <c r="BK262" s="229">
        <f>ROUND(I262*H262,2)</f>
        <v>0</v>
      </c>
      <c r="BL262" s="16" t="s">
        <v>131</v>
      </c>
      <c r="BM262" s="228" t="s">
        <v>479</v>
      </c>
    </row>
    <row r="263" s="2" customFormat="1">
      <c r="A263" s="37"/>
      <c r="B263" s="38"/>
      <c r="C263" s="39"/>
      <c r="D263" s="230" t="s">
        <v>133</v>
      </c>
      <c r="E263" s="39"/>
      <c r="F263" s="231" t="s">
        <v>480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133</v>
      </c>
      <c r="AU263" s="16" t="s">
        <v>85</v>
      </c>
    </row>
    <row r="264" s="14" customFormat="1">
      <c r="A264" s="14"/>
      <c r="B264" s="245"/>
      <c r="C264" s="246"/>
      <c r="D264" s="230" t="s">
        <v>135</v>
      </c>
      <c r="E264" s="247" t="s">
        <v>1</v>
      </c>
      <c r="F264" s="248" t="s">
        <v>85</v>
      </c>
      <c r="G264" s="246"/>
      <c r="H264" s="249">
        <v>2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135</v>
      </c>
      <c r="AU264" s="255" t="s">
        <v>85</v>
      </c>
      <c r="AV264" s="14" t="s">
        <v>85</v>
      </c>
      <c r="AW264" s="14" t="s">
        <v>31</v>
      </c>
      <c r="AX264" s="14" t="s">
        <v>83</v>
      </c>
      <c r="AY264" s="255" t="s">
        <v>123</v>
      </c>
    </row>
    <row r="265" s="12" customFormat="1" ht="22.8" customHeight="1">
      <c r="A265" s="12"/>
      <c r="B265" s="201"/>
      <c r="C265" s="202"/>
      <c r="D265" s="203" t="s">
        <v>74</v>
      </c>
      <c r="E265" s="215" t="s">
        <v>138</v>
      </c>
      <c r="F265" s="215" t="s">
        <v>219</v>
      </c>
      <c r="G265" s="202"/>
      <c r="H265" s="202"/>
      <c r="I265" s="205"/>
      <c r="J265" s="216">
        <f>BK265</f>
        <v>0</v>
      </c>
      <c r="K265" s="202"/>
      <c r="L265" s="207"/>
      <c r="M265" s="208"/>
      <c r="N265" s="209"/>
      <c r="O265" s="209"/>
      <c r="P265" s="210">
        <f>SUM(P266:P280)</f>
        <v>0</v>
      </c>
      <c r="Q265" s="209"/>
      <c r="R265" s="210">
        <f>SUM(R266:R280)</f>
        <v>0.80636428000000004</v>
      </c>
      <c r="S265" s="209"/>
      <c r="T265" s="211">
        <f>SUM(T266:T280)</f>
        <v>28.920000000000002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2" t="s">
        <v>83</v>
      </c>
      <c r="AT265" s="213" t="s">
        <v>74</v>
      </c>
      <c r="AU265" s="213" t="s">
        <v>83</v>
      </c>
      <c r="AY265" s="212" t="s">
        <v>123</v>
      </c>
      <c r="BK265" s="214">
        <f>SUM(BK266:BK280)</f>
        <v>0</v>
      </c>
    </row>
    <row r="266" s="2" customFormat="1">
      <c r="A266" s="37"/>
      <c r="B266" s="38"/>
      <c r="C266" s="217" t="s">
        <v>481</v>
      </c>
      <c r="D266" s="217" t="s">
        <v>126</v>
      </c>
      <c r="E266" s="218" t="s">
        <v>482</v>
      </c>
      <c r="F266" s="219" t="s">
        <v>483</v>
      </c>
      <c r="G266" s="220" t="s">
        <v>129</v>
      </c>
      <c r="H266" s="221">
        <v>37.884</v>
      </c>
      <c r="I266" s="222"/>
      <c r="J266" s="223">
        <f>ROUND(I266*H266,2)</f>
        <v>0</v>
      </c>
      <c r="K266" s="219" t="s">
        <v>484</v>
      </c>
      <c r="L266" s="43"/>
      <c r="M266" s="224" t="s">
        <v>1</v>
      </c>
      <c r="N266" s="225" t="s">
        <v>40</v>
      </c>
      <c r="O266" s="90"/>
      <c r="P266" s="226">
        <f>O266*H266</f>
        <v>0</v>
      </c>
      <c r="Q266" s="226">
        <v>0.01367</v>
      </c>
      <c r="R266" s="226">
        <f>Q266*H266</f>
        <v>0.51787428000000002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131</v>
      </c>
      <c r="AT266" s="228" t="s">
        <v>126</v>
      </c>
      <c r="AU266" s="228" t="s">
        <v>85</v>
      </c>
      <c r="AY266" s="16" t="s">
        <v>123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83</v>
      </c>
      <c r="BK266" s="229">
        <f>ROUND(I266*H266,2)</f>
        <v>0</v>
      </c>
      <c r="BL266" s="16" t="s">
        <v>131</v>
      </c>
      <c r="BM266" s="228" t="s">
        <v>485</v>
      </c>
    </row>
    <row r="267" s="2" customFormat="1">
      <c r="A267" s="37"/>
      <c r="B267" s="38"/>
      <c r="C267" s="39"/>
      <c r="D267" s="230" t="s">
        <v>133</v>
      </c>
      <c r="E267" s="39"/>
      <c r="F267" s="231" t="s">
        <v>486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133</v>
      </c>
      <c r="AU267" s="16" t="s">
        <v>85</v>
      </c>
    </row>
    <row r="268" s="13" customFormat="1">
      <c r="A268" s="13"/>
      <c r="B268" s="235"/>
      <c r="C268" s="236"/>
      <c r="D268" s="230" t="s">
        <v>135</v>
      </c>
      <c r="E268" s="237" t="s">
        <v>1</v>
      </c>
      <c r="F268" s="238" t="s">
        <v>487</v>
      </c>
      <c r="G268" s="236"/>
      <c r="H268" s="237" t="s">
        <v>1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135</v>
      </c>
      <c r="AU268" s="244" t="s">
        <v>85</v>
      </c>
      <c r="AV268" s="13" t="s">
        <v>83</v>
      </c>
      <c r="AW268" s="13" t="s">
        <v>31</v>
      </c>
      <c r="AX268" s="13" t="s">
        <v>75</v>
      </c>
      <c r="AY268" s="244" t="s">
        <v>123</v>
      </c>
    </row>
    <row r="269" s="14" customFormat="1">
      <c r="A269" s="14"/>
      <c r="B269" s="245"/>
      <c r="C269" s="246"/>
      <c r="D269" s="230" t="s">
        <v>135</v>
      </c>
      <c r="E269" s="247" t="s">
        <v>1</v>
      </c>
      <c r="F269" s="248" t="s">
        <v>488</v>
      </c>
      <c r="G269" s="246"/>
      <c r="H269" s="249">
        <v>37.884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135</v>
      </c>
      <c r="AU269" s="255" t="s">
        <v>85</v>
      </c>
      <c r="AV269" s="14" t="s">
        <v>85</v>
      </c>
      <c r="AW269" s="14" t="s">
        <v>31</v>
      </c>
      <c r="AX269" s="14" t="s">
        <v>83</v>
      </c>
      <c r="AY269" s="255" t="s">
        <v>123</v>
      </c>
    </row>
    <row r="270" s="2" customFormat="1" ht="21.75" customHeight="1">
      <c r="A270" s="37"/>
      <c r="B270" s="38"/>
      <c r="C270" s="217" t="s">
        <v>489</v>
      </c>
      <c r="D270" s="217" t="s">
        <v>126</v>
      </c>
      <c r="E270" s="218" t="s">
        <v>490</v>
      </c>
      <c r="F270" s="219" t="s">
        <v>491</v>
      </c>
      <c r="G270" s="220" t="s">
        <v>214</v>
      </c>
      <c r="H270" s="221">
        <v>1</v>
      </c>
      <c r="I270" s="222"/>
      <c r="J270" s="223">
        <f>ROUND(I270*H270,2)</f>
        <v>0</v>
      </c>
      <c r="K270" s="219" t="s">
        <v>1</v>
      </c>
      <c r="L270" s="43"/>
      <c r="M270" s="224" t="s">
        <v>1</v>
      </c>
      <c r="N270" s="225" t="s">
        <v>40</v>
      </c>
      <c r="O270" s="90"/>
      <c r="P270" s="226">
        <f>O270*H270</f>
        <v>0</v>
      </c>
      <c r="Q270" s="226">
        <v>0.11119</v>
      </c>
      <c r="R270" s="226">
        <f>Q270*H270</f>
        <v>0.11119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131</v>
      </c>
      <c r="AT270" s="228" t="s">
        <v>126</v>
      </c>
      <c r="AU270" s="228" t="s">
        <v>85</v>
      </c>
      <c r="AY270" s="16" t="s">
        <v>123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83</v>
      </c>
      <c r="BK270" s="229">
        <f>ROUND(I270*H270,2)</f>
        <v>0</v>
      </c>
      <c r="BL270" s="16" t="s">
        <v>131</v>
      </c>
      <c r="BM270" s="228" t="s">
        <v>492</v>
      </c>
    </row>
    <row r="271" s="2" customFormat="1">
      <c r="A271" s="37"/>
      <c r="B271" s="38"/>
      <c r="C271" s="39"/>
      <c r="D271" s="230" t="s">
        <v>133</v>
      </c>
      <c r="E271" s="39"/>
      <c r="F271" s="231" t="s">
        <v>493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133</v>
      </c>
      <c r="AU271" s="16" t="s">
        <v>85</v>
      </c>
    </row>
    <row r="272" s="14" customFormat="1">
      <c r="A272" s="14"/>
      <c r="B272" s="245"/>
      <c r="C272" s="246"/>
      <c r="D272" s="230" t="s">
        <v>135</v>
      </c>
      <c r="E272" s="247" t="s">
        <v>1</v>
      </c>
      <c r="F272" s="248" t="s">
        <v>83</v>
      </c>
      <c r="G272" s="246"/>
      <c r="H272" s="249">
        <v>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135</v>
      </c>
      <c r="AU272" s="255" t="s">
        <v>85</v>
      </c>
      <c r="AV272" s="14" t="s">
        <v>85</v>
      </c>
      <c r="AW272" s="14" t="s">
        <v>31</v>
      </c>
      <c r="AX272" s="14" t="s">
        <v>83</v>
      </c>
      <c r="AY272" s="255" t="s">
        <v>123</v>
      </c>
    </row>
    <row r="273" s="2" customFormat="1" ht="16.5" customHeight="1">
      <c r="A273" s="37"/>
      <c r="B273" s="38"/>
      <c r="C273" s="217" t="s">
        <v>494</v>
      </c>
      <c r="D273" s="217" t="s">
        <v>126</v>
      </c>
      <c r="E273" s="218" t="s">
        <v>495</v>
      </c>
      <c r="F273" s="219" t="s">
        <v>496</v>
      </c>
      <c r="G273" s="220" t="s">
        <v>129</v>
      </c>
      <c r="H273" s="221">
        <v>4.5</v>
      </c>
      <c r="I273" s="222"/>
      <c r="J273" s="223">
        <f>ROUND(I273*H273,2)</f>
        <v>0</v>
      </c>
      <c r="K273" s="219" t="s">
        <v>149</v>
      </c>
      <c r="L273" s="43"/>
      <c r="M273" s="224" t="s">
        <v>1</v>
      </c>
      <c r="N273" s="225" t="s">
        <v>40</v>
      </c>
      <c r="O273" s="90"/>
      <c r="P273" s="226">
        <f>O273*H273</f>
        <v>0</v>
      </c>
      <c r="Q273" s="226">
        <v>0.039399999999999998</v>
      </c>
      <c r="R273" s="226">
        <f>Q273*H273</f>
        <v>0.17729999999999999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131</v>
      </c>
      <c r="AT273" s="228" t="s">
        <v>126</v>
      </c>
      <c r="AU273" s="228" t="s">
        <v>85</v>
      </c>
      <c r="AY273" s="16" t="s">
        <v>123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83</v>
      </c>
      <c r="BK273" s="229">
        <f>ROUND(I273*H273,2)</f>
        <v>0</v>
      </c>
      <c r="BL273" s="16" t="s">
        <v>131</v>
      </c>
      <c r="BM273" s="228" t="s">
        <v>497</v>
      </c>
    </row>
    <row r="274" s="2" customFormat="1">
      <c r="A274" s="37"/>
      <c r="B274" s="38"/>
      <c r="C274" s="39"/>
      <c r="D274" s="230" t="s">
        <v>133</v>
      </c>
      <c r="E274" s="39"/>
      <c r="F274" s="231" t="s">
        <v>498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133</v>
      </c>
      <c r="AU274" s="16" t="s">
        <v>85</v>
      </c>
    </row>
    <row r="275" s="13" customFormat="1">
      <c r="A275" s="13"/>
      <c r="B275" s="235"/>
      <c r="C275" s="236"/>
      <c r="D275" s="230" t="s">
        <v>135</v>
      </c>
      <c r="E275" s="237" t="s">
        <v>1</v>
      </c>
      <c r="F275" s="238" t="s">
        <v>499</v>
      </c>
      <c r="G275" s="236"/>
      <c r="H275" s="237" t="s">
        <v>1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135</v>
      </c>
      <c r="AU275" s="244" t="s">
        <v>85</v>
      </c>
      <c r="AV275" s="13" t="s">
        <v>83</v>
      </c>
      <c r="AW275" s="13" t="s">
        <v>31</v>
      </c>
      <c r="AX275" s="13" t="s">
        <v>75</v>
      </c>
      <c r="AY275" s="244" t="s">
        <v>123</v>
      </c>
    </row>
    <row r="276" s="14" customFormat="1">
      <c r="A276" s="14"/>
      <c r="B276" s="245"/>
      <c r="C276" s="246"/>
      <c r="D276" s="230" t="s">
        <v>135</v>
      </c>
      <c r="E276" s="247" t="s">
        <v>1</v>
      </c>
      <c r="F276" s="248" t="s">
        <v>500</v>
      </c>
      <c r="G276" s="246"/>
      <c r="H276" s="249">
        <v>4.5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135</v>
      </c>
      <c r="AU276" s="255" t="s">
        <v>85</v>
      </c>
      <c r="AV276" s="14" t="s">
        <v>85</v>
      </c>
      <c r="AW276" s="14" t="s">
        <v>31</v>
      </c>
      <c r="AX276" s="14" t="s">
        <v>83</v>
      </c>
      <c r="AY276" s="255" t="s">
        <v>123</v>
      </c>
    </row>
    <row r="277" s="2" customFormat="1">
      <c r="A277" s="37"/>
      <c r="B277" s="38"/>
      <c r="C277" s="217" t="s">
        <v>501</v>
      </c>
      <c r="D277" s="217" t="s">
        <v>126</v>
      </c>
      <c r="E277" s="218" t="s">
        <v>502</v>
      </c>
      <c r="F277" s="219" t="s">
        <v>503</v>
      </c>
      <c r="G277" s="220" t="s">
        <v>148</v>
      </c>
      <c r="H277" s="221">
        <v>12</v>
      </c>
      <c r="I277" s="222"/>
      <c r="J277" s="223">
        <f>ROUND(I277*H277,2)</f>
        <v>0</v>
      </c>
      <c r="K277" s="219" t="s">
        <v>149</v>
      </c>
      <c r="L277" s="43"/>
      <c r="M277" s="224" t="s">
        <v>1</v>
      </c>
      <c r="N277" s="225" t="s">
        <v>40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2.4100000000000001</v>
      </c>
      <c r="T277" s="227">
        <f>S277*H277</f>
        <v>28.920000000000002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131</v>
      </c>
      <c r="AT277" s="228" t="s">
        <v>126</v>
      </c>
      <c r="AU277" s="228" t="s">
        <v>85</v>
      </c>
      <c r="AY277" s="16" t="s">
        <v>123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83</v>
      </c>
      <c r="BK277" s="229">
        <f>ROUND(I277*H277,2)</f>
        <v>0</v>
      </c>
      <c r="BL277" s="16" t="s">
        <v>131</v>
      </c>
      <c r="BM277" s="228" t="s">
        <v>504</v>
      </c>
    </row>
    <row r="278" s="2" customFormat="1">
      <c r="A278" s="37"/>
      <c r="B278" s="38"/>
      <c r="C278" s="39"/>
      <c r="D278" s="230" t="s">
        <v>133</v>
      </c>
      <c r="E278" s="39"/>
      <c r="F278" s="231" t="s">
        <v>505</v>
      </c>
      <c r="G278" s="39"/>
      <c r="H278" s="39"/>
      <c r="I278" s="232"/>
      <c r="J278" s="39"/>
      <c r="K278" s="39"/>
      <c r="L278" s="43"/>
      <c r="M278" s="233"/>
      <c r="N278" s="234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133</v>
      </c>
      <c r="AU278" s="16" t="s">
        <v>85</v>
      </c>
    </row>
    <row r="279" s="13" customFormat="1">
      <c r="A279" s="13"/>
      <c r="B279" s="235"/>
      <c r="C279" s="236"/>
      <c r="D279" s="230" t="s">
        <v>135</v>
      </c>
      <c r="E279" s="237" t="s">
        <v>1</v>
      </c>
      <c r="F279" s="238" t="s">
        <v>506</v>
      </c>
      <c r="G279" s="236"/>
      <c r="H279" s="237" t="s">
        <v>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135</v>
      </c>
      <c r="AU279" s="244" t="s">
        <v>85</v>
      </c>
      <c r="AV279" s="13" t="s">
        <v>83</v>
      </c>
      <c r="AW279" s="13" t="s">
        <v>31</v>
      </c>
      <c r="AX279" s="13" t="s">
        <v>75</v>
      </c>
      <c r="AY279" s="244" t="s">
        <v>123</v>
      </c>
    </row>
    <row r="280" s="14" customFormat="1">
      <c r="A280" s="14"/>
      <c r="B280" s="245"/>
      <c r="C280" s="246"/>
      <c r="D280" s="230" t="s">
        <v>135</v>
      </c>
      <c r="E280" s="247" t="s">
        <v>1</v>
      </c>
      <c r="F280" s="248" t="s">
        <v>161</v>
      </c>
      <c r="G280" s="246"/>
      <c r="H280" s="249">
        <v>12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135</v>
      </c>
      <c r="AU280" s="255" t="s">
        <v>85</v>
      </c>
      <c r="AV280" s="14" t="s">
        <v>85</v>
      </c>
      <c r="AW280" s="14" t="s">
        <v>31</v>
      </c>
      <c r="AX280" s="14" t="s">
        <v>83</v>
      </c>
      <c r="AY280" s="255" t="s">
        <v>123</v>
      </c>
    </row>
    <row r="281" s="12" customFormat="1" ht="22.8" customHeight="1">
      <c r="A281" s="12"/>
      <c r="B281" s="201"/>
      <c r="C281" s="202"/>
      <c r="D281" s="203" t="s">
        <v>74</v>
      </c>
      <c r="E281" s="215" t="s">
        <v>507</v>
      </c>
      <c r="F281" s="215" t="s">
        <v>508</v>
      </c>
      <c r="G281" s="202"/>
      <c r="H281" s="202"/>
      <c r="I281" s="205"/>
      <c r="J281" s="216">
        <f>BK281</f>
        <v>0</v>
      </c>
      <c r="K281" s="202"/>
      <c r="L281" s="207"/>
      <c r="M281" s="208"/>
      <c r="N281" s="209"/>
      <c r="O281" s="209"/>
      <c r="P281" s="210">
        <f>SUM(P282:P292)</f>
        <v>0</v>
      </c>
      <c r="Q281" s="209"/>
      <c r="R281" s="210">
        <f>SUM(R282:R292)</f>
        <v>0</v>
      </c>
      <c r="S281" s="209"/>
      <c r="T281" s="211">
        <f>SUM(T282:T292)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2" t="s">
        <v>83</v>
      </c>
      <c r="AT281" s="213" t="s">
        <v>74</v>
      </c>
      <c r="AU281" s="213" t="s">
        <v>83</v>
      </c>
      <c r="AY281" s="212" t="s">
        <v>123</v>
      </c>
      <c r="BK281" s="214">
        <f>SUM(BK282:BK292)</f>
        <v>0</v>
      </c>
    </row>
    <row r="282" s="2" customFormat="1">
      <c r="A282" s="37"/>
      <c r="B282" s="38"/>
      <c r="C282" s="217" t="s">
        <v>509</v>
      </c>
      <c r="D282" s="217" t="s">
        <v>126</v>
      </c>
      <c r="E282" s="218" t="s">
        <v>510</v>
      </c>
      <c r="F282" s="219" t="s">
        <v>511</v>
      </c>
      <c r="G282" s="220" t="s">
        <v>229</v>
      </c>
      <c r="H282" s="221">
        <v>30</v>
      </c>
      <c r="I282" s="222"/>
      <c r="J282" s="223">
        <f>ROUND(I282*H282,2)</f>
        <v>0</v>
      </c>
      <c r="K282" s="219" t="s">
        <v>149</v>
      </c>
      <c r="L282" s="43"/>
      <c r="M282" s="224" t="s">
        <v>1</v>
      </c>
      <c r="N282" s="225" t="s">
        <v>40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131</v>
      </c>
      <c r="AT282" s="228" t="s">
        <v>126</v>
      </c>
      <c r="AU282" s="228" t="s">
        <v>85</v>
      </c>
      <c r="AY282" s="16" t="s">
        <v>123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83</v>
      </c>
      <c r="BK282" s="229">
        <f>ROUND(I282*H282,2)</f>
        <v>0</v>
      </c>
      <c r="BL282" s="16" t="s">
        <v>131</v>
      </c>
      <c r="BM282" s="228" t="s">
        <v>512</v>
      </c>
    </row>
    <row r="283" s="2" customFormat="1">
      <c r="A283" s="37"/>
      <c r="B283" s="38"/>
      <c r="C283" s="39"/>
      <c r="D283" s="230" t="s">
        <v>133</v>
      </c>
      <c r="E283" s="39"/>
      <c r="F283" s="231" t="s">
        <v>513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133</v>
      </c>
      <c r="AU283" s="16" t="s">
        <v>85</v>
      </c>
    </row>
    <row r="284" s="13" customFormat="1">
      <c r="A284" s="13"/>
      <c r="B284" s="235"/>
      <c r="C284" s="236"/>
      <c r="D284" s="230" t="s">
        <v>135</v>
      </c>
      <c r="E284" s="237" t="s">
        <v>1</v>
      </c>
      <c r="F284" s="238" t="s">
        <v>514</v>
      </c>
      <c r="G284" s="236"/>
      <c r="H284" s="237" t="s">
        <v>1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135</v>
      </c>
      <c r="AU284" s="244" t="s">
        <v>85</v>
      </c>
      <c r="AV284" s="13" t="s">
        <v>83</v>
      </c>
      <c r="AW284" s="13" t="s">
        <v>31</v>
      </c>
      <c r="AX284" s="13" t="s">
        <v>75</v>
      </c>
      <c r="AY284" s="244" t="s">
        <v>123</v>
      </c>
    </row>
    <row r="285" s="14" customFormat="1">
      <c r="A285" s="14"/>
      <c r="B285" s="245"/>
      <c r="C285" s="246"/>
      <c r="D285" s="230" t="s">
        <v>135</v>
      </c>
      <c r="E285" s="247" t="s">
        <v>1</v>
      </c>
      <c r="F285" s="248" t="s">
        <v>515</v>
      </c>
      <c r="G285" s="246"/>
      <c r="H285" s="249">
        <v>30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135</v>
      </c>
      <c r="AU285" s="255" t="s">
        <v>85</v>
      </c>
      <c r="AV285" s="14" t="s">
        <v>85</v>
      </c>
      <c r="AW285" s="14" t="s">
        <v>31</v>
      </c>
      <c r="AX285" s="14" t="s">
        <v>83</v>
      </c>
      <c r="AY285" s="255" t="s">
        <v>123</v>
      </c>
    </row>
    <row r="286" s="2" customFormat="1">
      <c r="A286" s="37"/>
      <c r="B286" s="38"/>
      <c r="C286" s="217" t="s">
        <v>516</v>
      </c>
      <c r="D286" s="217" t="s">
        <v>126</v>
      </c>
      <c r="E286" s="218" t="s">
        <v>517</v>
      </c>
      <c r="F286" s="219" t="s">
        <v>518</v>
      </c>
      <c r="G286" s="220" t="s">
        <v>229</v>
      </c>
      <c r="H286" s="221">
        <v>30</v>
      </c>
      <c r="I286" s="222"/>
      <c r="J286" s="223">
        <f>ROUND(I286*H286,2)</f>
        <v>0</v>
      </c>
      <c r="K286" s="219" t="s">
        <v>149</v>
      </c>
      <c r="L286" s="43"/>
      <c r="M286" s="224" t="s">
        <v>1</v>
      </c>
      <c r="N286" s="225" t="s">
        <v>40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131</v>
      </c>
      <c r="AT286" s="228" t="s">
        <v>126</v>
      </c>
      <c r="AU286" s="228" t="s">
        <v>85</v>
      </c>
      <c r="AY286" s="16" t="s">
        <v>123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83</v>
      </c>
      <c r="BK286" s="229">
        <f>ROUND(I286*H286,2)</f>
        <v>0</v>
      </c>
      <c r="BL286" s="16" t="s">
        <v>131</v>
      </c>
      <c r="BM286" s="228" t="s">
        <v>519</v>
      </c>
    </row>
    <row r="287" s="2" customFormat="1">
      <c r="A287" s="37"/>
      <c r="B287" s="38"/>
      <c r="C287" s="39"/>
      <c r="D287" s="230" t="s">
        <v>133</v>
      </c>
      <c r="E287" s="39"/>
      <c r="F287" s="231" t="s">
        <v>520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133</v>
      </c>
      <c r="AU287" s="16" t="s">
        <v>85</v>
      </c>
    </row>
    <row r="288" s="14" customFormat="1">
      <c r="A288" s="14"/>
      <c r="B288" s="245"/>
      <c r="C288" s="246"/>
      <c r="D288" s="230" t="s">
        <v>135</v>
      </c>
      <c r="E288" s="247" t="s">
        <v>1</v>
      </c>
      <c r="F288" s="248" t="s">
        <v>267</v>
      </c>
      <c r="G288" s="246"/>
      <c r="H288" s="249">
        <v>30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135</v>
      </c>
      <c r="AU288" s="255" t="s">
        <v>85</v>
      </c>
      <c r="AV288" s="14" t="s">
        <v>85</v>
      </c>
      <c r="AW288" s="14" t="s">
        <v>31</v>
      </c>
      <c r="AX288" s="14" t="s">
        <v>83</v>
      </c>
      <c r="AY288" s="255" t="s">
        <v>123</v>
      </c>
    </row>
    <row r="289" s="2" customFormat="1">
      <c r="A289" s="37"/>
      <c r="B289" s="38"/>
      <c r="C289" s="217" t="s">
        <v>521</v>
      </c>
      <c r="D289" s="217" t="s">
        <v>126</v>
      </c>
      <c r="E289" s="218" t="s">
        <v>522</v>
      </c>
      <c r="F289" s="219" t="s">
        <v>523</v>
      </c>
      <c r="G289" s="220" t="s">
        <v>229</v>
      </c>
      <c r="H289" s="221">
        <v>510</v>
      </c>
      <c r="I289" s="222"/>
      <c r="J289" s="223">
        <f>ROUND(I289*H289,2)</f>
        <v>0</v>
      </c>
      <c r="K289" s="219" t="s">
        <v>149</v>
      </c>
      <c r="L289" s="43"/>
      <c r="M289" s="224" t="s">
        <v>1</v>
      </c>
      <c r="N289" s="225" t="s">
        <v>40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131</v>
      </c>
      <c r="AT289" s="228" t="s">
        <v>126</v>
      </c>
      <c r="AU289" s="228" t="s">
        <v>85</v>
      </c>
      <c r="AY289" s="16" t="s">
        <v>123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83</v>
      </c>
      <c r="BK289" s="229">
        <f>ROUND(I289*H289,2)</f>
        <v>0</v>
      </c>
      <c r="BL289" s="16" t="s">
        <v>131</v>
      </c>
      <c r="BM289" s="228" t="s">
        <v>524</v>
      </c>
    </row>
    <row r="290" s="2" customFormat="1">
      <c r="A290" s="37"/>
      <c r="B290" s="38"/>
      <c r="C290" s="39"/>
      <c r="D290" s="230" t="s">
        <v>133</v>
      </c>
      <c r="E290" s="39"/>
      <c r="F290" s="231" t="s">
        <v>525</v>
      </c>
      <c r="G290" s="39"/>
      <c r="H290" s="39"/>
      <c r="I290" s="232"/>
      <c r="J290" s="39"/>
      <c r="K290" s="39"/>
      <c r="L290" s="43"/>
      <c r="M290" s="233"/>
      <c r="N290" s="23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133</v>
      </c>
      <c r="AU290" s="16" t="s">
        <v>85</v>
      </c>
    </row>
    <row r="291" s="13" customFormat="1">
      <c r="A291" s="13"/>
      <c r="B291" s="235"/>
      <c r="C291" s="236"/>
      <c r="D291" s="230" t="s">
        <v>135</v>
      </c>
      <c r="E291" s="237" t="s">
        <v>1</v>
      </c>
      <c r="F291" s="238" t="s">
        <v>526</v>
      </c>
      <c r="G291" s="236"/>
      <c r="H291" s="237" t="s">
        <v>1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135</v>
      </c>
      <c r="AU291" s="244" t="s">
        <v>85</v>
      </c>
      <c r="AV291" s="13" t="s">
        <v>83</v>
      </c>
      <c r="AW291" s="13" t="s">
        <v>31</v>
      </c>
      <c r="AX291" s="13" t="s">
        <v>75</v>
      </c>
      <c r="AY291" s="244" t="s">
        <v>123</v>
      </c>
    </row>
    <row r="292" s="14" customFormat="1">
      <c r="A292" s="14"/>
      <c r="B292" s="245"/>
      <c r="C292" s="246"/>
      <c r="D292" s="230" t="s">
        <v>135</v>
      </c>
      <c r="E292" s="247" t="s">
        <v>1</v>
      </c>
      <c r="F292" s="248" t="s">
        <v>527</v>
      </c>
      <c r="G292" s="246"/>
      <c r="H292" s="249">
        <v>510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135</v>
      </c>
      <c r="AU292" s="255" t="s">
        <v>85</v>
      </c>
      <c r="AV292" s="14" t="s">
        <v>85</v>
      </c>
      <c r="AW292" s="14" t="s">
        <v>31</v>
      </c>
      <c r="AX292" s="14" t="s">
        <v>83</v>
      </c>
      <c r="AY292" s="255" t="s">
        <v>123</v>
      </c>
    </row>
    <row r="293" s="12" customFormat="1" ht="22.8" customHeight="1">
      <c r="A293" s="12"/>
      <c r="B293" s="201"/>
      <c r="C293" s="202"/>
      <c r="D293" s="203" t="s">
        <v>74</v>
      </c>
      <c r="E293" s="215" t="s">
        <v>240</v>
      </c>
      <c r="F293" s="215" t="s">
        <v>241</v>
      </c>
      <c r="G293" s="202"/>
      <c r="H293" s="202"/>
      <c r="I293" s="205"/>
      <c r="J293" s="216">
        <f>BK293</f>
        <v>0</v>
      </c>
      <c r="K293" s="202"/>
      <c r="L293" s="207"/>
      <c r="M293" s="208"/>
      <c r="N293" s="209"/>
      <c r="O293" s="209"/>
      <c r="P293" s="210">
        <f>SUM(P294:P295)</f>
        <v>0</v>
      </c>
      <c r="Q293" s="209"/>
      <c r="R293" s="210">
        <f>SUM(R294:R295)</f>
        <v>0</v>
      </c>
      <c r="S293" s="209"/>
      <c r="T293" s="211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2" t="s">
        <v>83</v>
      </c>
      <c r="AT293" s="213" t="s">
        <v>74</v>
      </c>
      <c r="AU293" s="213" t="s">
        <v>83</v>
      </c>
      <c r="AY293" s="212" t="s">
        <v>123</v>
      </c>
      <c r="BK293" s="214">
        <f>SUM(BK294:BK295)</f>
        <v>0</v>
      </c>
    </row>
    <row r="294" s="2" customFormat="1">
      <c r="A294" s="37"/>
      <c r="B294" s="38"/>
      <c r="C294" s="217" t="s">
        <v>528</v>
      </c>
      <c r="D294" s="217" t="s">
        <v>126</v>
      </c>
      <c r="E294" s="218" t="s">
        <v>529</v>
      </c>
      <c r="F294" s="219" t="s">
        <v>530</v>
      </c>
      <c r="G294" s="220" t="s">
        <v>229</v>
      </c>
      <c r="H294" s="221">
        <v>591.85299999999995</v>
      </c>
      <c r="I294" s="222"/>
      <c r="J294" s="223">
        <f>ROUND(I294*H294,2)</f>
        <v>0</v>
      </c>
      <c r="K294" s="219" t="s">
        <v>149</v>
      </c>
      <c r="L294" s="43"/>
      <c r="M294" s="224" t="s">
        <v>1</v>
      </c>
      <c r="N294" s="225" t="s">
        <v>40</v>
      </c>
      <c r="O294" s="90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131</v>
      </c>
      <c r="AT294" s="228" t="s">
        <v>126</v>
      </c>
      <c r="AU294" s="228" t="s">
        <v>85</v>
      </c>
      <c r="AY294" s="16" t="s">
        <v>123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83</v>
      </c>
      <c r="BK294" s="229">
        <f>ROUND(I294*H294,2)</f>
        <v>0</v>
      </c>
      <c r="BL294" s="16" t="s">
        <v>131</v>
      </c>
      <c r="BM294" s="228" t="s">
        <v>531</v>
      </c>
    </row>
    <row r="295" s="2" customFormat="1">
      <c r="A295" s="37"/>
      <c r="B295" s="38"/>
      <c r="C295" s="39"/>
      <c r="D295" s="230" t="s">
        <v>133</v>
      </c>
      <c r="E295" s="39"/>
      <c r="F295" s="231" t="s">
        <v>532</v>
      </c>
      <c r="G295" s="39"/>
      <c r="H295" s="39"/>
      <c r="I295" s="232"/>
      <c r="J295" s="39"/>
      <c r="K295" s="39"/>
      <c r="L295" s="43"/>
      <c r="M295" s="266"/>
      <c r="N295" s="267"/>
      <c r="O295" s="268"/>
      <c r="P295" s="268"/>
      <c r="Q295" s="268"/>
      <c r="R295" s="268"/>
      <c r="S295" s="268"/>
      <c r="T295" s="269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133</v>
      </c>
      <c r="AU295" s="16" t="s">
        <v>85</v>
      </c>
    </row>
    <row r="296" s="2" customFormat="1" ht="6.96" customHeight="1">
      <c r="A296" s="37"/>
      <c r="B296" s="65"/>
      <c r="C296" s="66"/>
      <c r="D296" s="66"/>
      <c r="E296" s="66"/>
      <c r="F296" s="66"/>
      <c r="G296" s="66"/>
      <c r="H296" s="66"/>
      <c r="I296" s="66"/>
      <c r="J296" s="66"/>
      <c r="K296" s="66"/>
      <c r="L296" s="43"/>
      <c r="M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</row>
  </sheetData>
  <sheetProtection sheet="1" autoFilter="0" formatColumns="0" formatRows="0" objects="1" scenarios="1" spinCount="100000" saltValue="kVehXIvxGzT/0rm/vvSWSvdi6fzeCYYflu6cyC/baBUalTh8cI0klF8MMz8h+GiXR/h6ii+CsdJ0SxBEzk5ZZA==" hashValue="Jj3WnGIlEttHbTDzzrOnN+z3viw/c4wg+BjPsz+QTdUcYZVjsTxL1IitzsCvwuRl38d31vsoLAo1aYI/g+zL+Q==" algorithmName="SHA-512" password="CC35"/>
  <autoFilter ref="C126:K29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rybníka na Mariánské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ROUND((SUM(BE123:BE172)),  2)</f>
        <v>0</v>
      </c>
      <c r="G33" s="37"/>
      <c r="H33" s="37"/>
      <c r="I33" s="154">
        <v>0.20999999999999999</v>
      </c>
      <c r="J33" s="153">
        <f>ROUND(((SUM(BE123:BE172))*I33),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ROUND((SUM(BF123:BF172)),  2)</f>
        <v>0</v>
      </c>
      <c r="G34" s="37"/>
      <c r="H34" s="37"/>
      <c r="I34" s="154">
        <v>0.14999999999999999</v>
      </c>
      <c r="J34" s="153">
        <f>ROUND(((SUM(BF123:BF172))*I34),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ROUND((SUM(BG123:BG172)),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ROUND((SUM(BH123:BH172)),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ROUND((SUM(BI123:BI172)),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rybníka na Mariánské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945-20-2-4 -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Jáchymov</v>
      </c>
      <c r="G89" s="39"/>
      <c r="H89" s="39"/>
      <c r="I89" s="31" t="s">
        <v>22</v>
      </c>
      <c r="J89" s="78" t="str">
        <f>IF(J12="","",J12)</f>
        <v>27. 10. 2020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SUDOP Project Plzeň a.s.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534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535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536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537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538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539</v>
      </c>
      <c r="E102" s="187"/>
      <c r="F102" s="187"/>
      <c r="G102" s="187"/>
      <c r="H102" s="187"/>
      <c r="I102" s="187"/>
      <c r="J102" s="188">
        <f>J166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540</v>
      </c>
      <c r="E103" s="187"/>
      <c r="F103" s="187"/>
      <c r="G103" s="187"/>
      <c r="H103" s="187"/>
      <c r="I103" s="187"/>
      <c r="J103" s="188">
        <f>J169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Revitalizace rybníka na Mariánské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945-20-2-4 - VON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Jáchymov</v>
      </c>
      <c r="G117" s="39"/>
      <c r="H117" s="39"/>
      <c r="I117" s="31" t="s">
        <v>22</v>
      </c>
      <c r="J117" s="78" t="str">
        <f>IF(J12="","",J12)</f>
        <v>27. 10. 2020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>SUDOP Project Plzeň a.s.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109</v>
      </c>
      <c r="D122" s="193" t="s">
        <v>60</v>
      </c>
      <c r="E122" s="193" t="s">
        <v>56</v>
      </c>
      <c r="F122" s="193" t="s">
        <v>57</v>
      </c>
      <c r="G122" s="193" t="s">
        <v>110</v>
      </c>
      <c r="H122" s="193" t="s">
        <v>111</v>
      </c>
      <c r="I122" s="193" t="s">
        <v>112</v>
      </c>
      <c r="J122" s="193" t="s">
        <v>100</v>
      </c>
      <c r="K122" s="194" t="s">
        <v>113</v>
      </c>
      <c r="L122" s="195"/>
      <c r="M122" s="99" t="s">
        <v>1</v>
      </c>
      <c r="N122" s="100" t="s">
        <v>39</v>
      </c>
      <c r="O122" s="100" t="s">
        <v>114</v>
      </c>
      <c r="P122" s="100" t="s">
        <v>115</v>
      </c>
      <c r="Q122" s="100" t="s">
        <v>116</v>
      </c>
      <c r="R122" s="100" t="s">
        <v>117</v>
      </c>
      <c r="S122" s="100" t="s">
        <v>118</v>
      </c>
      <c r="T122" s="101" t="s">
        <v>119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120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0</v>
      </c>
      <c r="S123" s="103"/>
      <c r="T123" s="199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102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74</v>
      </c>
      <c r="E124" s="204" t="s">
        <v>541</v>
      </c>
      <c r="F124" s="204" t="s">
        <v>542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P125+P134+P139+P142+P166+P169</f>
        <v>0</v>
      </c>
      <c r="Q124" s="209"/>
      <c r="R124" s="210">
        <f>R125+R134+R139+R142+R166+R169</f>
        <v>0</v>
      </c>
      <c r="S124" s="209"/>
      <c r="T124" s="211">
        <f>T125+T134+T139+T142+T166+T169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196</v>
      </c>
      <c r="AT124" s="213" t="s">
        <v>74</v>
      </c>
      <c r="AU124" s="213" t="s">
        <v>75</v>
      </c>
      <c r="AY124" s="212" t="s">
        <v>123</v>
      </c>
      <c r="BK124" s="214">
        <f>BK125+BK134+BK139+BK142+BK166+BK169</f>
        <v>0</v>
      </c>
    </row>
    <row r="125" s="12" customFormat="1" ht="22.8" customHeight="1">
      <c r="A125" s="12"/>
      <c r="B125" s="201"/>
      <c r="C125" s="202"/>
      <c r="D125" s="203" t="s">
        <v>74</v>
      </c>
      <c r="E125" s="215" t="s">
        <v>543</v>
      </c>
      <c r="F125" s="215" t="s">
        <v>544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SUM(P126:P133)</f>
        <v>0</v>
      </c>
      <c r="Q125" s="209"/>
      <c r="R125" s="210">
        <f>SUM(R126:R133)</f>
        <v>0</v>
      </c>
      <c r="S125" s="209"/>
      <c r="T125" s="211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196</v>
      </c>
      <c r="AT125" s="213" t="s">
        <v>74</v>
      </c>
      <c r="AU125" s="213" t="s">
        <v>83</v>
      </c>
      <c r="AY125" s="212" t="s">
        <v>123</v>
      </c>
      <c r="BK125" s="214">
        <f>SUM(BK126:BK133)</f>
        <v>0</v>
      </c>
    </row>
    <row r="126" s="2" customFormat="1" ht="16.5" customHeight="1">
      <c r="A126" s="37"/>
      <c r="B126" s="38"/>
      <c r="C126" s="217" t="s">
        <v>83</v>
      </c>
      <c r="D126" s="217" t="s">
        <v>126</v>
      </c>
      <c r="E126" s="218" t="s">
        <v>545</v>
      </c>
      <c r="F126" s="219" t="s">
        <v>546</v>
      </c>
      <c r="G126" s="220" t="s">
        <v>547</v>
      </c>
      <c r="H126" s="221">
        <v>1</v>
      </c>
      <c r="I126" s="222"/>
      <c r="J126" s="223">
        <f>ROUND(I126*H126,2)</f>
        <v>0</v>
      </c>
      <c r="K126" s="219" t="s">
        <v>484</v>
      </c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548</v>
      </c>
      <c r="AT126" s="228" t="s">
        <v>126</v>
      </c>
      <c r="AU126" s="228" t="s">
        <v>85</v>
      </c>
      <c r="AY126" s="16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548</v>
      </c>
      <c r="BM126" s="228" t="s">
        <v>549</v>
      </c>
    </row>
    <row r="127" s="2" customFormat="1">
      <c r="A127" s="37"/>
      <c r="B127" s="38"/>
      <c r="C127" s="39"/>
      <c r="D127" s="230" t="s">
        <v>133</v>
      </c>
      <c r="E127" s="39"/>
      <c r="F127" s="231" t="s">
        <v>550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133</v>
      </c>
      <c r="AU127" s="16" t="s">
        <v>85</v>
      </c>
    </row>
    <row r="128" s="2" customFormat="1" ht="16.5" customHeight="1">
      <c r="A128" s="37"/>
      <c r="B128" s="38"/>
      <c r="C128" s="217" t="s">
        <v>85</v>
      </c>
      <c r="D128" s="217" t="s">
        <v>126</v>
      </c>
      <c r="E128" s="218" t="s">
        <v>551</v>
      </c>
      <c r="F128" s="219" t="s">
        <v>552</v>
      </c>
      <c r="G128" s="220" t="s">
        <v>547</v>
      </c>
      <c r="H128" s="221">
        <v>1</v>
      </c>
      <c r="I128" s="222"/>
      <c r="J128" s="223">
        <f>ROUND(I128*H128,2)</f>
        <v>0</v>
      </c>
      <c r="K128" s="219" t="s">
        <v>484</v>
      </c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548</v>
      </c>
      <c r="AT128" s="228" t="s">
        <v>126</v>
      </c>
      <c r="AU128" s="228" t="s">
        <v>85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548</v>
      </c>
      <c r="BM128" s="228" t="s">
        <v>553</v>
      </c>
    </row>
    <row r="129" s="2" customFormat="1">
      <c r="A129" s="37"/>
      <c r="B129" s="38"/>
      <c r="C129" s="39"/>
      <c r="D129" s="230" t="s">
        <v>133</v>
      </c>
      <c r="E129" s="39"/>
      <c r="F129" s="231" t="s">
        <v>554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133</v>
      </c>
      <c r="AU129" s="16" t="s">
        <v>85</v>
      </c>
    </row>
    <row r="130" s="14" customFormat="1">
      <c r="A130" s="14"/>
      <c r="B130" s="245"/>
      <c r="C130" s="246"/>
      <c r="D130" s="230" t="s">
        <v>135</v>
      </c>
      <c r="E130" s="247" t="s">
        <v>1</v>
      </c>
      <c r="F130" s="248" t="s">
        <v>555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135</v>
      </c>
      <c r="AU130" s="255" t="s">
        <v>85</v>
      </c>
      <c r="AV130" s="14" t="s">
        <v>85</v>
      </c>
      <c r="AW130" s="14" t="s">
        <v>31</v>
      </c>
      <c r="AX130" s="14" t="s">
        <v>83</v>
      </c>
      <c r="AY130" s="255" t="s">
        <v>123</v>
      </c>
    </row>
    <row r="131" s="2" customFormat="1" ht="16.5" customHeight="1">
      <c r="A131" s="37"/>
      <c r="B131" s="38"/>
      <c r="C131" s="217" t="s">
        <v>261</v>
      </c>
      <c r="D131" s="217" t="s">
        <v>126</v>
      </c>
      <c r="E131" s="218" t="s">
        <v>556</v>
      </c>
      <c r="F131" s="219" t="s">
        <v>557</v>
      </c>
      <c r="G131" s="220" t="s">
        <v>547</v>
      </c>
      <c r="H131" s="221">
        <v>1</v>
      </c>
      <c r="I131" s="222"/>
      <c r="J131" s="223">
        <f>ROUND(I131*H131,2)</f>
        <v>0</v>
      </c>
      <c r="K131" s="219" t="s">
        <v>484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548</v>
      </c>
      <c r="AT131" s="228" t="s">
        <v>126</v>
      </c>
      <c r="AU131" s="228" t="s">
        <v>85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548</v>
      </c>
      <c r="BM131" s="228" t="s">
        <v>558</v>
      </c>
    </row>
    <row r="132" s="2" customFormat="1">
      <c r="A132" s="37"/>
      <c r="B132" s="38"/>
      <c r="C132" s="39"/>
      <c r="D132" s="230" t="s">
        <v>133</v>
      </c>
      <c r="E132" s="39"/>
      <c r="F132" s="231" t="s">
        <v>559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85</v>
      </c>
    </row>
    <row r="133" s="14" customFormat="1">
      <c r="A133" s="14"/>
      <c r="B133" s="245"/>
      <c r="C133" s="246"/>
      <c r="D133" s="230" t="s">
        <v>135</v>
      </c>
      <c r="E133" s="247" t="s">
        <v>1</v>
      </c>
      <c r="F133" s="248" t="s">
        <v>560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135</v>
      </c>
      <c r="AU133" s="255" t="s">
        <v>85</v>
      </c>
      <c r="AV133" s="14" t="s">
        <v>85</v>
      </c>
      <c r="AW133" s="14" t="s">
        <v>31</v>
      </c>
      <c r="AX133" s="14" t="s">
        <v>83</v>
      </c>
      <c r="AY133" s="255" t="s">
        <v>123</v>
      </c>
    </row>
    <row r="134" s="12" customFormat="1" ht="22.8" customHeight="1">
      <c r="A134" s="12"/>
      <c r="B134" s="201"/>
      <c r="C134" s="202"/>
      <c r="D134" s="203" t="s">
        <v>74</v>
      </c>
      <c r="E134" s="215" t="s">
        <v>561</v>
      </c>
      <c r="F134" s="215" t="s">
        <v>562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SUM(P135:P138)</f>
        <v>0</v>
      </c>
      <c r="Q134" s="209"/>
      <c r="R134" s="210">
        <f>SUM(R135:R138)</f>
        <v>0</v>
      </c>
      <c r="S134" s="209"/>
      <c r="T134" s="211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196</v>
      </c>
      <c r="AT134" s="213" t="s">
        <v>74</v>
      </c>
      <c r="AU134" s="213" t="s">
        <v>83</v>
      </c>
      <c r="AY134" s="212" t="s">
        <v>123</v>
      </c>
      <c r="BK134" s="214">
        <f>SUM(BK135:BK138)</f>
        <v>0</v>
      </c>
    </row>
    <row r="135" s="2" customFormat="1" ht="16.5" customHeight="1">
      <c r="A135" s="37"/>
      <c r="B135" s="38"/>
      <c r="C135" s="217" t="s">
        <v>138</v>
      </c>
      <c r="D135" s="217" t="s">
        <v>126</v>
      </c>
      <c r="E135" s="218" t="s">
        <v>563</v>
      </c>
      <c r="F135" s="219" t="s">
        <v>564</v>
      </c>
      <c r="G135" s="220" t="s">
        <v>565</v>
      </c>
      <c r="H135" s="221">
        <v>1</v>
      </c>
      <c r="I135" s="222"/>
      <c r="J135" s="223">
        <f>ROUND(I135*H135,2)</f>
        <v>0</v>
      </c>
      <c r="K135" s="219" t="s">
        <v>149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548</v>
      </c>
      <c r="AT135" s="228" t="s">
        <v>126</v>
      </c>
      <c r="AU135" s="228" t="s">
        <v>85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548</v>
      </c>
      <c r="BM135" s="228" t="s">
        <v>566</v>
      </c>
    </row>
    <row r="136" s="2" customFormat="1">
      <c r="A136" s="37"/>
      <c r="B136" s="38"/>
      <c r="C136" s="39"/>
      <c r="D136" s="230" t="s">
        <v>133</v>
      </c>
      <c r="E136" s="39"/>
      <c r="F136" s="231" t="s">
        <v>564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85</v>
      </c>
    </row>
    <row r="137" s="13" customFormat="1">
      <c r="A137" s="13"/>
      <c r="B137" s="235"/>
      <c r="C137" s="236"/>
      <c r="D137" s="230" t="s">
        <v>135</v>
      </c>
      <c r="E137" s="237" t="s">
        <v>1</v>
      </c>
      <c r="F137" s="238" t="s">
        <v>567</v>
      </c>
      <c r="G137" s="236"/>
      <c r="H137" s="237" t="s">
        <v>1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135</v>
      </c>
      <c r="AU137" s="244" t="s">
        <v>85</v>
      </c>
      <c r="AV137" s="13" t="s">
        <v>83</v>
      </c>
      <c r="AW137" s="13" t="s">
        <v>31</v>
      </c>
      <c r="AX137" s="13" t="s">
        <v>75</v>
      </c>
      <c r="AY137" s="244" t="s">
        <v>123</v>
      </c>
    </row>
    <row r="138" s="14" customFormat="1">
      <c r="A138" s="14"/>
      <c r="B138" s="245"/>
      <c r="C138" s="246"/>
      <c r="D138" s="230" t="s">
        <v>135</v>
      </c>
      <c r="E138" s="247" t="s">
        <v>1</v>
      </c>
      <c r="F138" s="248" t="s">
        <v>83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135</v>
      </c>
      <c r="AU138" s="255" t="s">
        <v>85</v>
      </c>
      <c r="AV138" s="14" t="s">
        <v>85</v>
      </c>
      <c r="AW138" s="14" t="s">
        <v>31</v>
      </c>
      <c r="AX138" s="14" t="s">
        <v>83</v>
      </c>
      <c r="AY138" s="255" t="s">
        <v>123</v>
      </c>
    </row>
    <row r="139" s="12" customFormat="1" ht="22.8" customHeight="1">
      <c r="A139" s="12"/>
      <c r="B139" s="201"/>
      <c r="C139" s="202"/>
      <c r="D139" s="203" t="s">
        <v>74</v>
      </c>
      <c r="E139" s="215" t="s">
        <v>568</v>
      </c>
      <c r="F139" s="215" t="s">
        <v>569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SUM(P140:P141)</f>
        <v>0</v>
      </c>
      <c r="Q139" s="209"/>
      <c r="R139" s="210">
        <f>SUM(R140:R141)</f>
        <v>0</v>
      </c>
      <c r="S139" s="209"/>
      <c r="T139" s="211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196</v>
      </c>
      <c r="AT139" s="213" t="s">
        <v>74</v>
      </c>
      <c r="AU139" s="213" t="s">
        <v>83</v>
      </c>
      <c r="AY139" s="212" t="s">
        <v>123</v>
      </c>
      <c r="BK139" s="214">
        <f>SUM(BK140:BK141)</f>
        <v>0</v>
      </c>
    </row>
    <row r="140" s="2" customFormat="1" ht="16.5" customHeight="1">
      <c r="A140" s="37"/>
      <c r="B140" s="38"/>
      <c r="C140" s="217" t="s">
        <v>131</v>
      </c>
      <c r="D140" s="217" t="s">
        <v>126</v>
      </c>
      <c r="E140" s="218" t="s">
        <v>570</v>
      </c>
      <c r="F140" s="219" t="s">
        <v>569</v>
      </c>
      <c r="G140" s="220" t="s">
        <v>547</v>
      </c>
      <c r="H140" s="221">
        <v>1</v>
      </c>
      <c r="I140" s="222"/>
      <c r="J140" s="223">
        <f>ROUND(I140*H140,2)</f>
        <v>0</v>
      </c>
      <c r="K140" s="219" t="s">
        <v>484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548</v>
      </c>
      <c r="AT140" s="228" t="s">
        <v>126</v>
      </c>
      <c r="AU140" s="228" t="s">
        <v>85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548</v>
      </c>
      <c r="BM140" s="228" t="s">
        <v>571</v>
      </c>
    </row>
    <row r="141" s="2" customFormat="1">
      <c r="A141" s="37"/>
      <c r="B141" s="38"/>
      <c r="C141" s="39"/>
      <c r="D141" s="230" t="s">
        <v>133</v>
      </c>
      <c r="E141" s="39"/>
      <c r="F141" s="231" t="s">
        <v>572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85</v>
      </c>
    </row>
    <row r="142" s="12" customFormat="1" ht="22.8" customHeight="1">
      <c r="A142" s="12"/>
      <c r="B142" s="201"/>
      <c r="C142" s="202"/>
      <c r="D142" s="203" t="s">
        <v>74</v>
      </c>
      <c r="E142" s="215" t="s">
        <v>573</v>
      </c>
      <c r="F142" s="215" t="s">
        <v>574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SUM(P143:P165)</f>
        <v>0</v>
      </c>
      <c r="Q142" s="209"/>
      <c r="R142" s="210">
        <f>SUM(R143:R165)</f>
        <v>0</v>
      </c>
      <c r="S142" s="209"/>
      <c r="T142" s="211">
        <f>SUM(T143:T165)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196</v>
      </c>
      <c r="AT142" s="213" t="s">
        <v>74</v>
      </c>
      <c r="AU142" s="213" t="s">
        <v>83</v>
      </c>
      <c r="AY142" s="212" t="s">
        <v>123</v>
      </c>
      <c r="BK142" s="214">
        <f>SUM(BK143:BK165)</f>
        <v>0</v>
      </c>
    </row>
    <row r="143" s="2" customFormat="1" ht="16.5" customHeight="1">
      <c r="A143" s="37"/>
      <c r="B143" s="38"/>
      <c r="C143" s="217" t="s">
        <v>145</v>
      </c>
      <c r="D143" s="217" t="s">
        <v>126</v>
      </c>
      <c r="E143" s="218" t="s">
        <v>575</v>
      </c>
      <c r="F143" s="219" t="s">
        <v>576</v>
      </c>
      <c r="G143" s="220" t="s">
        <v>565</v>
      </c>
      <c r="H143" s="221">
        <v>1</v>
      </c>
      <c r="I143" s="222"/>
      <c r="J143" s="223">
        <f>ROUND(I143*H143,2)</f>
        <v>0</v>
      </c>
      <c r="K143" s="219" t="s">
        <v>149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548</v>
      </c>
      <c r="AT143" s="228" t="s">
        <v>126</v>
      </c>
      <c r="AU143" s="228" t="s">
        <v>85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548</v>
      </c>
      <c r="BM143" s="228" t="s">
        <v>577</v>
      </c>
    </row>
    <row r="144" s="2" customFormat="1">
      <c r="A144" s="37"/>
      <c r="B144" s="38"/>
      <c r="C144" s="39"/>
      <c r="D144" s="230" t="s">
        <v>133</v>
      </c>
      <c r="E144" s="39"/>
      <c r="F144" s="231" t="s">
        <v>576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133</v>
      </c>
      <c r="AU144" s="16" t="s">
        <v>85</v>
      </c>
    </row>
    <row r="145" s="14" customFormat="1">
      <c r="A145" s="14"/>
      <c r="B145" s="245"/>
      <c r="C145" s="246"/>
      <c r="D145" s="230" t="s">
        <v>135</v>
      </c>
      <c r="E145" s="247" t="s">
        <v>1</v>
      </c>
      <c r="F145" s="248" t="s">
        <v>83</v>
      </c>
      <c r="G145" s="246"/>
      <c r="H145" s="249">
        <v>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135</v>
      </c>
      <c r="AU145" s="255" t="s">
        <v>85</v>
      </c>
      <c r="AV145" s="14" t="s">
        <v>85</v>
      </c>
      <c r="AW145" s="14" t="s">
        <v>31</v>
      </c>
      <c r="AX145" s="14" t="s">
        <v>83</v>
      </c>
      <c r="AY145" s="255" t="s">
        <v>123</v>
      </c>
    </row>
    <row r="146" s="2" customFormat="1" ht="16.5" customHeight="1">
      <c r="A146" s="37"/>
      <c r="B146" s="38"/>
      <c r="C146" s="217" t="s">
        <v>154</v>
      </c>
      <c r="D146" s="217" t="s">
        <v>126</v>
      </c>
      <c r="E146" s="218" t="s">
        <v>578</v>
      </c>
      <c r="F146" s="219" t="s">
        <v>579</v>
      </c>
      <c r="G146" s="220" t="s">
        <v>565</v>
      </c>
      <c r="H146" s="221">
        <v>1</v>
      </c>
      <c r="I146" s="222"/>
      <c r="J146" s="223">
        <f>ROUND(I146*H146,2)</f>
        <v>0</v>
      </c>
      <c r="K146" s="219" t="s">
        <v>149</v>
      </c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548</v>
      </c>
      <c r="AT146" s="228" t="s">
        <v>126</v>
      </c>
      <c r="AU146" s="228" t="s">
        <v>85</v>
      </c>
      <c r="AY146" s="16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548</v>
      </c>
      <c r="BM146" s="228" t="s">
        <v>580</v>
      </c>
    </row>
    <row r="147" s="2" customFormat="1">
      <c r="A147" s="37"/>
      <c r="B147" s="38"/>
      <c r="C147" s="39"/>
      <c r="D147" s="230" t="s">
        <v>133</v>
      </c>
      <c r="E147" s="39"/>
      <c r="F147" s="231" t="s">
        <v>579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133</v>
      </c>
      <c r="AU147" s="16" t="s">
        <v>85</v>
      </c>
    </row>
    <row r="148" s="14" customFormat="1">
      <c r="A148" s="14"/>
      <c r="B148" s="245"/>
      <c r="C148" s="246"/>
      <c r="D148" s="230" t="s">
        <v>135</v>
      </c>
      <c r="E148" s="247" t="s">
        <v>1</v>
      </c>
      <c r="F148" s="248" t="s">
        <v>83</v>
      </c>
      <c r="G148" s="246"/>
      <c r="H148" s="249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135</v>
      </c>
      <c r="AU148" s="255" t="s">
        <v>85</v>
      </c>
      <c r="AV148" s="14" t="s">
        <v>85</v>
      </c>
      <c r="AW148" s="14" t="s">
        <v>31</v>
      </c>
      <c r="AX148" s="14" t="s">
        <v>83</v>
      </c>
      <c r="AY148" s="255" t="s">
        <v>123</v>
      </c>
    </row>
    <row r="149" s="2" customFormat="1" ht="16.5" customHeight="1">
      <c r="A149" s="37"/>
      <c r="B149" s="38"/>
      <c r="C149" s="217" t="s">
        <v>8</v>
      </c>
      <c r="D149" s="217" t="s">
        <v>126</v>
      </c>
      <c r="E149" s="218" t="s">
        <v>581</v>
      </c>
      <c r="F149" s="219" t="s">
        <v>582</v>
      </c>
      <c r="G149" s="220" t="s">
        <v>565</v>
      </c>
      <c r="H149" s="221">
        <v>1</v>
      </c>
      <c r="I149" s="222"/>
      <c r="J149" s="223">
        <f>ROUND(I149*H149,2)</f>
        <v>0</v>
      </c>
      <c r="K149" s="219" t="s">
        <v>583</v>
      </c>
      <c r="L149" s="43"/>
      <c r="M149" s="224" t="s">
        <v>1</v>
      </c>
      <c r="N149" s="225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548</v>
      </c>
      <c r="AT149" s="228" t="s">
        <v>126</v>
      </c>
      <c r="AU149" s="228" t="s">
        <v>85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548</v>
      </c>
      <c r="BM149" s="228" t="s">
        <v>584</v>
      </c>
    </row>
    <row r="150" s="2" customFormat="1">
      <c r="A150" s="37"/>
      <c r="B150" s="38"/>
      <c r="C150" s="39"/>
      <c r="D150" s="230" t="s">
        <v>133</v>
      </c>
      <c r="E150" s="39"/>
      <c r="F150" s="231" t="s">
        <v>582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133</v>
      </c>
      <c r="AU150" s="16" t="s">
        <v>85</v>
      </c>
    </row>
    <row r="151" s="13" customFormat="1">
      <c r="A151" s="13"/>
      <c r="B151" s="235"/>
      <c r="C151" s="236"/>
      <c r="D151" s="230" t="s">
        <v>135</v>
      </c>
      <c r="E151" s="237" t="s">
        <v>1</v>
      </c>
      <c r="F151" s="238" t="s">
        <v>585</v>
      </c>
      <c r="G151" s="236"/>
      <c r="H151" s="237" t="s">
        <v>1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135</v>
      </c>
      <c r="AU151" s="244" t="s">
        <v>85</v>
      </c>
      <c r="AV151" s="13" t="s">
        <v>83</v>
      </c>
      <c r="AW151" s="13" t="s">
        <v>31</v>
      </c>
      <c r="AX151" s="13" t="s">
        <v>75</v>
      </c>
      <c r="AY151" s="244" t="s">
        <v>123</v>
      </c>
    </row>
    <row r="152" s="14" customFormat="1">
      <c r="A152" s="14"/>
      <c r="B152" s="245"/>
      <c r="C152" s="246"/>
      <c r="D152" s="230" t="s">
        <v>135</v>
      </c>
      <c r="E152" s="247" t="s">
        <v>1</v>
      </c>
      <c r="F152" s="248" t="s">
        <v>83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135</v>
      </c>
      <c r="AU152" s="255" t="s">
        <v>85</v>
      </c>
      <c r="AV152" s="14" t="s">
        <v>85</v>
      </c>
      <c r="AW152" s="14" t="s">
        <v>31</v>
      </c>
      <c r="AX152" s="14" t="s">
        <v>83</v>
      </c>
      <c r="AY152" s="255" t="s">
        <v>123</v>
      </c>
    </row>
    <row r="153" s="2" customFormat="1" ht="16.5" customHeight="1">
      <c r="A153" s="37"/>
      <c r="B153" s="38"/>
      <c r="C153" s="217" t="s">
        <v>586</v>
      </c>
      <c r="D153" s="217" t="s">
        <v>126</v>
      </c>
      <c r="E153" s="218" t="s">
        <v>587</v>
      </c>
      <c r="F153" s="219" t="s">
        <v>588</v>
      </c>
      <c r="G153" s="220" t="s">
        <v>565</v>
      </c>
      <c r="H153" s="221">
        <v>6</v>
      </c>
      <c r="I153" s="222"/>
      <c r="J153" s="223">
        <f>ROUND(I153*H153,2)</f>
        <v>0</v>
      </c>
      <c r="K153" s="219" t="s">
        <v>583</v>
      </c>
      <c r="L153" s="43"/>
      <c r="M153" s="224" t="s">
        <v>1</v>
      </c>
      <c r="N153" s="225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548</v>
      </c>
      <c r="AT153" s="228" t="s">
        <v>126</v>
      </c>
      <c r="AU153" s="228" t="s">
        <v>85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548</v>
      </c>
      <c r="BM153" s="228" t="s">
        <v>589</v>
      </c>
    </row>
    <row r="154" s="2" customFormat="1">
      <c r="A154" s="37"/>
      <c r="B154" s="38"/>
      <c r="C154" s="39"/>
      <c r="D154" s="230" t="s">
        <v>133</v>
      </c>
      <c r="E154" s="39"/>
      <c r="F154" s="231" t="s">
        <v>588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133</v>
      </c>
      <c r="AU154" s="16" t="s">
        <v>85</v>
      </c>
    </row>
    <row r="155" s="14" customFormat="1">
      <c r="A155" s="14"/>
      <c r="B155" s="245"/>
      <c r="C155" s="246"/>
      <c r="D155" s="230" t="s">
        <v>135</v>
      </c>
      <c r="E155" s="247" t="s">
        <v>1</v>
      </c>
      <c r="F155" s="248" t="s">
        <v>444</v>
      </c>
      <c r="G155" s="246"/>
      <c r="H155" s="249">
        <v>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135</v>
      </c>
      <c r="AU155" s="255" t="s">
        <v>85</v>
      </c>
      <c r="AV155" s="14" t="s">
        <v>85</v>
      </c>
      <c r="AW155" s="14" t="s">
        <v>31</v>
      </c>
      <c r="AX155" s="14" t="s">
        <v>83</v>
      </c>
      <c r="AY155" s="255" t="s">
        <v>123</v>
      </c>
    </row>
    <row r="156" s="13" customFormat="1">
      <c r="A156" s="13"/>
      <c r="B156" s="235"/>
      <c r="C156" s="236"/>
      <c r="D156" s="230" t="s">
        <v>135</v>
      </c>
      <c r="E156" s="237" t="s">
        <v>1</v>
      </c>
      <c r="F156" s="238" t="s">
        <v>590</v>
      </c>
      <c r="G156" s="236"/>
      <c r="H156" s="237" t="s">
        <v>1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135</v>
      </c>
      <c r="AU156" s="244" t="s">
        <v>85</v>
      </c>
      <c r="AV156" s="13" t="s">
        <v>83</v>
      </c>
      <c r="AW156" s="13" t="s">
        <v>31</v>
      </c>
      <c r="AX156" s="13" t="s">
        <v>75</v>
      </c>
      <c r="AY156" s="244" t="s">
        <v>123</v>
      </c>
    </row>
    <row r="157" s="2" customFormat="1" ht="16.5" customHeight="1">
      <c r="A157" s="37"/>
      <c r="B157" s="38"/>
      <c r="C157" s="217" t="s">
        <v>161</v>
      </c>
      <c r="D157" s="217" t="s">
        <v>126</v>
      </c>
      <c r="E157" s="218" t="s">
        <v>591</v>
      </c>
      <c r="F157" s="219" t="s">
        <v>592</v>
      </c>
      <c r="G157" s="220" t="s">
        <v>565</v>
      </c>
      <c r="H157" s="221">
        <v>1</v>
      </c>
      <c r="I157" s="222"/>
      <c r="J157" s="223">
        <f>ROUND(I157*H157,2)</f>
        <v>0</v>
      </c>
      <c r="K157" s="219" t="s">
        <v>149</v>
      </c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548</v>
      </c>
      <c r="AT157" s="228" t="s">
        <v>126</v>
      </c>
      <c r="AU157" s="228" t="s">
        <v>85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548</v>
      </c>
      <c r="BM157" s="228" t="s">
        <v>593</v>
      </c>
    </row>
    <row r="158" s="2" customFormat="1">
      <c r="A158" s="37"/>
      <c r="B158" s="38"/>
      <c r="C158" s="39"/>
      <c r="D158" s="230" t="s">
        <v>133</v>
      </c>
      <c r="E158" s="39"/>
      <c r="F158" s="231" t="s">
        <v>592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133</v>
      </c>
      <c r="AU158" s="16" t="s">
        <v>85</v>
      </c>
    </row>
    <row r="159" s="14" customFormat="1">
      <c r="A159" s="14"/>
      <c r="B159" s="245"/>
      <c r="C159" s="246"/>
      <c r="D159" s="230" t="s">
        <v>135</v>
      </c>
      <c r="E159" s="247" t="s">
        <v>1</v>
      </c>
      <c r="F159" s="248" t="s">
        <v>83</v>
      </c>
      <c r="G159" s="246"/>
      <c r="H159" s="249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135</v>
      </c>
      <c r="AU159" s="255" t="s">
        <v>85</v>
      </c>
      <c r="AV159" s="14" t="s">
        <v>85</v>
      </c>
      <c r="AW159" s="14" t="s">
        <v>31</v>
      </c>
      <c r="AX159" s="14" t="s">
        <v>83</v>
      </c>
      <c r="AY159" s="255" t="s">
        <v>123</v>
      </c>
    </row>
    <row r="160" s="2" customFormat="1" ht="16.5" customHeight="1">
      <c r="A160" s="37"/>
      <c r="B160" s="38"/>
      <c r="C160" s="217" t="s">
        <v>125</v>
      </c>
      <c r="D160" s="217" t="s">
        <v>126</v>
      </c>
      <c r="E160" s="218" t="s">
        <v>594</v>
      </c>
      <c r="F160" s="219" t="s">
        <v>595</v>
      </c>
      <c r="G160" s="220" t="s">
        <v>565</v>
      </c>
      <c r="H160" s="221">
        <v>1</v>
      </c>
      <c r="I160" s="222"/>
      <c r="J160" s="223">
        <f>ROUND(I160*H160,2)</f>
        <v>0</v>
      </c>
      <c r="K160" s="219" t="s">
        <v>149</v>
      </c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548</v>
      </c>
      <c r="AT160" s="228" t="s">
        <v>126</v>
      </c>
      <c r="AU160" s="228" t="s">
        <v>85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548</v>
      </c>
      <c r="BM160" s="228" t="s">
        <v>596</v>
      </c>
    </row>
    <row r="161" s="2" customFormat="1">
      <c r="A161" s="37"/>
      <c r="B161" s="38"/>
      <c r="C161" s="39"/>
      <c r="D161" s="230" t="s">
        <v>133</v>
      </c>
      <c r="E161" s="39"/>
      <c r="F161" s="231" t="s">
        <v>595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133</v>
      </c>
      <c r="AU161" s="16" t="s">
        <v>85</v>
      </c>
    </row>
    <row r="162" s="14" customFormat="1">
      <c r="A162" s="14"/>
      <c r="B162" s="245"/>
      <c r="C162" s="246"/>
      <c r="D162" s="230" t="s">
        <v>135</v>
      </c>
      <c r="E162" s="247" t="s">
        <v>1</v>
      </c>
      <c r="F162" s="248" t="s">
        <v>83</v>
      </c>
      <c r="G162" s="246"/>
      <c r="H162" s="249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135</v>
      </c>
      <c r="AU162" s="255" t="s">
        <v>85</v>
      </c>
      <c r="AV162" s="14" t="s">
        <v>85</v>
      </c>
      <c r="AW162" s="14" t="s">
        <v>31</v>
      </c>
      <c r="AX162" s="14" t="s">
        <v>83</v>
      </c>
      <c r="AY162" s="255" t="s">
        <v>123</v>
      </c>
    </row>
    <row r="163" s="2" customFormat="1" ht="16.5" customHeight="1">
      <c r="A163" s="37"/>
      <c r="B163" s="38"/>
      <c r="C163" s="217" t="s">
        <v>597</v>
      </c>
      <c r="D163" s="217" t="s">
        <v>126</v>
      </c>
      <c r="E163" s="218" t="s">
        <v>598</v>
      </c>
      <c r="F163" s="219" t="s">
        <v>599</v>
      </c>
      <c r="G163" s="220" t="s">
        <v>565</v>
      </c>
      <c r="H163" s="221">
        <v>3</v>
      </c>
      <c r="I163" s="222"/>
      <c r="J163" s="223">
        <f>ROUND(I163*H163,2)</f>
        <v>0</v>
      </c>
      <c r="K163" s="219" t="s">
        <v>149</v>
      </c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548</v>
      </c>
      <c r="AT163" s="228" t="s">
        <v>126</v>
      </c>
      <c r="AU163" s="228" t="s">
        <v>85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548</v>
      </c>
      <c r="BM163" s="228" t="s">
        <v>600</v>
      </c>
    </row>
    <row r="164" s="2" customFormat="1">
      <c r="A164" s="37"/>
      <c r="B164" s="38"/>
      <c r="C164" s="39"/>
      <c r="D164" s="230" t="s">
        <v>133</v>
      </c>
      <c r="E164" s="39"/>
      <c r="F164" s="231" t="s">
        <v>599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85</v>
      </c>
    </row>
    <row r="165" s="14" customFormat="1">
      <c r="A165" s="14"/>
      <c r="B165" s="245"/>
      <c r="C165" s="246"/>
      <c r="D165" s="230" t="s">
        <v>135</v>
      </c>
      <c r="E165" s="247" t="s">
        <v>1</v>
      </c>
      <c r="F165" s="248" t="s">
        <v>261</v>
      </c>
      <c r="G165" s="246"/>
      <c r="H165" s="249">
        <v>3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135</v>
      </c>
      <c r="AU165" s="255" t="s">
        <v>85</v>
      </c>
      <c r="AV165" s="14" t="s">
        <v>85</v>
      </c>
      <c r="AW165" s="14" t="s">
        <v>31</v>
      </c>
      <c r="AX165" s="14" t="s">
        <v>83</v>
      </c>
      <c r="AY165" s="255" t="s">
        <v>123</v>
      </c>
    </row>
    <row r="166" s="12" customFormat="1" ht="22.8" customHeight="1">
      <c r="A166" s="12"/>
      <c r="B166" s="201"/>
      <c r="C166" s="202"/>
      <c r="D166" s="203" t="s">
        <v>74</v>
      </c>
      <c r="E166" s="215" t="s">
        <v>601</v>
      </c>
      <c r="F166" s="215" t="s">
        <v>602</v>
      </c>
      <c r="G166" s="202"/>
      <c r="H166" s="202"/>
      <c r="I166" s="205"/>
      <c r="J166" s="216">
        <f>BK166</f>
        <v>0</v>
      </c>
      <c r="K166" s="202"/>
      <c r="L166" s="207"/>
      <c r="M166" s="208"/>
      <c r="N166" s="209"/>
      <c r="O166" s="209"/>
      <c r="P166" s="210">
        <f>SUM(P167:P168)</f>
        <v>0</v>
      </c>
      <c r="Q166" s="209"/>
      <c r="R166" s="210">
        <f>SUM(R167:R168)</f>
        <v>0</v>
      </c>
      <c r="S166" s="209"/>
      <c r="T166" s="211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196</v>
      </c>
      <c r="AT166" s="213" t="s">
        <v>74</v>
      </c>
      <c r="AU166" s="213" t="s">
        <v>83</v>
      </c>
      <c r="AY166" s="212" t="s">
        <v>123</v>
      </c>
      <c r="BK166" s="214">
        <f>SUM(BK167:BK168)</f>
        <v>0</v>
      </c>
    </row>
    <row r="167" s="2" customFormat="1" ht="16.5" customHeight="1">
      <c r="A167" s="37"/>
      <c r="B167" s="38"/>
      <c r="C167" s="217" t="s">
        <v>444</v>
      </c>
      <c r="D167" s="217" t="s">
        <v>126</v>
      </c>
      <c r="E167" s="218" t="s">
        <v>603</v>
      </c>
      <c r="F167" s="219" t="s">
        <v>604</v>
      </c>
      <c r="G167" s="220" t="s">
        <v>547</v>
      </c>
      <c r="H167" s="221">
        <v>1</v>
      </c>
      <c r="I167" s="222"/>
      <c r="J167" s="223">
        <f>ROUND(I167*H167,2)</f>
        <v>0</v>
      </c>
      <c r="K167" s="219" t="s">
        <v>484</v>
      </c>
      <c r="L167" s="43"/>
      <c r="M167" s="224" t="s">
        <v>1</v>
      </c>
      <c r="N167" s="225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548</v>
      </c>
      <c r="AT167" s="228" t="s">
        <v>126</v>
      </c>
      <c r="AU167" s="228" t="s">
        <v>85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548</v>
      </c>
      <c r="BM167" s="228" t="s">
        <v>605</v>
      </c>
    </row>
    <row r="168" s="2" customFormat="1">
      <c r="A168" s="37"/>
      <c r="B168" s="38"/>
      <c r="C168" s="39"/>
      <c r="D168" s="230" t="s">
        <v>133</v>
      </c>
      <c r="E168" s="39"/>
      <c r="F168" s="231" t="s">
        <v>606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133</v>
      </c>
      <c r="AU168" s="16" t="s">
        <v>85</v>
      </c>
    </row>
    <row r="169" s="12" customFormat="1" ht="22.8" customHeight="1">
      <c r="A169" s="12"/>
      <c r="B169" s="201"/>
      <c r="C169" s="202"/>
      <c r="D169" s="203" t="s">
        <v>74</v>
      </c>
      <c r="E169" s="215" t="s">
        <v>607</v>
      </c>
      <c r="F169" s="215" t="s">
        <v>608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SUM(P170:P172)</f>
        <v>0</v>
      </c>
      <c r="Q169" s="209"/>
      <c r="R169" s="210">
        <f>SUM(R170:R172)</f>
        <v>0</v>
      </c>
      <c r="S169" s="209"/>
      <c r="T169" s="211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196</v>
      </c>
      <c r="AT169" s="213" t="s">
        <v>74</v>
      </c>
      <c r="AU169" s="213" t="s">
        <v>83</v>
      </c>
      <c r="AY169" s="212" t="s">
        <v>123</v>
      </c>
      <c r="BK169" s="214">
        <f>SUM(BK170:BK172)</f>
        <v>0</v>
      </c>
    </row>
    <row r="170" s="2" customFormat="1" ht="16.5" customHeight="1">
      <c r="A170" s="37"/>
      <c r="B170" s="38"/>
      <c r="C170" s="217" t="s">
        <v>609</v>
      </c>
      <c r="D170" s="217" t="s">
        <v>126</v>
      </c>
      <c r="E170" s="218" t="s">
        <v>610</v>
      </c>
      <c r="F170" s="219" t="s">
        <v>608</v>
      </c>
      <c r="G170" s="220" t="s">
        <v>547</v>
      </c>
      <c r="H170" s="221">
        <v>1</v>
      </c>
      <c r="I170" s="222"/>
      <c r="J170" s="223">
        <f>ROUND(I170*H170,2)</f>
        <v>0</v>
      </c>
      <c r="K170" s="219" t="s">
        <v>484</v>
      </c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548</v>
      </c>
      <c r="AT170" s="228" t="s">
        <v>126</v>
      </c>
      <c r="AU170" s="228" t="s">
        <v>85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548</v>
      </c>
      <c r="BM170" s="228" t="s">
        <v>611</v>
      </c>
    </row>
    <row r="171" s="2" customFormat="1">
      <c r="A171" s="37"/>
      <c r="B171" s="38"/>
      <c r="C171" s="39"/>
      <c r="D171" s="230" t="s">
        <v>133</v>
      </c>
      <c r="E171" s="39"/>
      <c r="F171" s="231" t="s">
        <v>612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133</v>
      </c>
      <c r="AU171" s="16" t="s">
        <v>85</v>
      </c>
    </row>
    <row r="172" s="14" customFormat="1">
      <c r="A172" s="14"/>
      <c r="B172" s="245"/>
      <c r="C172" s="246"/>
      <c r="D172" s="230" t="s">
        <v>135</v>
      </c>
      <c r="E172" s="247" t="s">
        <v>1</v>
      </c>
      <c r="F172" s="248" t="s">
        <v>613</v>
      </c>
      <c r="G172" s="246"/>
      <c r="H172" s="249">
        <v>1</v>
      </c>
      <c r="I172" s="250"/>
      <c r="J172" s="246"/>
      <c r="K172" s="246"/>
      <c r="L172" s="251"/>
      <c r="M172" s="270"/>
      <c r="N172" s="271"/>
      <c r="O172" s="271"/>
      <c r="P172" s="271"/>
      <c r="Q172" s="271"/>
      <c r="R172" s="271"/>
      <c r="S172" s="271"/>
      <c r="T172" s="27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135</v>
      </c>
      <c r="AU172" s="255" t="s">
        <v>85</v>
      </c>
      <c r="AV172" s="14" t="s">
        <v>85</v>
      </c>
      <c r="AW172" s="14" t="s">
        <v>31</v>
      </c>
      <c r="AX172" s="14" t="s">
        <v>83</v>
      </c>
      <c r="AY172" s="255" t="s">
        <v>123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uR9740ESCcKXO6Q9g5WEn0w0hiKsaOfrCGm2A1jXZF3R01C6hUrEZkAl+UxLY5RfeVyXgq/hk/TeSy36lwktow==" hashValue="Tl91IzfpD1DS7xd4/5trY5zGDB72qli5gjHDBvA9wtWzqtePlCstg8HVWec+TNw4mqbAsW/rPoHb2uy06F5WVw==" algorithmName="SHA-512" password="CC35"/>
  <autoFilter ref="C122:K17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rybníka na Mariánské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27. 10. 2020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ROUND((SUM(BE118:BE206)),  2)</f>
        <v>0</v>
      </c>
      <c r="G33" s="37"/>
      <c r="H33" s="37"/>
      <c r="I33" s="154">
        <v>0.20999999999999999</v>
      </c>
      <c r="J33" s="153">
        <f>ROUND(((SUM(BE118:BE206))*I33),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ROUND((SUM(BF118:BF206)),  2)</f>
        <v>0</v>
      </c>
      <c r="G34" s="37"/>
      <c r="H34" s="37"/>
      <c r="I34" s="154">
        <v>0.14999999999999999</v>
      </c>
      <c r="J34" s="153">
        <f>ROUND(((SUM(BF118:BF206))*I34),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ROUND((SUM(BG118:BG206)),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ROUND((SUM(BH118:BH206)),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ROUND((SUM(BI118:BI206)),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rybníka na Mariánské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945-20-2-3 - SO 03 Zeleň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Jáchymov</v>
      </c>
      <c r="G89" s="39"/>
      <c r="H89" s="39"/>
      <c r="I89" s="31" t="s">
        <v>22</v>
      </c>
      <c r="J89" s="78" t="str">
        <f>IF(J12="","",J12)</f>
        <v>27. 10. 2020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SUDOP Project Plzeň a.s.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108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Revitalizace rybníka na Mariánské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945-20-2-3 - SO 03 Zeleň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Jáchymov</v>
      </c>
      <c r="G112" s="39"/>
      <c r="H112" s="39"/>
      <c r="I112" s="31" t="s">
        <v>22</v>
      </c>
      <c r="J112" s="78" t="str">
        <f>IF(J12="","",J12)</f>
        <v>27. 10. 2020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SUDOP Project Plzeň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109</v>
      </c>
      <c r="D117" s="193" t="s">
        <v>60</v>
      </c>
      <c r="E117" s="193" t="s">
        <v>56</v>
      </c>
      <c r="F117" s="193" t="s">
        <v>57</v>
      </c>
      <c r="G117" s="193" t="s">
        <v>110</v>
      </c>
      <c r="H117" s="193" t="s">
        <v>111</v>
      </c>
      <c r="I117" s="193" t="s">
        <v>112</v>
      </c>
      <c r="J117" s="193" t="s">
        <v>100</v>
      </c>
      <c r="K117" s="194" t="s">
        <v>113</v>
      </c>
      <c r="L117" s="195"/>
      <c r="M117" s="99" t="s">
        <v>1</v>
      </c>
      <c r="N117" s="100" t="s">
        <v>39</v>
      </c>
      <c r="O117" s="100" t="s">
        <v>114</v>
      </c>
      <c r="P117" s="100" t="s">
        <v>115</v>
      </c>
      <c r="Q117" s="100" t="s">
        <v>116</v>
      </c>
      <c r="R117" s="100" t="s">
        <v>117</v>
      </c>
      <c r="S117" s="100" t="s">
        <v>118</v>
      </c>
      <c r="T117" s="101" t="s">
        <v>119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120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0.98852600000000002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102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74</v>
      </c>
      <c r="E119" s="204" t="s">
        <v>121</v>
      </c>
      <c r="F119" s="204" t="s">
        <v>122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0.98852600000000002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83</v>
      </c>
      <c r="AT119" s="213" t="s">
        <v>74</v>
      </c>
      <c r="AU119" s="213" t="s">
        <v>75</v>
      </c>
      <c r="AY119" s="212" t="s">
        <v>123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74</v>
      </c>
      <c r="E120" s="215" t="s">
        <v>83</v>
      </c>
      <c r="F120" s="215" t="s">
        <v>124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SUM(P121:P206)</f>
        <v>0</v>
      </c>
      <c r="Q120" s="209"/>
      <c r="R120" s="210">
        <f>SUM(R121:R206)</f>
        <v>0.98852600000000002</v>
      </c>
      <c r="S120" s="209"/>
      <c r="T120" s="211">
        <f>SUM(T121:T206)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83</v>
      </c>
      <c r="AT120" s="213" t="s">
        <v>74</v>
      </c>
      <c r="AU120" s="213" t="s">
        <v>83</v>
      </c>
      <c r="AY120" s="212" t="s">
        <v>123</v>
      </c>
      <c r="BK120" s="214">
        <f>SUM(BK121:BK206)</f>
        <v>0</v>
      </c>
    </row>
    <row r="121" s="2" customFormat="1" ht="33" customHeight="1">
      <c r="A121" s="37"/>
      <c r="B121" s="38"/>
      <c r="C121" s="217" t="s">
        <v>83</v>
      </c>
      <c r="D121" s="217" t="s">
        <v>126</v>
      </c>
      <c r="E121" s="218" t="s">
        <v>615</v>
      </c>
      <c r="F121" s="219" t="s">
        <v>616</v>
      </c>
      <c r="G121" s="220" t="s">
        <v>129</v>
      </c>
      <c r="H121" s="221">
        <v>60</v>
      </c>
      <c r="I121" s="222"/>
      <c r="J121" s="223">
        <f>ROUND(I121*H121,2)</f>
        <v>0</v>
      </c>
      <c r="K121" s="219" t="s">
        <v>130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131</v>
      </c>
      <c r="AT121" s="228" t="s">
        <v>126</v>
      </c>
      <c r="AU121" s="228" t="s">
        <v>85</v>
      </c>
      <c r="AY121" s="16" t="s">
        <v>123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131</v>
      </c>
      <c r="BM121" s="228" t="s">
        <v>617</v>
      </c>
    </row>
    <row r="122" s="2" customFormat="1">
      <c r="A122" s="37"/>
      <c r="B122" s="38"/>
      <c r="C122" s="39"/>
      <c r="D122" s="230" t="s">
        <v>133</v>
      </c>
      <c r="E122" s="39"/>
      <c r="F122" s="231" t="s">
        <v>618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133</v>
      </c>
      <c r="AU122" s="16" t="s">
        <v>85</v>
      </c>
    </row>
    <row r="123" s="14" customFormat="1">
      <c r="A123" s="14"/>
      <c r="B123" s="245"/>
      <c r="C123" s="246"/>
      <c r="D123" s="230" t="s">
        <v>135</v>
      </c>
      <c r="E123" s="247" t="s">
        <v>1</v>
      </c>
      <c r="F123" s="248" t="s">
        <v>619</v>
      </c>
      <c r="G123" s="246"/>
      <c r="H123" s="249">
        <v>60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135</v>
      </c>
      <c r="AU123" s="255" t="s">
        <v>85</v>
      </c>
      <c r="AV123" s="14" t="s">
        <v>85</v>
      </c>
      <c r="AW123" s="14" t="s">
        <v>31</v>
      </c>
      <c r="AX123" s="14" t="s">
        <v>83</v>
      </c>
      <c r="AY123" s="255" t="s">
        <v>123</v>
      </c>
    </row>
    <row r="124" s="2" customFormat="1" ht="16.5" customHeight="1">
      <c r="A124" s="37"/>
      <c r="B124" s="38"/>
      <c r="C124" s="217" t="s">
        <v>85</v>
      </c>
      <c r="D124" s="217" t="s">
        <v>126</v>
      </c>
      <c r="E124" s="218" t="s">
        <v>620</v>
      </c>
      <c r="F124" s="219" t="s">
        <v>621</v>
      </c>
      <c r="G124" s="220" t="s">
        <v>214</v>
      </c>
      <c r="H124" s="221">
        <v>6</v>
      </c>
      <c r="I124" s="222"/>
      <c r="J124" s="223">
        <f>ROUND(I124*H124,2)</f>
        <v>0</v>
      </c>
      <c r="K124" s="219" t="s">
        <v>130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131</v>
      </c>
      <c r="AT124" s="228" t="s">
        <v>126</v>
      </c>
      <c r="AU124" s="228" t="s">
        <v>85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131</v>
      </c>
      <c r="BM124" s="228" t="s">
        <v>622</v>
      </c>
    </row>
    <row r="125" s="2" customFormat="1">
      <c r="A125" s="37"/>
      <c r="B125" s="38"/>
      <c r="C125" s="39"/>
      <c r="D125" s="230" t="s">
        <v>133</v>
      </c>
      <c r="E125" s="39"/>
      <c r="F125" s="231" t="s">
        <v>623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85</v>
      </c>
    </row>
    <row r="126" s="14" customFormat="1">
      <c r="A126" s="14"/>
      <c r="B126" s="245"/>
      <c r="C126" s="246"/>
      <c r="D126" s="230" t="s">
        <v>135</v>
      </c>
      <c r="E126" s="247" t="s">
        <v>1</v>
      </c>
      <c r="F126" s="248" t="s">
        <v>444</v>
      </c>
      <c r="G126" s="246"/>
      <c r="H126" s="249">
        <v>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135</v>
      </c>
      <c r="AU126" s="255" t="s">
        <v>85</v>
      </c>
      <c r="AV126" s="14" t="s">
        <v>85</v>
      </c>
      <c r="AW126" s="14" t="s">
        <v>31</v>
      </c>
      <c r="AX126" s="14" t="s">
        <v>83</v>
      </c>
      <c r="AY126" s="255" t="s">
        <v>123</v>
      </c>
    </row>
    <row r="127" s="2" customFormat="1" ht="16.5" customHeight="1">
      <c r="A127" s="37"/>
      <c r="B127" s="38"/>
      <c r="C127" s="217" t="s">
        <v>261</v>
      </c>
      <c r="D127" s="217" t="s">
        <v>126</v>
      </c>
      <c r="E127" s="218" t="s">
        <v>624</v>
      </c>
      <c r="F127" s="219" t="s">
        <v>625</v>
      </c>
      <c r="G127" s="220" t="s">
        <v>214</v>
      </c>
      <c r="H127" s="221">
        <v>18</v>
      </c>
      <c r="I127" s="222"/>
      <c r="J127" s="223">
        <f>ROUND(I127*H127,2)</f>
        <v>0</v>
      </c>
      <c r="K127" s="219" t="s">
        <v>130</v>
      </c>
      <c r="L127" s="43"/>
      <c r="M127" s="224" t="s">
        <v>1</v>
      </c>
      <c r="N127" s="225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131</v>
      </c>
      <c r="AT127" s="228" t="s">
        <v>126</v>
      </c>
      <c r="AU127" s="228" t="s">
        <v>85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131</v>
      </c>
      <c r="BM127" s="228" t="s">
        <v>626</v>
      </c>
    </row>
    <row r="128" s="2" customFormat="1">
      <c r="A128" s="37"/>
      <c r="B128" s="38"/>
      <c r="C128" s="39"/>
      <c r="D128" s="230" t="s">
        <v>133</v>
      </c>
      <c r="E128" s="39"/>
      <c r="F128" s="231" t="s">
        <v>627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85</v>
      </c>
    </row>
    <row r="129" s="14" customFormat="1">
      <c r="A129" s="14"/>
      <c r="B129" s="245"/>
      <c r="C129" s="246"/>
      <c r="D129" s="230" t="s">
        <v>135</v>
      </c>
      <c r="E129" s="247" t="s">
        <v>1</v>
      </c>
      <c r="F129" s="248" t="s">
        <v>628</v>
      </c>
      <c r="G129" s="246"/>
      <c r="H129" s="249">
        <v>18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135</v>
      </c>
      <c r="AU129" s="255" t="s">
        <v>85</v>
      </c>
      <c r="AV129" s="14" t="s">
        <v>85</v>
      </c>
      <c r="AW129" s="14" t="s">
        <v>31</v>
      </c>
      <c r="AX129" s="14" t="s">
        <v>83</v>
      </c>
      <c r="AY129" s="255" t="s">
        <v>123</v>
      </c>
    </row>
    <row r="130" s="2" customFormat="1">
      <c r="A130" s="37"/>
      <c r="B130" s="38"/>
      <c r="C130" s="217" t="s">
        <v>131</v>
      </c>
      <c r="D130" s="217" t="s">
        <v>126</v>
      </c>
      <c r="E130" s="218" t="s">
        <v>629</v>
      </c>
      <c r="F130" s="219" t="s">
        <v>630</v>
      </c>
      <c r="G130" s="220" t="s">
        <v>214</v>
      </c>
      <c r="H130" s="221">
        <v>7</v>
      </c>
      <c r="I130" s="222"/>
      <c r="J130" s="223">
        <f>ROUND(I130*H130,2)</f>
        <v>0</v>
      </c>
      <c r="K130" s="219" t="s">
        <v>149</v>
      </c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131</v>
      </c>
      <c r="AT130" s="228" t="s">
        <v>126</v>
      </c>
      <c r="AU130" s="228" t="s">
        <v>85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131</v>
      </c>
      <c r="BM130" s="228" t="s">
        <v>631</v>
      </c>
    </row>
    <row r="131" s="2" customFormat="1">
      <c r="A131" s="37"/>
      <c r="B131" s="38"/>
      <c r="C131" s="39"/>
      <c r="D131" s="230" t="s">
        <v>133</v>
      </c>
      <c r="E131" s="39"/>
      <c r="F131" s="231" t="s">
        <v>632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133</v>
      </c>
      <c r="AU131" s="16" t="s">
        <v>85</v>
      </c>
    </row>
    <row r="132" s="14" customFormat="1">
      <c r="A132" s="14"/>
      <c r="B132" s="245"/>
      <c r="C132" s="246"/>
      <c r="D132" s="230" t="s">
        <v>135</v>
      </c>
      <c r="E132" s="247" t="s">
        <v>1</v>
      </c>
      <c r="F132" s="248" t="s">
        <v>609</v>
      </c>
      <c r="G132" s="246"/>
      <c r="H132" s="249">
        <v>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135</v>
      </c>
      <c r="AU132" s="255" t="s">
        <v>85</v>
      </c>
      <c r="AV132" s="14" t="s">
        <v>85</v>
      </c>
      <c r="AW132" s="14" t="s">
        <v>31</v>
      </c>
      <c r="AX132" s="14" t="s">
        <v>83</v>
      </c>
      <c r="AY132" s="255" t="s">
        <v>123</v>
      </c>
    </row>
    <row r="133" s="2" customFormat="1">
      <c r="A133" s="37"/>
      <c r="B133" s="38"/>
      <c r="C133" s="217" t="s">
        <v>196</v>
      </c>
      <c r="D133" s="217" t="s">
        <v>126</v>
      </c>
      <c r="E133" s="218" t="s">
        <v>633</v>
      </c>
      <c r="F133" s="219" t="s">
        <v>634</v>
      </c>
      <c r="G133" s="220" t="s">
        <v>214</v>
      </c>
      <c r="H133" s="221">
        <v>2</v>
      </c>
      <c r="I133" s="222"/>
      <c r="J133" s="223">
        <f>ROUND(I133*H133,2)</f>
        <v>0</v>
      </c>
      <c r="K133" s="219" t="s">
        <v>149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131</v>
      </c>
      <c r="AT133" s="228" t="s">
        <v>126</v>
      </c>
      <c r="AU133" s="228" t="s">
        <v>85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131</v>
      </c>
      <c r="BM133" s="228" t="s">
        <v>635</v>
      </c>
    </row>
    <row r="134" s="2" customFormat="1">
      <c r="A134" s="37"/>
      <c r="B134" s="38"/>
      <c r="C134" s="39"/>
      <c r="D134" s="230" t="s">
        <v>133</v>
      </c>
      <c r="E134" s="39"/>
      <c r="F134" s="231" t="s">
        <v>636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85</v>
      </c>
    </row>
    <row r="135" s="14" customFormat="1">
      <c r="A135" s="14"/>
      <c r="B135" s="245"/>
      <c r="C135" s="246"/>
      <c r="D135" s="230" t="s">
        <v>135</v>
      </c>
      <c r="E135" s="247" t="s">
        <v>1</v>
      </c>
      <c r="F135" s="248" t="s">
        <v>85</v>
      </c>
      <c r="G135" s="246"/>
      <c r="H135" s="249">
        <v>2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135</v>
      </c>
      <c r="AU135" s="255" t="s">
        <v>85</v>
      </c>
      <c r="AV135" s="14" t="s">
        <v>85</v>
      </c>
      <c r="AW135" s="14" t="s">
        <v>31</v>
      </c>
      <c r="AX135" s="14" t="s">
        <v>83</v>
      </c>
      <c r="AY135" s="255" t="s">
        <v>123</v>
      </c>
    </row>
    <row r="136" s="2" customFormat="1">
      <c r="A136" s="37"/>
      <c r="B136" s="38"/>
      <c r="C136" s="217" t="s">
        <v>444</v>
      </c>
      <c r="D136" s="217" t="s">
        <v>126</v>
      </c>
      <c r="E136" s="218" t="s">
        <v>637</v>
      </c>
      <c r="F136" s="219" t="s">
        <v>638</v>
      </c>
      <c r="G136" s="220" t="s">
        <v>214</v>
      </c>
      <c r="H136" s="221">
        <v>2</v>
      </c>
      <c r="I136" s="222"/>
      <c r="J136" s="223">
        <f>ROUND(I136*H136,2)</f>
        <v>0</v>
      </c>
      <c r="K136" s="219" t="s">
        <v>149</v>
      </c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131</v>
      </c>
      <c r="AT136" s="228" t="s">
        <v>126</v>
      </c>
      <c r="AU136" s="228" t="s">
        <v>85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131</v>
      </c>
      <c r="BM136" s="228" t="s">
        <v>639</v>
      </c>
    </row>
    <row r="137" s="2" customFormat="1">
      <c r="A137" s="37"/>
      <c r="B137" s="38"/>
      <c r="C137" s="39"/>
      <c r="D137" s="230" t="s">
        <v>133</v>
      </c>
      <c r="E137" s="39"/>
      <c r="F137" s="231" t="s">
        <v>640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133</v>
      </c>
      <c r="AU137" s="16" t="s">
        <v>85</v>
      </c>
    </row>
    <row r="138" s="14" customFormat="1">
      <c r="A138" s="14"/>
      <c r="B138" s="245"/>
      <c r="C138" s="246"/>
      <c r="D138" s="230" t="s">
        <v>135</v>
      </c>
      <c r="E138" s="247" t="s">
        <v>1</v>
      </c>
      <c r="F138" s="248" t="s">
        <v>85</v>
      </c>
      <c r="G138" s="246"/>
      <c r="H138" s="249">
        <v>2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135</v>
      </c>
      <c r="AU138" s="255" t="s">
        <v>85</v>
      </c>
      <c r="AV138" s="14" t="s">
        <v>85</v>
      </c>
      <c r="AW138" s="14" t="s">
        <v>31</v>
      </c>
      <c r="AX138" s="14" t="s">
        <v>83</v>
      </c>
      <c r="AY138" s="255" t="s">
        <v>123</v>
      </c>
    </row>
    <row r="139" s="2" customFormat="1" ht="16.5" customHeight="1">
      <c r="A139" s="37"/>
      <c r="B139" s="38"/>
      <c r="C139" s="217" t="s">
        <v>609</v>
      </c>
      <c r="D139" s="217" t="s">
        <v>126</v>
      </c>
      <c r="E139" s="218" t="s">
        <v>641</v>
      </c>
      <c r="F139" s="219" t="s">
        <v>642</v>
      </c>
      <c r="G139" s="220" t="s">
        <v>214</v>
      </c>
      <c r="H139" s="221">
        <v>6</v>
      </c>
      <c r="I139" s="222"/>
      <c r="J139" s="223">
        <f>ROUND(I139*H139,2)</f>
        <v>0</v>
      </c>
      <c r="K139" s="219" t="s">
        <v>149</v>
      </c>
      <c r="L139" s="43"/>
      <c r="M139" s="224" t="s">
        <v>1</v>
      </c>
      <c r="N139" s="225" t="s">
        <v>40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131</v>
      </c>
      <c r="AT139" s="228" t="s">
        <v>126</v>
      </c>
      <c r="AU139" s="228" t="s">
        <v>85</v>
      </c>
      <c r="AY139" s="16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83</v>
      </c>
      <c r="BK139" s="229">
        <f>ROUND(I139*H139,2)</f>
        <v>0</v>
      </c>
      <c r="BL139" s="16" t="s">
        <v>131</v>
      </c>
      <c r="BM139" s="228" t="s">
        <v>643</v>
      </c>
    </row>
    <row r="140" s="2" customFormat="1">
      <c r="A140" s="37"/>
      <c r="B140" s="38"/>
      <c r="C140" s="39"/>
      <c r="D140" s="230" t="s">
        <v>133</v>
      </c>
      <c r="E140" s="39"/>
      <c r="F140" s="231" t="s">
        <v>644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133</v>
      </c>
      <c r="AU140" s="16" t="s">
        <v>85</v>
      </c>
    </row>
    <row r="141" s="14" customFormat="1">
      <c r="A141" s="14"/>
      <c r="B141" s="245"/>
      <c r="C141" s="246"/>
      <c r="D141" s="230" t="s">
        <v>135</v>
      </c>
      <c r="E141" s="247" t="s">
        <v>1</v>
      </c>
      <c r="F141" s="248" t="s">
        <v>444</v>
      </c>
      <c r="G141" s="246"/>
      <c r="H141" s="249">
        <v>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135</v>
      </c>
      <c r="AU141" s="255" t="s">
        <v>85</v>
      </c>
      <c r="AV141" s="14" t="s">
        <v>85</v>
      </c>
      <c r="AW141" s="14" t="s">
        <v>31</v>
      </c>
      <c r="AX141" s="14" t="s">
        <v>83</v>
      </c>
      <c r="AY141" s="255" t="s">
        <v>123</v>
      </c>
    </row>
    <row r="142" s="2" customFormat="1" ht="16.5" customHeight="1">
      <c r="A142" s="37"/>
      <c r="B142" s="38"/>
      <c r="C142" s="217" t="s">
        <v>125</v>
      </c>
      <c r="D142" s="217" t="s">
        <v>126</v>
      </c>
      <c r="E142" s="218" t="s">
        <v>645</v>
      </c>
      <c r="F142" s="219" t="s">
        <v>646</v>
      </c>
      <c r="G142" s="220" t="s">
        <v>214</v>
      </c>
      <c r="H142" s="221">
        <v>18</v>
      </c>
      <c r="I142" s="222"/>
      <c r="J142" s="223">
        <f>ROUND(I142*H142,2)</f>
        <v>0</v>
      </c>
      <c r="K142" s="219" t="s">
        <v>149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131</v>
      </c>
      <c r="AT142" s="228" t="s">
        <v>126</v>
      </c>
      <c r="AU142" s="228" t="s">
        <v>85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131</v>
      </c>
      <c r="BM142" s="228" t="s">
        <v>647</v>
      </c>
    </row>
    <row r="143" s="2" customFormat="1">
      <c r="A143" s="37"/>
      <c r="B143" s="38"/>
      <c r="C143" s="39"/>
      <c r="D143" s="230" t="s">
        <v>133</v>
      </c>
      <c r="E143" s="39"/>
      <c r="F143" s="231" t="s">
        <v>648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133</v>
      </c>
      <c r="AU143" s="16" t="s">
        <v>85</v>
      </c>
    </row>
    <row r="144" s="14" customFormat="1">
      <c r="A144" s="14"/>
      <c r="B144" s="245"/>
      <c r="C144" s="246"/>
      <c r="D144" s="230" t="s">
        <v>135</v>
      </c>
      <c r="E144" s="247" t="s">
        <v>1</v>
      </c>
      <c r="F144" s="248" t="s">
        <v>628</v>
      </c>
      <c r="G144" s="246"/>
      <c r="H144" s="249">
        <v>18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135</v>
      </c>
      <c r="AU144" s="255" t="s">
        <v>85</v>
      </c>
      <c r="AV144" s="14" t="s">
        <v>85</v>
      </c>
      <c r="AW144" s="14" t="s">
        <v>31</v>
      </c>
      <c r="AX144" s="14" t="s">
        <v>83</v>
      </c>
      <c r="AY144" s="255" t="s">
        <v>123</v>
      </c>
    </row>
    <row r="145" s="2" customFormat="1" ht="16.5" customHeight="1">
      <c r="A145" s="37"/>
      <c r="B145" s="38"/>
      <c r="C145" s="217" t="s">
        <v>138</v>
      </c>
      <c r="D145" s="217" t="s">
        <v>126</v>
      </c>
      <c r="E145" s="218" t="s">
        <v>649</v>
      </c>
      <c r="F145" s="219" t="s">
        <v>650</v>
      </c>
      <c r="G145" s="220" t="s">
        <v>214</v>
      </c>
      <c r="H145" s="221">
        <v>11</v>
      </c>
      <c r="I145" s="222"/>
      <c r="J145" s="223">
        <f>ROUND(I145*H145,2)</f>
        <v>0</v>
      </c>
      <c r="K145" s="219" t="s">
        <v>130</v>
      </c>
      <c r="L145" s="43"/>
      <c r="M145" s="224" t="s">
        <v>1</v>
      </c>
      <c r="N145" s="225" t="s">
        <v>40</v>
      </c>
      <c r="O145" s="90"/>
      <c r="P145" s="226">
        <f>O145*H145</f>
        <v>0</v>
      </c>
      <c r="Q145" s="226">
        <v>9.0000000000000006E-05</v>
      </c>
      <c r="R145" s="226">
        <f>Q145*H145</f>
        <v>0.00098999999999999999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131</v>
      </c>
      <c r="AT145" s="228" t="s">
        <v>126</v>
      </c>
      <c r="AU145" s="228" t="s">
        <v>85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131</v>
      </c>
      <c r="BM145" s="228" t="s">
        <v>651</v>
      </c>
    </row>
    <row r="146" s="2" customFormat="1">
      <c r="A146" s="37"/>
      <c r="B146" s="38"/>
      <c r="C146" s="39"/>
      <c r="D146" s="230" t="s">
        <v>133</v>
      </c>
      <c r="E146" s="39"/>
      <c r="F146" s="231" t="s">
        <v>652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133</v>
      </c>
      <c r="AU146" s="16" t="s">
        <v>85</v>
      </c>
    </row>
    <row r="147" s="14" customFormat="1">
      <c r="A147" s="14"/>
      <c r="B147" s="245"/>
      <c r="C147" s="246"/>
      <c r="D147" s="230" t="s">
        <v>135</v>
      </c>
      <c r="E147" s="247" t="s">
        <v>1</v>
      </c>
      <c r="F147" s="248" t="s">
        <v>154</v>
      </c>
      <c r="G147" s="246"/>
      <c r="H147" s="249">
        <v>11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135</v>
      </c>
      <c r="AU147" s="255" t="s">
        <v>85</v>
      </c>
      <c r="AV147" s="14" t="s">
        <v>85</v>
      </c>
      <c r="AW147" s="14" t="s">
        <v>31</v>
      </c>
      <c r="AX147" s="14" t="s">
        <v>83</v>
      </c>
      <c r="AY147" s="255" t="s">
        <v>123</v>
      </c>
    </row>
    <row r="148" s="2" customFormat="1">
      <c r="A148" s="37"/>
      <c r="B148" s="38"/>
      <c r="C148" s="217" t="s">
        <v>145</v>
      </c>
      <c r="D148" s="217" t="s">
        <v>126</v>
      </c>
      <c r="E148" s="218" t="s">
        <v>653</v>
      </c>
      <c r="F148" s="219" t="s">
        <v>654</v>
      </c>
      <c r="G148" s="220" t="s">
        <v>214</v>
      </c>
      <c r="H148" s="221">
        <v>6</v>
      </c>
      <c r="I148" s="222"/>
      <c r="J148" s="223">
        <f>ROUND(I148*H148,2)</f>
        <v>0</v>
      </c>
      <c r="K148" s="219" t="s">
        <v>149</v>
      </c>
      <c r="L148" s="43"/>
      <c r="M148" s="224" t="s">
        <v>1</v>
      </c>
      <c r="N148" s="225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131</v>
      </c>
      <c r="AT148" s="228" t="s">
        <v>126</v>
      </c>
      <c r="AU148" s="228" t="s">
        <v>85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131</v>
      </c>
      <c r="BM148" s="228" t="s">
        <v>655</v>
      </c>
    </row>
    <row r="149" s="2" customFormat="1">
      <c r="A149" s="37"/>
      <c r="B149" s="38"/>
      <c r="C149" s="39"/>
      <c r="D149" s="230" t="s">
        <v>133</v>
      </c>
      <c r="E149" s="39"/>
      <c r="F149" s="231" t="s">
        <v>656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85</v>
      </c>
    </row>
    <row r="150" s="14" customFormat="1">
      <c r="A150" s="14"/>
      <c r="B150" s="245"/>
      <c r="C150" s="246"/>
      <c r="D150" s="230" t="s">
        <v>135</v>
      </c>
      <c r="E150" s="247" t="s">
        <v>1</v>
      </c>
      <c r="F150" s="248" t="s">
        <v>444</v>
      </c>
      <c r="G150" s="246"/>
      <c r="H150" s="249">
        <v>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135</v>
      </c>
      <c r="AU150" s="255" t="s">
        <v>85</v>
      </c>
      <c r="AV150" s="14" t="s">
        <v>85</v>
      </c>
      <c r="AW150" s="14" t="s">
        <v>31</v>
      </c>
      <c r="AX150" s="14" t="s">
        <v>83</v>
      </c>
      <c r="AY150" s="255" t="s">
        <v>123</v>
      </c>
    </row>
    <row r="151" s="2" customFormat="1">
      <c r="A151" s="37"/>
      <c r="B151" s="38"/>
      <c r="C151" s="217" t="s">
        <v>154</v>
      </c>
      <c r="D151" s="217" t="s">
        <v>126</v>
      </c>
      <c r="E151" s="218" t="s">
        <v>657</v>
      </c>
      <c r="F151" s="219" t="s">
        <v>658</v>
      </c>
      <c r="G151" s="220" t="s">
        <v>214</v>
      </c>
      <c r="H151" s="221">
        <v>18</v>
      </c>
      <c r="I151" s="222"/>
      <c r="J151" s="223">
        <f>ROUND(I151*H151,2)</f>
        <v>0</v>
      </c>
      <c r="K151" s="219" t="s">
        <v>149</v>
      </c>
      <c r="L151" s="43"/>
      <c r="M151" s="224" t="s">
        <v>1</v>
      </c>
      <c r="N151" s="225" t="s">
        <v>40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131</v>
      </c>
      <c r="AT151" s="228" t="s">
        <v>126</v>
      </c>
      <c r="AU151" s="228" t="s">
        <v>85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131</v>
      </c>
      <c r="BM151" s="228" t="s">
        <v>659</v>
      </c>
    </row>
    <row r="152" s="2" customFormat="1">
      <c r="A152" s="37"/>
      <c r="B152" s="38"/>
      <c r="C152" s="39"/>
      <c r="D152" s="230" t="s">
        <v>133</v>
      </c>
      <c r="E152" s="39"/>
      <c r="F152" s="231" t="s">
        <v>660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133</v>
      </c>
      <c r="AU152" s="16" t="s">
        <v>85</v>
      </c>
    </row>
    <row r="153" s="14" customFormat="1">
      <c r="A153" s="14"/>
      <c r="B153" s="245"/>
      <c r="C153" s="246"/>
      <c r="D153" s="230" t="s">
        <v>135</v>
      </c>
      <c r="E153" s="247" t="s">
        <v>1</v>
      </c>
      <c r="F153" s="248" t="s">
        <v>628</v>
      </c>
      <c r="G153" s="246"/>
      <c r="H153" s="249">
        <v>18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135</v>
      </c>
      <c r="AU153" s="255" t="s">
        <v>85</v>
      </c>
      <c r="AV153" s="14" t="s">
        <v>85</v>
      </c>
      <c r="AW153" s="14" t="s">
        <v>31</v>
      </c>
      <c r="AX153" s="14" t="s">
        <v>83</v>
      </c>
      <c r="AY153" s="255" t="s">
        <v>123</v>
      </c>
    </row>
    <row r="154" s="2" customFormat="1">
      <c r="A154" s="37"/>
      <c r="B154" s="38"/>
      <c r="C154" s="217" t="s">
        <v>161</v>
      </c>
      <c r="D154" s="217" t="s">
        <v>126</v>
      </c>
      <c r="E154" s="218" t="s">
        <v>661</v>
      </c>
      <c r="F154" s="219" t="s">
        <v>662</v>
      </c>
      <c r="G154" s="220" t="s">
        <v>214</v>
      </c>
      <c r="H154" s="221">
        <v>11</v>
      </c>
      <c r="I154" s="222"/>
      <c r="J154" s="223">
        <f>ROUND(I154*H154,2)</f>
        <v>0</v>
      </c>
      <c r="K154" s="219" t="s">
        <v>149</v>
      </c>
      <c r="L154" s="43"/>
      <c r="M154" s="224" t="s">
        <v>1</v>
      </c>
      <c r="N154" s="225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131</v>
      </c>
      <c r="AT154" s="228" t="s">
        <v>126</v>
      </c>
      <c r="AU154" s="228" t="s">
        <v>85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131</v>
      </c>
      <c r="BM154" s="228" t="s">
        <v>663</v>
      </c>
    </row>
    <row r="155" s="2" customFormat="1">
      <c r="A155" s="37"/>
      <c r="B155" s="38"/>
      <c r="C155" s="39"/>
      <c r="D155" s="230" t="s">
        <v>133</v>
      </c>
      <c r="E155" s="39"/>
      <c r="F155" s="231" t="s">
        <v>664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133</v>
      </c>
      <c r="AU155" s="16" t="s">
        <v>85</v>
      </c>
    </row>
    <row r="156" s="14" customFormat="1">
      <c r="A156" s="14"/>
      <c r="B156" s="245"/>
      <c r="C156" s="246"/>
      <c r="D156" s="230" t="s">
        <v>135</v>
      </c>
      <c r="E156" s="247" t="s">
        <v>1</v>
      </c>
      <c r="F156" s="248" t="s">
        <v>154</v>
      </c>
      <c r="G156" s="246"/>
      <c r="H156" s="249">
        <v>11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135</v>
      </c>
      <c r="AU156" s="255" t="s">
        <v>85</v>
      </c>
      <c r="AV156" s="14" t="s">
        <v>85</v>
      </c>
      <c r="AW156" s="14" t="s">
        <v>31</v>
      </c>
      <c r="AX156" s="14" t="s">
        <v>83</v>
      </c>
      <c r="AY156" s="255" t="s">
        <v>123</v>
      </c>
    </row>
    <row r="157" s="2" customFormat="1">
      <c r="A157" s="37"/>
      <c r="B157" s="38"/>
      <c r="C157" s="217" t="s">
        <v>597</v>
      </c>
      <c r="D157" s="217" t="s">
        <v>126</v>
      </c>
      <c r="E157" s="218" t="s">
        <v>665</v>
      </c>
      <c r="F157" s="219" t="s">
        <v>666</v>
      </c>
      <c r="G157" s="220" t="s">
        <v>214</v>
      </c>
      <c r="H157" s="221">
        <v>6</v>
      </c>
      <c r="I157" s="222"/>
      <c r="J157" s="223">
        <f>ROUND(I157*H157,2)</f>
        <v>0</v>
      </c>
      <c r="K157" s="219" t="s">
        <v>149</v>
      </c>
      <c r="L157" s="43"/>
      <c r="M157" s="224" t="s">
        <v>1</v>
      </c>
      <c r="N157" s="225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131</v>
      </c>
      <c r="AT157" s="228" t="s">
        <v>126</v>
      </c>
      <c r="AU157" s="228" t="s">
        <v>85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131</v>
      </c>
      <c r="BM157" s="228" t="s">
        <v>667</v>
      </c>
    </row>
    <row r="158" s="2" customFormat="1">
      <c r="A158" s="37"/>
      <c r="B158" s="38"/>
      <c r="C158" s="39"/>
      <c r="D158" s="230" t="s">
        <v>133</v>
      </c>
      <c r="E158" s="39"/>
      <c r="F158" s="231" t="s">
        <v>668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133</v>
      </c>
      <c r="AU158" s="16" t="s">
        <v>85</v>
      </c>
    </row>
    <row r="159" s="14" customFormat="1">
      <c r="A159" s="14"/>
      <c r="B159" s="245"/>
      <c r="C159" s="246"/>
      <c r="D159" s="230" t="s">
        <v>135</v>
      </c>
      <c r="E159" s="247" t="s">
        <v>1</v>
      </c>
      <c r="F159" s="248" t="s">
        <v>444</v>
      </c>
      <c r="G159" s="246"/>
      <c r="H159" s="249">
        <v>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135</v>
      </c>
      <c r="AU159" s="255" t="s">
        <v>85</v>
      </c>
      <c r="AV159" s="14" t="s">
        <v>85</v>
      </c>
      <c r="AW159" s="14" t="s">
        <v>31</v>
      </c>
      <c r="AX159" s="14" t="s">
        <v>83</v>
      </c>
      <c r="AY159" s="255" t="s">
        <v>123</v>
      </c>
    </row>
    <row r="160" s="2" customFormat="1">
      <c r="A160" s="37"/>
      <c r="B160" s="38"/>
      <c r="C160" s="217" t="s">
        <v>586</v>
      </c>
      <c r="D160" s="217" t="s">
        <v>126</v>
      </c>
      <c r="E160" s="218" t="s">
        <v>669</v>
      </c>
      <c r="F160" s="219" t="s">
        <v>670</v>
      </c>
      <c r="G160" s="220" t="s">
        <v>214</v>
      </c>
      <c r="H160" s="221">
        <v>18</v>
      </c>
      <c r="I160" s="222"/>
      <c r="J160" s="223">
        <f>ROUND(I160*H160,2)</f>
        <v>0</v>
      </c>
      <c r="K160" s="219" t="s">
        <v>149</v>
      </c>
      <c r="L160" s="43"/>
      <c r="M160" s="224" t="s">
        <v>1</v>
      </c>
      <c r="N160" s="225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131</v>
      </c>
      <c r="AT160" s="228" t="s">
        <v>126</v>
      </c>
      <c r="AU160" s="228" t="s">
        <v>85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131</v>
      </c>
      <c r="BM160" s="228" t="s">
        <v>671</v>
      </c>
    </row>
    <row r="161" s="2" customFormat="1">
      <c r="A161" s="37"/>
      <c r="B161" s="38"/>
      <c r="C161" s="39"/>
      <c r="D161" s="230" t="s">
        <v>133</v>
      </c>
      <c r="E161" s="39"/>
      <c r="F161" s="231" t="s">
        <v>672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133</v>
      </c>
      <c r="AU161" s="16" t="s">
        <v>85</v>
      </c>
    </row>
    <row r="162" s="14" customFormat="1">
      <c r="A162" s="14"/>
      <c r="B162" s="245"/>
      <c r="C162" s="246"/>
      <c r="D162" s="230" t="s">
        <v>135</v>
      </c>
      <c r="E162" s="247" t="s">
        <v>1</v>
      </c>
      <c r="F162" s="248" t="s">
        <v>628</v>
      </c>
      <c r="G162" s="246"/>
      <c r="H162" s="249">
        <v>18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135</v>
      </c>
      <c r="AU162" s="255" t="s">
        <v>85</v>
      </c>
      <c r="AV162" s="14" t="s">
        <v>85</v>
      </c>
      <c r="AW162" s="14" t="s">
        <v>31</v>
      </c>
      <c r="AX162" s="14" t="s">
        <v>83</v>
      </c>
      <c r="AY162" s="255" t="s">
        <v>123</v>
      </c>
    </row>
    <row r="163" s="2" customFormat="1">
      <c r="A163" s="37"/>
      <c r="B163" s="38"/>
      <c r="C163" s="217" t="s">
        <v>8</v>
      </c>
      <c r="D163" s="217" t="s">
        <v>126</v>
      </c>
      <c r="E163" s="218" t="s">
        <v>673</v>
      </c>
      <c r="F163" s="219" t="s">
        <v>674</v>
      </c>
      <c r="G163" s="220" t="s">
        <v>214</v>
      </c>
      <c r="H163" s="221">
        <v>11</v>
      </c>
      <c r="I163" s="222"/>
      <c r="J163" s="223">
        <f>ROUND(I163*H163,2)</f>
        <v>0</v>
      </c>
      <c r="K163" s="219" t="s">
        <v>149</v>
      </c>
      <c r="L163" s="43"/>
      <c r="M163" s="224" t="s">
        <v>1</v>
      </c>
      <c r="N163" s="225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131</v>
      </c>
      <c r="AT163" s="228" t="s">
        <v>126</v>
      </c>
      <c r="AU163" s="228" t="s">
        <v>85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131</v>
      </c>
      <c r="BM163" s="228" t="s">
        <v>675</v>
      </c>
    </row>
    <row r="164" s="2" customFormat="1">
      <c r="A164" s="37"/>
      <c r="B164" s="38"/>
      <c r="C164" s="39"/>
      <c r="D164" s="230" t="s">
        <v>133</v>
      </c>
      <c r="E164" s="39"/>
      <c r="F164" s="231" t="s">
        <v>676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85</v>
      </c>
    </row>
    <row r="165" s="14" customFormat="1">
      <c r="A165" s="14"/>
      <c r="B165" s="245"/>
      <c r="C165" s="246"/>
      <c r="D165" s="230" t="s">
        <v>135</v>
      </c>
      <c r="E165" s="247" t="s">
        <v>1</v>
      </c>
      <c r="F165" s="248" t="s">
        <v>154</v>
      </c>
      <c r="G165" s="246"/>
      <c r="H165" s="249">
        <v>11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135</v>
      </c>
      <c r="AU165" s="255" t="s">
        <v>85</v>
      </c>
      <c r="AV165" s="14" t="s">
        <v>85</v>
      </c>
      <c r="AW165" s="14" t="s">
        <v>31</v>
      </c>
      <c r="AX165" s="14" t="s">
        <v>83</v>
      </c>
      <c r="AY165" s="255" t="s">
        <v>123</v>
      </c>
    </row>
    <row r="166" s="2" customFormat="1" ht="21.75" customHeight="1">
      <c r="A166" s="37"/>
      <c r="B166" s="38"/>
      <c r="C166" s="217" t="s">
        <v>677</v>
      </c>
      <c r="D166" s="217" t="s">
        <v>126</v>
      </c>
      <c r="E166" s="218" t="s">
        <v>678</v>
      </c>
      <c r="F166" s="219" t="s">
        <v>679</v>
      </c>
      <c r="G166" s="220" t="s">
        <v>214</v>
      </c>
      <c r="H166" s="221">
        <v>6</v>
      </c>
      <c r="I166" s="222"/>
      <c r="J166" s="223">
        <f>ROUND(I166*H166,2)</f>
        <v>0</v>
      </c>
      <c r="K166" s="219" t="s">
        <v>149</v>
      </c>
      <c r="L166" s="43"/>
      <c r="M166" s="224" t="s">
        <v>1</v>
      </c>
      <c r="N166" s="225" t="s">
        <v>40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131</v>
      </c>
      <c r="AT166" s="228" t="s">
        <v>126</v>
      </c>
      <c r="AU166" s="228" t="s">
        <v>85</v>
      </c>
      <c r="AY166" s="16" t="s">
        <v>123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83</v>
      </c>
      <c r="BK166" s="229">
        <f>ROUND(I166*H166,2)</f>
        <v>0</v>
      </c>
      <c r="BL166" s="16" t="s">
        <v>131</v>
      </c>
      <c r="BM166" s="228" t="s">
        <v>680</v>
      </c>
    </row>
    <row r="167" s="2" customFormat="1">
      <c r="A167" s="37"/>
      <c r="B167" s="38"/>
      <c r="C167" s="39"/>
      <c r="D167" s="230" t="s">
        <v>133</v>
      </c>
      <c r="E167" s="39"/>
      <c r="F167" s="231" t="s">
        <v>681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133</v>
      </c>
      <c r="AU167" s="16" t="s">
        <v>85</v>
      </c>
    </row>
    <row r="168" s="14" customFormat="1">
      <c r="A168" s="14"/>
      <c r="B168" s="245"/>
      <c r="C168" s="246"/>
      <c r="D168" s="230" t="s">
        <v>135</v>
      </c>
      <c r="E168" s="247" t="s">
        <v>1</v>
      </c>
      <c r="F168" s="248" t="s">
        <v>444</v>
      </c>
      <c r="G168" s="246"/>
      <c r="H168" s="249">
        <v>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135</v>
      </c>
      <c r="AU168" s="255" t="s">
        <v>85</v>
      </c>
      <c r="AV168" s="14" t="s">
        <v>85</v>
      </c>
      <c r="AW168" s="14" t="s">
        <v>31</v>
      </c>
      <c r="AX168" s="14" t="s">
        <v>83</v>
      </c>
      <c r="AY168" s="255" t="s">
        <v>123</v>
      </c>
    </row>
    <row r="169" s="2" customFormat="1" ht="21.75" customHeight="1">
      <c r="A169" s="37"/>
      <c r="B169" s="38"/>
      <c r="C169" s="217" t="s">
        <v>682</v>
      </c>
      <c r="D169" s="217" t="s">
        <v>126</v>
      </c>
      <c r="E169" s="218" t="s">
        <v>683</v>
      </c>
      <c r="F169" s="219" t="s">
        <v>684</v>
      </c>
      <c r="G169" s="220" t="s">
        <v>214</v>
      </c>
      <c r="H169" s="221">
        <v>18</v>
      </c>
      <c r="I169" s="222"/>
      <c r="J169" s="223">
        <f>ROUND(I169*H169,2)</f>
        <v>0</v>
      </c>
      <c r="K169" s="219" t="s">
        <v>149</v>
      </c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131</v>
      </c>
      <c r="AT169" s="228" t="s">
        <v>126</v>
      </c>
      <c r="AU169" s="228" t="s">
        <v>85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131</v>
      </c>
      <c r="BM169" s="228" t="s">
        <v>685</v>
      </c>
    </row>
    <row r="170" s="2" customFormat="1">
      <c r="A170" s="37"/>
      <c r="B170" s="38"/>
      <c r="C170" s="39"/>
      <c r="D170" s="230" t="s">
        <v>133</v>
      </c>
      <c r="E170" s="39"/>
      <c r="F170" s="231" t="s">
        <v>686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85</v>
      </c>
    </row>
    <row r="171" s="14" customFormat="1">
      <c r="A171" s="14"/>
      <c r="B171" s="245"/>
      <c r="C171" s="246"/>
      <c r="D171" s="230" t="s">
        <v>135</v>
      </c>
      <c r="E171" s="247" t="s">
        <v>1</v>
      </c>
      <c r="F171" s="248" t="s">
        <v>628</v>
      </c>
      <c r="G171" s="246"/>
      <c r="H171" s="249">
        <v>18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135</v>
      </c>
      <c r="AU171" s="255" t="s">
        <v>85</v>
      </c>
      <c r="AV171" s="14" t="s">
        <v>85</v>
      </c>
      <c r="AW171" s="14" t="s">
        <v>31</v>
      </c>
      <c r="AX171" s="14" t="s">
        <v>83</v>
      </c>
      <c r="AY171" s="255" t="s">
        <v>123</v>
      </c>
    </row>
    <row r="172" s="2" customFormat="1" ht="21.75" customHeight="1">
      <c r="A172" s="37"/>
      <c r="B172" s="38"/>
      <c r="C172" s="217" t="s">
        <v>628</v>
      </c>
      <c r="D172" s="217" t="s">
        <v>126</v>
      </c>
      <c r="E172" s="218" t="s">
        <v>687</v>
      </c>
      <c r="F172" s="219" t="s">
        <v>688</v>
      </c>
      <c r="G172" s="220" t="s">
        <v>214</v>
      </c>
      <c r="H172" s="221">
        <v>11</v>
      </c>
      <c r="I172" s="222"/>
      <c r="J172" s="223">
        <f>ROUND(I172*H172,2)</f>
        <v>0</v>
      </c>
      <c r="K172" s="219" t="s">
        <v>149</v>
      </c>
      <c r="L172" s="43"/>
      <c r="M172" s="224" t="s">
        <v>1</v>
      </c>
      <c r="N172" s="225" t="s">
        <v>40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131</v>
      </c>
      <c r="AT172" s="228" t="s">
        <v>126</v>
      </c>
      <c r="AU172" s="228" t="s">
        <v>85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83</v>
      </c>
      <c r="BK172" s="229">
        <f>ROUND(I172*H172,2)</f>
        <v>0</v>
      </c>
      <c r="BL172" s="16" t="s">
        <v>131</v>
      </c>
      <c r="BM172" s="228" t="s">
        <v>689</v>
      </c>
    </row>
    <row r="173" s="2" customFormat="1">
      <c r="A173" s="37"/>
      <c r="B173" s="38"/>
      <c r="C173" s="39"/>
      <c r="D173" s="230" t="s">
        <v>133</v>
      </c>
      <c r="E173" s="39"/>
      <c r="F173" s="231" t="s">
        <v>690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85</v>
      </c>
    </row>
    <row r="174" s="14" customFormat="1">
      <c r="A174" s="14"/>
      <c r="B174" s="245"/>
      <c r="C174" s="246"/>
      <c r="D174" s="230" t="s">
        <v>135</v>
      </c>
      <c r="E174" s="247" t="s">
        <v>1</v>
      </c>
      <c r="F174" s="248" t="s">
        <v>154</v>
      </c>
      <c r="G174" s="246"/>
      <c r="H174" s="249">
        <v>11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135</v>
      </c>
      <c r="AU174" s="255" t="s">
        <v>85</v>
      </c>
      <c r="AV174" s="14" t="s">
        <v>85</v>
      </c>
      <c r="AW174" s="14" t="s">
        <v>31</v>
      </c>
      <c r="AX174" s="14" t="s">
        <v>83</v>
      </c>
      <c r="AY174" s="255" t="s">
        <v>123</v>
      </c>
    </row>
    <row r="175" s="2" customFormat="1">
      <c r="A175" s="37"/>
      <c r="B175" s="38"/>
      <c r="C175" s="217" t="s">
        <v>198</v>
      </c>
      <c r="D175" s="217" t="s">
        <v>126</v>
      </c>
      <c r="E175" s="218" t="s">
        <v>691</v>
      </c>
      <c r="F175" s="219" t="s">
        <v>692</v>
      </c>
      <c r="G175" s="220" t="s">
        <v>129</v>
      </c>
      <c r="H175" s="221">
        <v>138.71100000000001</v>
      </c>
      <c r="I175" s="222"/>
      <c r="J175" s="223">
        <f>ROUND(I175*H175,2)</f>
        <v>0</v>
      </c>
      <c r="K175" s="219" t="s">
        <v>149</v>
      </c>
      <c r="L175" s="43"/>
      <c r="M175" s="224" t="s">
        <v>1</v>
      </c>
      <c r="N175" s="225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131</v>
      </c>
      <c r="AT175" s="228" t="s">
        <v>126</v>
      </c>
      <c r="AU175" s="228" t="s">
        <v>85</v>
      </c>
      <c r="AY175" s="16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131</v>
      </c>
      <c r="BM175" s="228" t="s">
        <v>693</v>
      </c>
    </row>
    <row r="176" s="2" customFormat="1">
      <c r="A176" s="37"/>
      <c r="B176" s="38"/>
      <c r="C176" s="39"/>
      <c r="D176" s="230" t="s">
        <v>133</v>
      </c>
      <c r="E176" s="39"/>
      <c r="F176" s="231" t="s">
        <v>694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85</v>
      </c>
    </row>
    <row r="177" s="13" customFormat="1">
      <c r="A177" s="13"/>
      <c r="B177" s="235"/>
      <c r="C177" s="236"/>
      <c r="D177" s="230" t="s">
        <v>135</v>
      </c>
      <c r="E177" s="237" t="s">
        <v>1</v>
      </c>
      <c r="F177" s="238" t="s">
        <v>695</v>
      </c>
      <c r="G177" s="236"/>
      <c r="H177" s="237" t="s">
        <v>1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135</v>
      </c>
      <c r="AU177" s="244" t="s">
        <v>85</v>
      </c>
      <c r="AV177" s="13" t="s">
        <v>83</v>
      </c>
      <c r="AW177" s="13" t="s">
        <v>31</v>
      </c>
      <c r="AX177" s="13" t="s">
        <v>75</v>
      </c>
      <c r="AY177" s="244" t="s">
        <v>123</v>
      </c>
    </row>
    <row r="178" s="14" customFormat="1">
      <c r="A178" s="14"/>
      <c r="B178" s="245"/>
      <c r="C178" s="246"/>
      <c r="D178" s="230" t="s">
        <v>135</v>
      </c>
      <c r="E178" s="247" t="s">
        <v>1</v>
      </c>
      <c r="F178" s="248" t="s">
        <v>696</v>
      </c>
      <c r="G178" s="246"/>
      <c r="H178" s="249">
        <v>138.71100000000001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135</v>
      </c>
      <c r="AU178" s="255" t="s">
        <v>85</v>
      </c>
      <c r="AV178" s="14" t="s">
        <v>85</v>
      </c>
      <c r="AW178" s="14" t="s">
        <v>31</v>
      </c>
      <c r="AX178" s="14" t="s">
        <v>83</v>
      </c>
      <c r="AY178" s="255" t="s">
        <v>123</v>
      </c>
    </row>
    <row r="179" s="2" customFormat="1" ht="16.5" customHeight="1">
      <c r="A179" s="37"/>
      <c r="B179" s="38"/>
      <c r="C179" s="256" t="s">
        <v>204</v>
      </c>
      <c r="D179" s="256" t="s">
        <v>211</v>
      </c>
      <c r="E179" s="257" t="s">
        <v>697</v>
      </c>
      <c r="F179" s="258" t="s">
        <v>698</v>
      </c>
      <c r="G179" s="259" t="s">
        <v>699</v>
      </c>
      <c r="H179" s="260">
        <v>6.9359999999999999</v>
      </c>
      <c r="I179" s="261"/>
      <c r="J179" s="262">
        <f>ROUND(I179*H179,2)</f>
        <v>0</v>
      </c>
      <c r="K179" s="258" t="s">
        <v>149</v>
      </c>
      <c r="L179" s="263"/>
      <c r="M179" s="264" t="s">
        <v>1</v>
      </c>
      <c r="N179" s="265" t="s">
        <v>40</v>
      </c>
      <c r="O179" s="90"/>
      <c r="P179" s="226">
        <f>O179*H179</f>
        <v>0</v>
      </c>
      <c r="Q179" s="226">
        <v>0.001</v>
      </c>
      <c r="R179" s="226">
        <f>Q179*H179</f>
        <v>0.0069360000000000003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125</v>
      </c>
      <c r="AT179" s="228" t="s">
        <v>211</v>
      </c>
      <c r="AU179" s="228" t="s">
        <v>85</v>
      </c>
      <c r="AY179" s="16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131</v>
      </c>
      <c r="BM179" s="228" t="s">
        <v>700</v>
      </c>
    </row>
    <row r="180" s="2" customFormat="1">
      <c r="A180" s="37"/>
      <c r="B180" s="38"/>
      <c r="C180" s="39"/>
      <c r="D180" s="230" t="s">
        <v>133</v>
      </c>
      <c r="E180" s="39"/>
      <c r="F180" s="231" t="s">
        <v>698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133</v>
      </c>
      <c r="AU180" s="16" t="s">
        <v>85</v>
      </c>
    </row>
    <row r="181" s="14" customFormat="1">
      <c r="A181" s="14"/>
      <c r="B181" s="245"/>
      <c r="C181" s="246"/>
      <c r="D181" s="230" t="s">
        <v>135</v>
      </c>
      <c r="E181" s="247" t="s">
        <v>1</v>
      </c>
      <c r="F181" s="248" t="s">
        <v>701</v>
      </c>
      <c r="G181" s="246"/>
      <c r="H181" s="249">
        <v>6.9359999999999999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135</v>
      </c>
      <c r="AU181" s="255" t="s">
        <v>85</v>
      </c>
      <c r="AV181" s="14" t="s">
        <v>85</v>
      </c>
      <c r="AW181" s="14" t="s">
        <v>31</v>
      </c>
      <c r="AX181" s="14" t="s">
        <v>83</v>
      </c>
      <c r="AY181" s="255" t="s">
        <v>123</v>
      </c>
    </row>
    <row r="182" s="2" customFormat="1">
      <c r="A182" s="37"/>
      <c r="B182" s="38"/>
      <c r="C182" s="217" t="s">
        <v>210</v>
      </c>
      <c r="D182" s="217" t="s">
        <v>126</v>
      </c>
      <c r="E182" s="218" t="s">
        <v>702</v>
      </c>
      <c r="F182" s="219" t="s">
        <v>703</v>
      </c>
      <c r="G182" s="220" t="s">
        <v>129</v>
      </c>
      <c r="H182" s="221">
        <v>295.13</v>
      </c>
      <c r="I182" s="222"/>
      <c r="J182" s="223">
        <f>ROUND(I182*H182,2)</f>
        <v>0</v>
      </c>
      <c r="K182" s="219" t="s">
        <v>149</v>
      </c>
      <c r="L182" s="43"/>
      <c r="M182" s="224" t="s">
        <v>1</v>
      </c>
      <c r="N182" s="225" t="s">
        <v>40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131</v>
      </c>
      <c r="AT182" s="228" t="s">
        <v>126</v>
      </c>
      <c r="AU182" s="228" t="s">
        <v>85</v>
      </c>
      <c r="AY182" s="16" t="s">
        <v>123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83</v>
      </c>
      <c r="BK182" s="229">
        <f>ROUND(I182*H182,2)</f>
        <v>0</v>
      </c>
      <c r="BL182" s="16" t="s">
        <v>131</v>
      </c>
      <c r="BM182" s="228" t="s">
        <v>704</v>
      </c>
    </row>
    <row r="183" s="2" customFormat="1">
      <c r="A183" s="37"/>
      <c r="B183" s="38"/>
      <c r="C183" s="39"/>
      <c r="D183" s="230" t="s">
        <v>133</v>
      </c>
      <c r="E183" s="39"/>
      <c r="F183" s="231" t="s">
        <v>705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85</v>
      </c>
    </row>
    <row r="184" s="13" customFormat="1">
      <c r="A184" s="13"/>
      <c r="B184" s="235"/>
      <c r="C184" s="236"/>
      <c r="D184" s="230" t="s">
        <v>135</v>
      </c>
      <c r="E184" s="237" t="s">
        <v>1</v>
      </c>
      <c r="F184" s="238" t="s">
        <v>706</v>
      </c>
      <c r="G184" s="236"/>
      <c r="H184" s="237" t="s">
        <v>1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135</v>
      </c>
      <c r="AU184" s="244" t="s">
        <v>85</v>
      </c>
      <c r="AV184" s="13" t="s">
        <v>83</v>
      </c>
      <c r="AW184" s="13" t="s">
        <v>31</v>
      </c>
      <c r="AX184" s="13" t="s">
        <v>75</v>
      </c>
      <c r="AY184" s="244" t="s">
        <v>123</v>
      </c>
    </row>
    <row r="185" s="14" customFormat="1">
      <c r="A185" s="14"/>
      <c r="B185" s="245"/>
      <c r="C185" s="246"/>
      <c r="D185" s="230" t="s">
        <v>135</v>
      </c>
      <c r="E185" s="247" t="s">
        <v>1</v>
      </c>
      <c r="F185" s="248" t="s">
        <v>707</v>
      </c>
      <c r="G185" s="246"/>
      <c r="H185" s="249">
        <v>295.13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135</v>
      </c>
      <c r="AU185" s="255" t="s">
        <v>85</v>
      </c>
      <c r="AV185" s="14" t="s">
        <v>85</v>
      </c>
      <c r="AW185" s="14" t="s">
        <v>31</v>
      </c>
      <c r="AX185" s="14" t="s">
        <v>83</v>
      </c>
      <c r="AY185" s="255" t="s">
        <v>123</v>
      </c>
    </row>
    <row r="186" s="2" customFormat="1" ht="33" customHeight="1">
      <c r="A186" s="37"/>
      <c r="B186" s="38"/>
      <c r="C186" s="217" t="s">
        <v>168</v>
      </c>
      <c r="D186" s="217" t="s">
        <v>126</v>
      </c>
      <c r="E186" s="218" t="s">
        <v>708</v>
      </c>
      <c r="F186" s="219" t="s">
        <v>709</v>
      </c>
      <c r="G186" s="220" t="s">
        <v>214</v>
      </c>
      <c r="H186" s="221">
        <v>20</v>
      </c>
      <c r="I186" s="222"/>
      <c r="J186" s="223">
        <f>ROUND(I186*H186,2)</f>
        <v>0</v>
      </c>
      <c r="K186" s="219" t="s">
        <v>149</v>
      </c>
      <c r="L186" s="43"/>
      <c r="M186" s="224" t="s">
        <v>1</v>
      </c>
      <c r="N186" s="225" t="s">
        <v>40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131</v>
      </c>
      <c r="AT186" s="228" t="s">
        <v>126</v>
      </c>
      <c r="AU186" s="228" t="s">
        <v>85</v>
      </c>
      <c r="AY186" s="16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83</v>
      </c>
      <c r="BK186" s="229">
        <f>ROUND(I186*H186,2)</f>
        <v>0</v>
      </c>
      <c r="BL186" s="16" t="s">
        <v>131</v>
      </c>
      <c r="BM186" s="228" t="s">
        <v>710</v>
      </c>
    </row>
    <row r="187" s="2" customFormat="1">
      <c r="A187" s="37"/>
      <c r="B187" s="38"/>
      <c r="C187" s="39"/>
      <c r="D187" s="230" t="s">
        <v>133</v>
      </c>
      <c r="E187" s="39"/>
      <c r="F187" s="231" t="s">
        <v>711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85</v>
      </c>
    </row>
    <row r="188" s="14" customFormat="1">
      <c r="A188" s="14"/>
      <c r="B188" s="245"/>
      <c r="C188" s="246"/>
      <c r="D188" s="230" t="s">
        <v>135</v>
      </c>
      <c r="E188" s="247" t="s">
        <v>1</v>
      </c>
      <c r="F188" s="248" t="s">
        <v>712</v>
      </c>
      <c r="G188" s="246"/>
      <c r="H188" s="249">
        <v>20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135</v>
      </c>
      <c r="AU188" s="255" t="s">
        <v>85</v>
      </c>
      <c r="AV188" s="14" t="s">
        <v>85</v>
      </c>
      <c r="AW188" s="14" t="s">
        <v>31</v>
      </c>
      <c r="AX188" s="14" t="s">
        <v>83</v>
      </c>
      <c r="AY188" s="255" t="s">
        <v>123</v>
      </c>
    </row>
    <row r="189" s="2" customFormat="1" ht="16.5" customHeight="1">
      <c r="A189" s="37"/>
      <c r="B189" s="38"/>
      <c r="C189" s="256" t="s">
        <v>712</v>
      </c>
      <c r="D189" s="256" t="s">
        <v>211</v>
      </c>
      <c r="E189" s="257" t="s">
        <v>713</v>
      </c>
      <c r="F189" s="258" t="s">
        <v>714</v>
      </c>
      <c r="G189" s="259" t="s">
        <v>214</v>
      </c>
      <c r="H189" s="260">
        <v>20</v>
      </c>
      <c r="I189" s="261"/>
      <c r="J189" s="262">
        <f>ROUND(I189*H189,2)</f>
        <v>0</v>
      </c>
      <c r="K189" s="258" t="s">
        <v>149</v>
      </c>
      <c r="L189" s="263"/>
      <c r="M189" s="264" t="s">
        <v>1</v>
      </c>
      <c r="N189" s="265" t="s">
        <v>40</v>
      </c>
      <c r="O189" s="90"/>
      <c r="P189" s="226">
        <f>O189*H189</f>
        <v>0</v>
      </c>
      <c r="Q189" s="226">
        <v>0.027</v>
      </c>
      <c r="R189" s="226">
        <f>Q189*H189</f>
        <v>0.54000000000000004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125</v>
      </c>
      <c r="AT189" s="228" t="s">
        <v>211</v>
      </c>
      <c r="AU189" s="228" t="s">
        <v>85</v>
      </c>
      <c r="AY189" s="16" t="s">
        <v>123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131</v>
      </c>
      <c r="BM189" s="228" t="s">
        <v>715</v>
      </c>
    </row>
    <row r="190" s="2" customFormat="1">
      <c r="A190" s="37"/>
      <c r="B190" s="38"/>
      <c r="C190" s="39"/>
      <c r="D190" s="230" t="s">
        <v>133</v>
      </c>
      <c r="E190" s="39"/>
      <c r="F190" s="231" t="s">
        <v>714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133</v>
      </c>
      <c r="AU190" s="16" t="s">
        <v>85</v>
      </c>
    </row>
    <row r="191" s="14" customFormat="1">
      <c r="A191" s="14"/>
      <c r="B191" s="245"/>
      <c r="C191" s="246"/>
      <c r="D191" s="230" t="s">
        <v>135</v>
      </c>
      <c r="E191" s="247" t="s">
        <v>1</v>
      </c>
      <c r="F191" s="248" t="s">
        <v>712</v>
      </c>
      <c r="G191" s="246"/>
      <c r="H191" s="249">
        <v>20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135</v>
      </c>
      <c r="AU191" s="255" t="s">
        <v>85</v>
      </c>
      <c r="AV191" s="14" t="s">
        <v>85</v>
      </c>
      <c r="AW191" s="14" t="s">
        <v>31</v>
      </c>
      <c r="AX191" s="14" t="s">
        <v>83</v>
      </c>
      <c r="AY191" s="255" t="s">
        <v>123</v>
      </c>
    </row>
    <row r="192" s="2" customFormat="1" ht="21.75" customHeight="1">
      <c r="A192" s="37"/>
      <c r="B192" s="38"/>
      <c r="C192" s="256" t="s">
        <v>7</v>
      </c>
      <c r="D192" s="256" t="s">
        <v>211</v>
      </c>
      <c r="E192" s="257" t="s">
        <v>716</v>
      </c>
      <c r="F192" s="258" t="s">
        <v>717</v>
      </c>
      <c r="G192" s="259" t="s">
        <v>214</v>
      </c>
      <c r="H192" s="260">
        <v>60</v>
      </c>
      <c r="I192" s="261"/>
      <c r="J192" s="262">
        <f>ROUND(I192*H192,2)</f>
        <v>0</v>
      </c>
      <c r="K192" s="258" t="s">
        <v>149</v>
      </c>
      <c r="L192" s="263"/>
      <c r="M192" s="264" t="s">
        <v>1</v>
      </c>
      <c r="N192" s="265" t="s">
        <v>40</v>
      </c>
      <c r="O192" s="90"/>
      <c r="P192" s="226">
        <f>O192*H192</f>
        <v>0</v>
      </c>
      <c r="Q192" s="226">
        <v>0.0070899999999999999</v>
      </c>
      <c r="R192" s="226">
        <f>Q192*H192</f>
        <v>0.4254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125</v>
      </c>
      <c r="AT192" s="228" t="s">
        <v>211</v>
      </c>
      <c r="AU192" s="228" t="s">
        <v>85</v>
      </c>
      <c r="AY192" s="16" t="s">
        <v>123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131</v>
      </c>
      <c r="BM192" s="228" t="s">
        <v>718</v>
      </c>
    </row>
    <row r="193" s="2" customFormat="1">
      <c r="A193" s="37"/>
      <c r="B193" s="38"/>
      <c r="C193" s="39"/>
      <c r="D193" s="230" t="s">
        <v>133</v>
      </c>
      <c r="E193" s="39"/>
      <c r="F193" s="231" t="s">
        <v>717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133</v>
      </c>
      <c r="AU193" s="16" t="s">
        <v>85</v>
      </c>
    </row>
    <row r="194" s="14" customFormat="1">
      <c r="A194" s="14"/>
      <c r="B194" s="245"/>
      <c r="C194" s="246"/>
      <c r="D194" s="230" t="s">
        <v>135</v>
      </c>
      <c r="E194" s="247" t="s">
        <v>1</v>
      </c>
      <c r="F194" s="248" t="s">
        <v>719</v>
      </c>
      <c r="G194" s="246"/>
      <c r="H194" s="249">
        <v>60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135</v>
      </c>
      <c r="AU194" s="255" t="s">
        <v>85</v>
      </c>
      <c r="AV194" s="14" t="s">
        <v>85</v>
      </c>
      <c r="AW194" s="14" t="s">
        <v>31</v>
      </c>
      <c r="AX194" s="14" t="s">
        <v>83</v>
      </c>
      <c r="AY194" s="255" t="s">
        <v>123</v>
      </c>
    </row>
    <row r="195" s="2" customFormat="1" ht="21.75" customHeight="1">
      <c r="A195" s="37"/>
      <c r="B195" s="38"/>
      <c r="C195" s="256" t="s">
        <v>179</v>
      </c>
      <c r="D195" s="256" t="s">
        <v>211</v>
      </c>
      <c r="E195" s="257" t="s">
        <v>720</v>
      </c>
      <c r="F195" s="258" t="s">
        <v>721</v>
      </c>
      <c r="G195" s="259" t="s">
        <v>461</v>
      </c>
      <c r="H195" s="260">
        <v>10</v>
      </c>
      <c r="I195" s="261"/>
      <c r="J195" s="262">
        <f>ROUND(I195*H195,2)</f>
        <v>0</v>
      </c>
      <c r="K195" s="258" t="s">
        <v>149</v>
      </c>
      <c r="L195" s="263"/>
      <c r="M195" s="264" t="s">
        <v>1</v>
      </c>
      <c r="N195" s="265" t="s">
        <v>40</v>
      </c>
      <c r="O195" s="90"/>
      <c r="P195" s="226">
        <f>O195*H195</f>
        <v>0</v>
      </c>
      <c r="Q195" s="226">
        <v>0.0014</v>
      </c>
      <c r="R195" s="226">
        <f>Q195*H195</f>
        <v>0.014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125</v>
      </c>
      <c r="AT195" s="228" t="s">
        <v>211</v>
      </c>
      <c r="AU195" s="228" t="s">
        <v>85</v>
      </c>
      <c r="AY195" s="16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131</v>
      </c>
      <c r="BM195" s="228" t="s">
        <v>722</v>
      </c>
    </row>
    <row r="196" s="2" customFormat="1">
      <c r="A196" s="37"/>
      <c r="B196" s="38"/>
      <c r="C196" s="39"/>
      <c r="D196" s="230" t="s">
        <v>133</v>
      </c>
      <c r="E196" s="39"/>
      <c r="F196" s="231" t="s">
        <v>721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133</v>
      </c>
      <c r="AU196" s="16" t="s">
        <v>85</v>
      </c>
    </row>
    <row r="197" s="14" customFormat="1">
      <c r="A197" s="14"/>
      <c r="B197" s="245"/>
      <c r="C197" s="246"/>
      <c r="D197" s="230" t="s">
        <v>135</v>
      </c>
      <c r="E197" s="247" t="s">
        <v>1</v>
      </c>
      <c r="F197" s="248" t="s">
        <v>145</v>
      </c>
      <c r="G197" s="246"/>
      <c r="H197" s="249">
        <v>10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135</v>
      </c>
      <c r="AU197" s="255" t="s">
        <v>85</v>
      </c>
      <c r="AV197" s="14" t="s">
        <v>85</v>
      </c>
      <c r="AW197" s="14" t="s">
        <v>31</v>
      </c>
      <c r="AX197" s="14" t="s">
        <v>83</v>
      </c>
      <c r="AY197" s="255" t="s">
        <v>123</v>
      </c>
    </row>
    <row r="198" s="2" customFormat="1">
      <c r="A198" s="37"/>
      <c r="B198" s="38"/>
      <c r="C198" s="217" t="s">
        <v>185</v>
      </c>
      <c r="D198" s="217" t="s">
        <v>126</v>
      </c>
      <c r="E198" s="218" t="s">
        <v>723</v>
      </c>
      <c r="F198" s="219" t="s">
        <v>724</v>
      </c>
      <c r="G198" s="220" t="s">
        <v>214</v>
      </c>
      <c r="H198" s="221">
        <v>20</v>
      </c>
      <c r="I198" s="222"/>
      <c r="J198" s="223">
        <f>ROUND(I198*H198,2)</f>
        <v>0</v>
      </c>
      <c r="K198" s="219" t="s">
        <v>149</v>
      </c>
      <c r="L198" s="43"/>
      <c r="M198" s="224" t="s">
        <v>1</v>
      </c>
      <c r="N198" s="225" t="s">
        <v>40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131</v>
      </c>
      <c r="AT198" s="228" t="s">
        <v>126</v>
      </c>
      <c r="AU198" s="228" t="s">
        <v>85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83</v>
      </c>
      <c r="BK198" s="229">
        <f>ROUND(I198*H198,2)</f>
        <v>0</v>
      </c>
      <c r="BL198" s="16" t="s">
        <v>131</v>
      </c>
      <c r="BM198" s="228" t="s">
        <v>725</v>
      </c>
    </row>
    <row r="199" s="2" customFormat="1">
      <c r="A199" s="37"/>
      <c r="B199" s="38"/>
      <c r="C199" s="39"/>
      <c r="D199" s="230" t="s">
        <v>133</v>
      </c>
      <c r="E199" s="39"/>
      <c r="F199" s="231" t="s">
        <v>726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85</v>
      </c>
    </row>
    <row r="200" s="14" customFormat="1">
      <c r="A200" s="14"/>
      <c r="B200" s="245"/>
      <c r="C200" s="246"/>
      <c r="D200" s="230" t="s">
        <v>135</v>
      </c>
      <c r="E200" s="247" t="s">
        <v>1</v>
      </c>
      <c r="F200" s="248" t="s">
        <v>712</v>
      </c>
      <c r="G200" s="246"/>
      <c r="H200" s="249">
        <v>20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135</v>
      </c>
      <c r="AU200" s="255" t="s">
        <v>85</v>
      </c>
      <c r="AV200" s="14" t="s">
        <v>85</v>
      </c>
      <c r="AW200" s="14" t="s">
        <v>31</v>
      </c>
      <c r="AX200" s="14" t="s">
        <v>83</v>
      </c>
      <c r="AY200" s="255" t="s">
        <v>123</v>
      </c>
    </row>
    <row r="201" s="2" customFormat="1">
      <c r="A201" s="37"/>
      <c r="B201" s="38"/>
      <c r="C201" s="217" t="s">
        <v>190</v>
      </c>
      <c r="D201" s="217" t="s">
        <v>126</v>
      </c>
      <c r="E201" s="218" t="s">
        <v>727</v>
      </c>
      <c r="F201" s="219" t="s">
        <v>728</v>
      </c>
      <c r="G201" s="220" t="s">
        <v>214</v>
      </c>
      <c r="H201" s="221">
        <v>20</v>
      </c>
      <c r="I201" s="222"/>
      <c r="J201" s="223">
        <f>ROUND(I201*H201,2)</f>
        <v>0</v>
      </c>
      <c r="K201" s="219" t="s">
        <v>149</v>
      </c>
      <c r="L201" s="43"/>
      <c r="M201" s="224" t="s">
        <v>1</v>
      </c>
      <c r="N201" s="225" t="s">
        <v>40</v>
      </c>
      <c r="O201" s="90"/>
      <c r="P201" s="226">
        <f>O201*H201</f>
        <v>0</v>
      </c>
      <c r="Q201" s="226">
        <v>6.0000000000000002E-05</v>
      </c>
      <c r="R201" s="226">
        <f>Q201*H201</f>
        <v>0.0012000000000000001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131</v>
      </c>
      <c r="AT201" s="228" t="s">
        <v>126</v>
      </c>
      <c r="AU201" s="228" t="s">
        <v>85</v>
      </c>
      <c r="AY201" s="16" t="s">
        <v>123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131</v>
      </c>
      <c r="BM201" s="228" t="s">
        <v>729</v>
      </c>
    </row>
    <row r="202" s="2" customFormat="1">
      <c r="A202" s="37"/>
      <c r="B202" s="38"/>
      <c r="C202" s="39"/>
      <c r="D202" s="230" t="s">
        <v>133</v>
      </c>
      <c r="E202" s="39"/>
      <c r="F202" s="231" t="s">
        <v>730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133</v>
      </c>
      <c r="AU202" s="16" t="s">
        <v>85</v>
      </c>
    </row>
    <row r="203" s="14" customFormat="1">
      <c r="A203" s="14"/>
      <c r="B203" s="245"/>
      <c r="C203" s="246"/>
      <c r="D203" s="230" t="s">
        <v>135</v>
      </c>
      <c r="E203" s="247" t="s">
        <v>1</v>
      </c>
      <c r="F203" s="248" t="s">
        <v>712</v>
      </c>
      <c r="G203" s="246"/>
      <c r="H203" s="249">
        <v>20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135</v>
      </c>
      <c r="AU203" s="255" t="s">
        <v>85</v>
      </c>
      <c r="AV203" s="14" t="s">
        <v>85</v>
      </c>
      <c r="AW203" s="14" t="s">
        <v>31</v>
      </c>
      <c r="AX203" s="14" t="s">
        <v>83</v>
      </c>
      <c r="AY203" s="255" t="s">
        <v>123</v>
      </c>
    </row>
    <row r="204" s="2" customFormat="1">
      <c r="A204" s="37"/>
      <c r="B204" s="38"/>
      <c r="C204" s="217" t="s">
        <v>386</v>
      </c>
      <c r="D204" s="217" t="s">
        <v>126</v>
      </c>
      <c r="E204" s="218" t="s">
        <v>731</v>
      </c>
      <c r="F204" s="219" t="s">
        <v>732</v>
      </c>
      <c r="G204" s="220" t="s">
        <v>214</v>
      </c>
      <c r="H204" s="221">
        <v>20</v>
      </c>
      <c r="I204" s="222"/>
      <c r="J204" s="223">
        <f>ROUND(I204*H204,2)</f>
        <v>0</v>
      </c>
      <c r="K204" s="219" t="s">
        <v>149</v>
      </c>
      <c r="L204" s="43"/>
      <c r="M204" s="224" t="s">
        <v>1</v>
      </c>
      <c r="N204" s="225" t="s">
        <v>40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131</v>
      </c>
      <c r="AT204" s="228" t="s">
        <v>126</v>
      </c>
      <c r="AU204" s="228" t="s">
        <v>85</v>
      </c>
      <c r="AY204" s="16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83</v>
      </c>
      <c r="BK204" s="229">
        <f>ROUND(I204*H204,2)</f>
        <v>0</v>
      </c>
      <c r="BL204" s="16" t="s">
        <v>131</v>
      </c>
      <c r="BM204" s="228" t="s">
        <v>733</v>
      </c>
    </row>
    <row r="205" s="2" customFormat="1">
      <c r="A205" s="37"/>
      <c r="B205" s="38"/>
      <c r="C205" s="39"/>
      <c r="D205" s="230" t="s">
        <v>133</v>
      </c>
      <c r="E205" s="39"/>
      <c r="F205" s="231" t="s">
        <v>734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133</v>
      </c>
      <c r="AU205" s="16" t="s">
        <v>85</v>
      </c>
    </row>
    <row r="206" s="14" customFormat="1">
      <c r="A206" s="14"/>
      <c r="B206" s="245"/>
      <c r="C206" s="246"/>
      <c r="D206" s="230" t="s">
        <v>135</v>
      </c>
      <c r="E206" s="247" t="s">
        <v>1</v>
      </c>
      <c r="F206" s="248" t="s">
        <v>712</v>
      </c>
      <c r="G206" s="246"/>
      <c r="H206" s="249">
        <v>20</v>
      </c>
      <c r="I206" s="250"/>
      <c r="J206" s="246"/>
      <c r="K206" s="246"/>
      <c r="L206" s="251"/>
      <c r="M206" s="270"/>
      <c r="N206" s="271"/>
      <c r="O206" s="271"/>
      <c r="P206" s="271"/>
      <c r="Q206" s="271"/>
      <c r="R206" s="271"/>
      <c r="S206" s="271"/>
      <c r="T206" s="27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135</v>
      </c>
      <c r="AU206" s="255" t="s">
        <v>85</v>
      </c>
      <c r="AV206" s="14" t="s">
        <v>85</v>
      </c>
      <c r="AW206" s="14" t="s">
        <v>31</v>
      </c>
      <c r="AX206" s="14" t="s">
        <v>83</v>
      </c>
      <c r="AY206" s="255" t="s">
        <v>123</v>
      </c>
    </row>
    <row r="207" s="2" customFormat="1" ht="6.96" customHeight="1">
      <c r="A207" s="37"/>
      <c r="B207" s="65"/>
      <c r="C207" s="66"/>
      <c r="D207" s="66"/>
      <c r="E207" s="66"/>
      <c r="F207" s="66"/>
      <c r="G207" s="66"/>
      <c r="H207" s="66"/>
      <c r="I207" s="66"/>
      <c r="J207" s="66"/>
      <c r="K207" s="66"/>
      <c r="L207" s="43"/>
      <c r="M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</sheetData>
  <sheetProtection sheet="1" autoFilter="0" formatColumns="0" formatRows="0" objects="1" scenarios="1" spinCount="100000" saltValue="TOM2WbzgoWBqdxtnjJ8lyhMMrj8BjoYWKQxPrnElb4zHVFhoXIOSbpnlldO9ghxhofx+U2vZBYShov4FX0gV4Q==" hashValue="3TGzP3IAs3WG+U0GXlTcaYZYWL3l0+j8IHe8bQbHRhbdNBUWxN+Dt/aM4AYuybMXj07Sx3XIqf96Yrs55KO2hg==" algorithmName="SHA-512" password="CC35"/>
  <autoFilter ref="C117:K20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Sudop</dc:creator>
  <cp:lastModifiedBy>Sudop</cp:lastModifiedBy>
  <dcterms:created xsi:type="dcterms:W3CDTF">2021-10-26T09:48:18Z</dcterms:created>
  <dcterms:modified xsi:type="dcterms:W3CDTF">2021-10-26T09:48:27Z</dcterms:modified>
</cp:coreProperties>
</file>