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filterPrivacy="1"/>
  <xr:revisionPtr revIDLastSave="0" documentId="13_ncr:1_{C94ACFB2-F499-47FB-95C7-859768E774E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definedNames>
    <definedName name="_xlnm.Print_Area" localSheetId="0">List1!$B$1:$L$55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5" i="1" l="1"/>
  <c r="J35" i="1" s="1"/>
  <c r="L35" i="1" s="1"/>
  <c r="G41" i="1"/>
  <c r="J41" i="1" s="1"/>
  <c r="L41" i="1" s="1"/>
  <c r="G25" i="1"/>
  <c r="J25" i="1" s="1"/>
  <c r="L25" i="1" s="1"/>
  <c r="H37" i="1"/>
  <c r="K37" i="1" s="1"/>
  <c r="L37" i="1" s="1"/>
  <c r="H36" i="1"/>
  <c r="K36" i="1" s="1"/>
  <c r="L36" i="1" s="1"/>
  <c r="H38" i="1"/>
  <c r="K38" i="1" s="1"/>
  <c r="L38" i="1" s="1"/>
  <c r="H40" i="1"/>
  <c r="K40" i="1" s="1"/>
  <c r="L40" i="1" s="1"/>
  <c r="H39" i="1"/>
  <c r="K39" i="1" s="1"/>
  <c r="L39" i="1" s="1"/>
  <c r="H21" i="1"/>
  <c r="K21" i="1" s="1"/>
  <c r="L21" i="1" s="1"/>
  <c r="H20" i="1"/>
  <c r="K20" i="1" s="1"/>
  <c r="L20" i="1" s="1"/>
  <c r="H19" i="1"/>
  <c r="K19" i="1" s="1"/>
  <c r="L19" i="1" s="1"/>
  <c r="H18" i="1"/>
  <c r="K18" i="1" s="1"/>
  <c r="L18" i="1" s="1"/>
  <c r="G17" i="1" l="1"/>
  <c r="J17" i="1" s="1"/>
  <c r="L17" i="1" s="1"/>
  <c r="D15" i="1" l="1"/>
  <c r="G9" i="1"/>
  <c r="J9" i="1" s="1"/>
  <c r="L9" i="1" s="1"/>
  <c r="G10" i="1"/>
  <c r="J10" i="1" s="1"/>
  <c r="L10" i="1" s="1"/>
  <c r="G11" i="1"/>
  <c r="J11" i="1" s="1"/>
  <c r="L11" i="1" s="1"/>
  <c r="G12" i="1"/>
  <c r="J12" i="1" s="1"/>
  <c r="L12" i="1" s="1"/>
  <c r="G13" i="1"/>
  <c r="J13" i="1" s="1"/>
  <c r="L13" i="1" s="1"/>
  <c r="G14" i="1" l="1"/>
  <c r="G16" i="1" l="1"/>
  <c r="J16" i="1" s="1"/>
  <c r="L16" i="1" s="1"/>
  <c r="H24" i="1" l="1"/>
  <c r="G23" i="1"/>
  <c r="J23" i="1" s="1"/>
  <c r="L23" i="1" s="1"/>
  <c r="H33" i="1"/>
  <c r="K33" i="1" s="1"/>
  <c r="L33" i="1" s="1"/>
  <c r="G34" i="1"/>
  <c r="J34" i="1" s="1"/>
  <c r="L34" i="1" s="1"/>
  <c r="G30" i="1"/>
  <c r="J30" i="1" s="1"/>
  <c r="L30" i="1" s="1"/>
  <c r="K24" i="1" l="1"/>
  <c r="G32" i="1"/>
  <c r="J32" i="1" s="1"/>
  <c r="L32" i="1" s="1"/>
  <c r="H31" i="1"/>
  <c r="K31" i="1" s="1"/>
  <c r="L31" i="1" s="1"/>
  <c r="L24" i="1" l="1"/>
  <c r="G22" i="1" l="1"/>
  <c r="J22" i="1" s="1"/>
  <c r="L22" i="1" s="1"/>
  <c r="H47" i="1" l="1"/>
  <c r="H48" i="1" s="1"/>
  <c r="K47" i="1" l="1"/>
  <c r="K48" i="1" s="1"/>
  <c r="J14" i="1" l="1"/>
  <c r="L14" i="1" s="1"/>
  <c r="G29" i="1" l="1"/>
  <c r="G44" i="1" l="1"/>
  <c r="L47" i="1"/>
  <c r="G45" i="1"/>
  <c r="J45" i="1" l="1"/>
  <c r="J44" i="1"/>
  <c r="L44" i="1" s="1"/>
  <c r="J29" i="1"/>
  <c r="L29" i="1" s="1"/>
  <c r="G28" i="1"/>
  <c r="J28" i="1" s="1"/>
  <c r="L28" i="1" s="1"/>
  <c r="L45" i="1" l="1"/>
  <c r="C55" i="1"/>
  <c r="G46" i="1"/>
  <c r="J46" i="1" l="1"/>
  <c r="G48" i="1"/>
  <c r="F52" i="1" s="1"/>
  <c r="C48" i="1"/>
  <c r="F51" i="1" s="1"/>
  <c r="L46" i="1" l="1"/>
  <c r="L48" i="1" s="1"/>
  <c r="J48" i="1"/>
  <c r="H51" i="1"/>
  <c r="G51" i="1" s="1"/>
  <c r="H52" i="1"/>
  <c r="G52" i="1" s="1"/>
  <c r="F53" i="1" l="1"/>
  <c r="H53" i="1" s="1"/>
  <c r="G53" i="1" s="1"/>
  <c r="E52" i="1"/>
  <c r="E53" i="1" l="1"/>
</calcChain>
</file>

<file path=xl/sharedStrings.xml><?xml version="1.0" encoding="utf-8"?>
<sst xmlns="http://schemas.openxmlformats.org/spreadsheetml/2006/main" count="210" uniqueCount="111">
  <si>
    <t>Číslo</t>
  </si>
  <si>
    <t>Položka</t>
  </si>
  <si>
    <t>Množství</t>
  </si>
  <si>
    <t>MJ</t>
  </si>
  <si>
    <t>Výdaje v Kč bez DPH</t>
  </si>
  <si>
    <t>Kč/MJ</t>
  </si>
  <si>
    <t>Způsobilé</t>
  </si>
  <si>
    <t>Nezpůsobilé</t>
  </si>
  <si>
    <t>1.</t>
  </si>
  <si>
    <t>Materiál</t>
  </si>
  <si>
    <t>1.1</t>
  </si>
  <si>
    <t>ks</t>
  </si>
  <si>
    <t>x</t>
  </si>
  <si>
    <t>kpl</t>
  </si>
  <si>
    <t>2.</t>
  </si>
  <si>
    <t>Montážní práce</t>
  </si>
  <si>
    <t>2.1</t>
  </si>
  <si>
    <t>2.2</t>
  </si>
  <si>
    <t>3.</t>
  </si>
  <si>
    <t>Ostatní</t>
  </si>
  <si>
    <t>3.1</t>
  </si>
  <si>
    <t>3.2</t>
  </si>
  <si>
    <t>hod</t>
  </si>
  <si>
    <t>Suma</t>
  </si>
  <si>
    <t>Rekapitulace</t>
  </si>
  <si>
    <t>podíl</t>
  </si>
  <si>
    <t>bez DPH</t>
  </si>
  <si>
    <t>DPH (21%)</t>
  </si>
  <si>
    <t>s DPH</t>
  </si>
  <si>
    <t>4.</t>
  </si>
  <si>
    <t>Celkové výdaje</t>
  </si>
  <si>
    <t>5.</t>
  </si>
  <si>
    <t>z toho způsobilé výdaje</t>
  </si>
  <si>
    <t>6.</t>
  </si>
  <si>
    <t>z toho nezpůsobilé výdaje</t>
  </si>
  <si>
    <t>Dne:</t>
  </si>
  <si>
    <t>Zpracoval:</t>
  </si>
  <si>
    <t>Demontáž svítidla</t>
  </si>
  <si>
    <t>Montáž svítidla</t>
  </si>
  <si>
    <t>Pronájem montážní plošiny (hod.)</t>
  </si>
  <si>
    <t>Revizní zpráva RVO</t>
  </si>
  <si>
    <t>DPH 21%</t>
  </si>
  <si>
    <t>Výdaje v Kč s DPH</t>
  </si>
  <si>
    <t>2.3</t>
  </si>
  <si>
    <t>m</t>
  </si>
  <si>
    <t>2.4</t>
  </si>
  <si>
    <t>2.5</t>
  </si>
  <si>
    <t>2.6</t>
  </si>
  <si>
    <t>2.7</t>
  </si>
  <si>
    <t>Demontáž stávajícího RVO, včetně odstranění základu - stavební práce</t>
  </si>
  <si>
    <t>Pozn:</t>
  </si>
  <si>
    <t>Pojistka do svítidla vč. Spodku pro svítidla na vrchním vedení</t>
  </si>
  <si>
    <t>Montáž výložníku na stořár energetiky (ramínko), 0,5 m</t>
  </si>
  <si>
    <t>Výložník na stožár energetiky jednoramenný (ramínko) 0,5 m, vč. uchytávacího materiálu</t>
  </si>
  <si>
    <t>Poplatek za recyklaci svítidel</t>
  </si>
  <si>
    <t>Výkaz výměr Rotava</t>
  </si>
  <si>
    <t>Montáž nového RVO, včetně elektrovýzbroje</t>
  </si>
  <si>
    <t>1.2</t>
  </si>
  <si>
    <t>1.3</t>
  </si>
  <si>
    <t>1.4</t>
  </si>
  <si>
    <t>1.5</t>
  </si>
  <si>
    <t>1.6</t>
  </si>
  <si>
    <t>2.12</t>
  </si>
  <si>
    <t xml:space="preserve">Kompletní zdící materiál pro nový RVO a ostatní potřebný stavební materiál </t>
  </si>
  <si>
    <t>Demontáž stávajícího RVO (RVO 01, RVO 08)</t>
  </si>
  <si>
    <t>Nový RVO, včetně elektovýzbroje (RVO 01, RVO 08)</t>
  </si>
  <si>
    <t>kontrolní součet (počet svítidel = 207 ks)</t>
  </si>
  <si>
    <t>Propichovací proudové svorky (2ks/svítidlo)</t>
  </si>
  <si>
    <t>Kotevní svorka (2ks/svítidlo)</t>
  </si>
  <si>
    <t>Maticový hák pro vrchní vedení (1ks/svítidlo)</t>
  </si>
  <si>
    <t>Izolovaný kabel AES 2x16 mm</t>
  </si>
  <si>
    <t>Závěsný hák do děr (1ks/svítidlo)</t>
  </si>
  <si>
    <t>Výměna kabelu CYKY-J 2x1,5 mm2</t>
  </si>
  <si>
    <t>Kabel CYKY-J 2x1,5 mm2</t>
  </si>
  <si>
    <t>Montáž maticového háku pro vrcní vedení</t>
  </si>
  <si>
    <t>Montáž izolovaného kabelu AES 2x16 mm</t>
  </si>
  <si>
    <t>2.8</t>
  </si>
  <si>
    <t>2.9</t>
  </si>
  <si>
    <t>2.10</t>
  </si>
  <si>
    <t>2.11</t>
  </si>
  <si>
    <t>2.13</t>
  </si>
  <si>
    <t>2.14</t>
  </si>
  <si>
    <t>Demnotáž stávajícího kabelu AES, včetně háků, svorek a maticového háku</t>
  </si>
  <si>
    <t>Montáž kotevní svorky</t>
  </si>
  <si>
    <t>Montáž proudové propichovací svorky</t>
  </si>
  <si>
    <t>Montáž závěsného háku do děr</t>
  </si>
  <si>
    <t>Vypnutí hlavn vedení vč.zajištění+vyzkouš+označení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</si>
  <si>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</si>
  <si>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</si>
  <si>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</si>
  <si>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</si>
  <si>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</si>
  <si>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</si>
  <si>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</si>
  <si>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</si>
  <si>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</si>
  <si>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</si>
  <si>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modře podbarvená pole účastník změní pouze pokud je to potřeba na základě výpočtů</t>
  </si>
  <si>
    <t>žlutě podbarvená pole účastník vyplní vždy</t>
  </si>
  <si>
    <t>Příloha č.4 ZD</t>
  </si>
  <si>
    <t>3.3</t>
  </si>
  <si>
    <t>3.6</t>
  </si>
  <si>
    <t>Odvoz a likvidace demont. materiálu</t>
  </si>
  <si>
    <t>VÝKAZ VÝMĚR  (položkový rozpočet)</t>
  </si>
  <si>
    <t>Modernizace části veřejného osvětlení ve městě Rotava NPO 1/2022 - 2.etapa (IV)</t>
  </si>
  <si>
    <t>Typ 1, silniční LED svítidlo, REG, CLO, 2 700 K, 15 W, vč. komunikačního modulu</t>
  </si>
  <si>
    <t>Typ 2, silniční LED svítidlo, REG, CLO, 2 700 K, 20 W, vč. komunikačního modulu</t>
  </si>
  <si>
    <t>Typ 3, silniční LED svítidlo, REG, CLO, 2 700 K, 22,2 W, vč. komunikačního modulu</t>
  </si>
  <si>
    <t>Typ 4, silniční LED svítidlo, REG, CLO, 2 700 K, 26 W, vč. komunikačního modulu</t>
  </si>
  <si>
    <t>Typ 5, silniční LED svítidlo, REG, CLO, 2 700 K, 33,3 W, vč. komunikačního modulu</t>
  </si>
  <si>
    <t>Typ 6, silniční LED svítidlo, REG, CLO, 2 700 K, 46,6 W, vč. komunikačního modulu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</si>
</sst>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rgb="FF000000"/>
      <name val="Calibri"/>
      <family val="2"/>
      <charset val="238"/>
    </font>
    <font>
      <i/>
      <sz val="10"/>
      <color rgb="FFFF0000"/>
      <name val="Calibri"/>
      <family val="2"/>
      <charset val="238"/>
      <scheme val="minor"/>
    </font>
    <font>
      <b/>
      <sz val="2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1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0" fontId="3" fillId="0" borderId="0"/>
    <xf numFmtId="0" fontId="15" fillId="0" borderId="0" applyNumberFormat="0" applyFill="0" applyBorder="0" applyProtection="0"/>
    <xf numFmtId="4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4" fillId="0" borderId="0" applyFont="0" applyFill="0" applyBorder="0" applyAlignment="0" applyProtection="0"/>
    <xf numFmtId="0" fontId="1" fillId="0" borderId="0"/>
    <xf numFmtId="0" fontId="1" fillId="0" borderId="0"/>
    <xf numFmtId="0" fontId="16" fillId="0" borderId="0" applyBorder="0" applyProtection="0"/>
    <xf numFmtId="0" fontId="1" fillId="0" borderId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1" fillId="0" borderId="0"/>
  </cellStyleXfs>
  <cellXfs count="104">
    <xf numFmtId="0" fontId="0" fillId="0" borderId="0" xfId="0"/>
    <xf numFmtId="0" fontId="0" fillId="0" borderId="2" xfId="3" applyFont="1" applyBorder="1" applyAlignment="1">
      <alignment horizontal="center"/>
    </xf>
    <xf numFmtId="44" fontId="0" fillId="0" borderId="2" xfId="1" applyFont="1" applyFill="1" applyBorder="1" applyAlignment="1">
      <alignment horizontal="center"/>
    </xf>
    <xf numFmtId="0" fontId="0" fillId="0" borderId="2" xfId="3" applyFont="1" applyBorder="1"/>
    <xf numFmtId="0" fontId="0" fillId="0" borderId="0" xfId="3" applyFont="1"/>
    <xf numFmtId="0" fontId="0" fillId="0" borderId="0" xfId="3" applyFont="1" applyAlignment="1">
      <alignment horizontal="center"/>
    </xf>
    <xf numFmtId="44" fontId="0" fillId="0" borderId="0" xfId="1" applyFont="1" applyBorder="1" applyAlignment="1">
      <alignment horizontal="center"/>
    </xf>
    <xf numFmtId="44" fontId="0" fillId="0" borderId="2" xfId="1" applyFont="1" applyBorder="1" applyAlignment="1">
      <alignment horizontal="center"/>
    </xf>
    <xf numFmtId="0" fontId="0" fillId="0" borderId="0" xfId="4" applyFont="1" applyAlignment="1">
      <alignment wrapText="1"/>
    </xf>
    <xf numFmtId="0" fontId="7" fillId="0" borderId="2" xfId="4" applyFont="1" applyBorder="1" applyAlignment="1">
      <alignment wrapText="1"/>
    </xf>
    <xf numFmtId="10" fontId="7" fillId="0" borderId="2" xfId="2" applyNumberFormat="1" applyFont="1" applyFill="1" applyBorder="1" applyAlignment="1">
      <alignment wrapText="1"/>
    </xf>
    <xf numFmtId="0" fontId="0" fillId="0" borderId="0" xfId="0" applyAlignment="1">
      <alignment horizontal="center" vertical="center"/>
    </xf>
    <xf numFmtId="49" fontId="0" fillId="0" borderId="0" xfId="3" applyNumberFormat="1" applyFont="1" applyAlignment="1">
      <alignment horizontal="center" vertical="center"/>
    </xf>
    <xf numFmtId="49" fontId="0" fillId="0" borderId="2" xfId="3" applyNumberFormat="1" applyFont="1" applyBorder="1" applyAlignment="1">
      <alignment horizontal="center" vertical="center"/>
    </xf>
    <xf numFmtId="44" fontId="6" fillId="2" borderId="2" xfId="1" applyFont="1" applyFill="1" applyBorder="1" applyAlignment="1">
      <alignment horizontal="center" vertical="center" wrapText="1"/>
    </xf>
    <xf numFmtId="49" fontId="5" fillId="2" borderId="2" xfId="3" applyNumberFormat="1" applyFont="1" applyFill="1" applyBorder="1" applyAlignment="1">
      <alignment horizontal="center" vertical="center"/>
    </xf>
    <xf numFmtId="0" fontId="5" fillId="2" borderId="2" xfId="3" applyFont="1" applyFill="1" applyBorder="1"/>
    <xf numFmtId="0" fontId="0" fillId="2" borderId="2" xfId="3" applyFont="1" applyFill="1" applyBorder="1" applyAlignment="1">
      <alignment horizontal="center"/>
    </xf>
    <xf numFmtId="44" fontId="0" fillId="2" borderId="2" xfId="1" applyFont="1" applyFill="1" applyBorder="1" applyAlignment="1">
      <alignment horizontal="center"/>
    </xf>
    <xf numFmtId="0" fontId="0" fillId="2" borderId="1" xfId="3" applyFont="1" applyFill="1" applyBorder="1" applyAlignment="1">
      <alignment horizontal="center"/>
    </xf>
    <xf numFmtId="0" fontId="5" fillId="2" borderId="2" xfId="3" applyFont="1" applyFill="1" applyBorder="1" applyAlignment="1">
      <alignment horizontal="center" vertical="center"/>
    </xf>
    <xf numFmtId="44" fontId="5" fillId="2" borderId="2" xfId="3" applyNumberFormat="1" applyFont="1" applyFill="1" applyBorder="1"/>
    <xf numFmtId="0" fontId="5" fillId="2" borderId="2" xfId="3" applyFont="1" applyFill="1" applyBorder="1" applyAlignment="1">
      <alignment horizontal="left"/>
    </xf>
    <xf numFmtId="0" fontId="5" fillId="2" borderId="2" xfId="3" applyFont="1" applyFill="1" applyBorder="1" applyAlignment="1">
      <alignment horizontal="center"/>
    </xf>
    <xf numFmtId="44" fontId="5" fillId="2" borderId="2" xfId="1" applyFont="1" applyFill="1" applyBorder="1" applyAlignment="1">
      <alignment horizontal="center"/>
    </xf>
    <xf numFmtId="44" fontId="0" fillId="0" borderId="0" xfId="1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44" fontId="0" fillId="0" borderId="1" xfId="1" applyFont="1" applyFill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44" fontId="6" fillId="0" borderId="2" xfId="1" applyFont="1" applyFill="1" applyBorder="1" applyAlignment="1">
      <alignment horizontal="center" vertical="center" wrapText="1"/>
    </xf>
    <xf numFmtId="44" fontId="5" fillId="0" borderId="2" xfId="3" applyNumberFormat="1" applyFont="1" applyBorder="1"/>
    <xf numFmtId="0" fontId="0" fillId="3" borderId="0" xfId="0" applyFill="1" applyAlignment="1">
      <alignment horizontal="center" vertical="center"/>
    </xf>
    <xf numFmtId="0" fontId="0" fillId="3" borderId="0" xfId="0" applyFill="1"/>
    <xf numFmtId="2" fontId="0" fillId="0" borderId="6" xfId="3" applyNumberFormat="1" applyFont="1" applyBorder="1" applyAlignment="1">
      <alignment horizontal="center" vertical="center"/>
    </xf>
    <xf numFmtId="0" fontId="0" fillId="0" borderId="8" xfId="3" applyFont="1" applyBorder="1" applyAlignment="1">
      <alignment horizontal="center"/>
    </xf>
    <xf numFmtId="44" fontId="0" fillId="0" borderId="7" xfId="1" applyFont="1" applyFill="1" applyBorder="1" applyAlignment="1">
      <alignment horizontal="center"/>
    </xf>
    <xf numFmtId="44" fontId="0" fillId="0" borderId="8" xfId="1" applyFont="1" applyFill="1" applyBorder="1" applyAlignment="1">
      <alignment horizontal="center"/>
    </xf>
    <xf numFmtId="49" fontId="5" fillId="2" borderId="10" xfId="3" applyNumberFormat="1" applyFont="1" applyFill="1" applyBorder="1" applyAlignment="1">
      <alignment horizontal="center" vertical="center"/>
    </xf>
    <xf numFmtId="0" fontId="0" fillId="2" borderId="8" xfId="3" applyFont="1" applyFill="1" applyBorder="1" applyAlignment="1">
      <alignment horizontal="center"/>
    </xf>
    <xf numFmtId="0" fontId="0" fillId="0" borderId="2" xfId="0" applyBorder="1"/>
    <xf numFmtId="0" fontId="0" fillId="2" borderId="2" xfId="3" applyFont="1" applyFill="1" applyBorder="1" applyAlignment="1">
      <alignment horizontal="center" vertical="center"/>
    </xf>
    <xf numFmtId="0" fontId="0" fillId="0" borderId="2" xfId="3" applyFont="1" applyBorder="1" applyAlignment="1">
      <alignment horizontal="center" vertical="center"/>
    </xf>
    <xf numFmtId="0" fontId="0" fillId="0" borderId="0" xfId="3" applyFont="1" applyAlignment="1">
      <alignment horizontal="center" vertical="center"/>
    </xf>
    <xf numFmtId="0" fontId="7" fillId="0" borderId="2" xfId="4" applyFont="1" applyBorder="1" applyAlignment="1">
      <alignment horizontal="center" vertical="center" wrapText="1"/>
    </xf>
    <xf numFmtId="0" fontId="0" fillId="3" borderId="2" xfId="3" applyFont="1" applyFill="1" applyBorder="1" applyAlignment="1">
      <alignment horizontal="center" vertical="center"/>
    </xf>
    <xf numFmtId="49" fontId="5" fillId="3" borderId="0" xfId="3" applyNumberFormat="1" applyFont="1" applyFill="1" applyAlignment="1">
      <alignment horizontal="center" wrapText="1"/>
    </xf>
    <xf numFmtId="0" fontId="5" fillId="3" borderId="0" xfId="0" applyFont="1" applyFill="1" applyAlignment="1">
      <alignment wrapText="1"/>
    </xf>
    <xf numFmtId="44" fontId="6" fillId="3" borderId="0" xfId="1" applyFont="1" applyFill="1" applyBorder="1" applyAlignment="1">
      <alignment horizontal="center" vertical="center" wrapText="1"/>
    </xf>
    <xf numFmtId="44" fontId="0" fillId="3" borderId="0" xfId="1" applyFont="1" applyFill="1" applyBorder="1" applyAlignment="1">
      <alignment horizontal="center"/>
    </xf>
    <xf numFmtId="44" fontId="5" fillId="3" borderId="0" xfId="3" applyNumberFormat="1" applyFont="1" applyFill="1"/>
    <xf numFmtId="0" fontId="5" fillId="3" borderId="0" xfId="3" applyFont="1" applyFill="1" applyAlignment="1">
      <alignment horizontal="center"/>
    </xf>
    <xf numFmtId="44" fontId="0" fillId="3" borderId="0" xfId="1" applyFont="1" applyFill="1" applyBorder="1" applyAlignment="1">
      <alignment horizontal="left"/>
    </xf>
    <xf numFmtId="0" fontId="5" fillId="3" borderId="5" xfId="3" applyFont="1" applyFill="1" applyBorder="1"/>
    <xf numFmtId="0" fontId="0" fillId="3" borderId="0" xfId="3" applyFont="1" applyFill="1" applyAlignment="1">
      <alignment horizontal="center"/>
    </xf>
    <xf numFmtId="49" fontId="0" fillId="3" borderId="0" xfId="3" applyNumberFormat="1" applyFont="1" applyFill="1" applyAlignment="1">
      <alignment horizontal="center" vertical="center"/>
    </xf>
    <xf numFmtId="0" fontId="7" fillId="3" borderId="0" xfId="3" applyFont="1" applyFill="1" applyAlignment="1">
      <alignment wrapText="1"/>
    </xf>
    <xf numFmtId="0" fontId="0" fillId="3" borderId="0" xfId="3" applyFont="1" applyFill="1" applyAlignment="1">
      <alignment horizontal="center" vertical="center"/>
    </xf>
    <xf numFmtId="49" fontId="0" fillId="3" borderId="4" xfId="3" applyNumberFormat="1" applyFont="1" applyFill="1" applyBorder="1" applyAlignment="1">
      <alignment horizontal="center" vertical="center"/>
    </xf>
    <xf numFmtId="14" fontId="7" fillId="3" borderId="4" xfId="3" applyNumberFormat="1" applyFont="1" applyFill="1" applyBorder="1" applyAlignment="1">
      <alignment horizontal="left" wrapText="1"/>
    </xf>
    <xf numFmtId="0" fontId="0" fillId="3" borderId="4" xfId="3" applyFont="1" applyFill="1" applyBorder="1" applyAlignment="1">
      <alignment horizontal="center" vertical="center"/>
    </xf>
    <xf numFmtId="0" fontId="0" fillId="3" borderId="4" xfId="3" applyFont="1" applyFill="1" applyBorder="1" applyAlignment="1">
      <alignment horizontal="center"/>
    </xf>
    <xf numFmtId="1" fontId="0" fillId="0" borderId="2" xfId="3" applyNumberFormat="1" applyFont="1" applyBorder="1" applyAlignment="1">
      <alignment horizontal="center" vertical="center"/>
    </xf>
    <xf numFmtId="0" fontId="0" fillId="3" borderId="0" xfId="0" applyFill="1" applyAlignment="1">
      <alignment horizontal="center"/>
    </xf>
    <xf numFmtId="44" fontId="0" fillId="2" borderId="9" xfId="1" applyFont="1" applyFill="1" applyBorder="1" applyAlignment="1">
      <alignment horizontal="center"/>
    </xf>
    <xf numFmtId="44" fontId="0" fillId="0" borderId="3" xfId="1" applyFont="1" applyBorder="1" applyAlignment="1">
      <alignment horizontal="center"/>
    </xf>
    <xf numFmtId="44" fontId="7" fillId="0" borderId="2" xfId="1" applyFont="1" applyFill="1" applyBorder="1" applyAlignment="1">
      <alignment horizontal="center" wrapText="1"/>
    </xf>
    <xf numFmtId="44" fontId="0" fillId="3" borderId="4" xfId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12" fillId="0" borderId="2" xfId="1" applyNumberFormat="1" applyFont="1" applyFill="1" applyBorder="1" applyAlignment="1">
      <alignment horizontal="center" vertical="center"/>
    </xf>
    <xf numFmtId="44" fontId="12" fillId="0" borderId="2" xfId="1" applyFont="1" applyFill="1" applyBorder="1" applyAlignment="1">
      <alignment horizontal="right"/>
    </xf>
    <xf numFmtId="0" fontId="0" fillId="0" borderId="2" xfId="0" applyBorder="1" applyAlignment="1">
      <alignment vertical="center" wrapText="1"/>
    </xf>
    <xf numFmtId="0" fontId="0" fillId="0" borderId="8" xfId="3" applyFont="1" applyBorder="1" applyAlignment="1">
      <alignment horizontal="center" vertical="center"/>
    </xf>
    <xf numFmtId="44" fontId="0" fillId="0" borderId="2" xfId="1" applyFont="1" applyFill="1" applyBorder="1" applyAlignment="1">
      <alignment horizontal="center" vertical="center"/>
    </xf>
    <xf numFmtId="0" fontId="0" fillId="0" borderId="8" xfId="0" applyBorder="1"/>
    <xf numFmtId="44" fontId="0" fillId="3" borderId="0" xfId="0" applyNumberFormat="1" applyFill="1"/>
    <xf numFmtId="44" fontId="0" fillId="3" borderId="0" xfId="0" applyNumberFormat="1" applyFill="1" applyAlignment="1">
      <alignment horizontal="center"/>
    </xf>
    <xf numFmtId="49" fontId="0" fillId="0" borderId="6" xfId="3" applyNumberFormat="1" applyFont="1" applyBorder="1" applyAlignment="1">
      <alignment horizontal="center" vertical="center"/>
    </xf>
    <xf numFmtId="44" fontId="0" fillId="3" borderId="4" xfId="1" applyFont="1" applyFill="1" applyBorder="1" applyAlignment="1">
      <alignment horizontal="left"/>
    </xf>
    <xf numFmtId="44" fontId="0" fillId="4" borderId="2" xfId="1" applyFont="1" applyFill="1" applyBorder="1" applyAlignment="1" applyProtection="1">
      <alignment horizontal="center"/>
      <protection locked="0"/>
    </xf>
    <xf numFmtId="44" fontId="0" fillId="4" borderId="2" xfId="1" applyFont="1" applyFill="1" applyBorder="1" applyAlignment="1" applyProtection="1">
      <alignment horizontal="center" vertical="center"/>
      <protection locked="0"/>
    </xf>
    <xf numFmtId="44" fontId="0" fillId="4" borderId="8" xfId="1" applyFont="1" applyFill="1" applyBorder="1" applyAlignment="1" applyProtection="1">
      <alignment horizontal="center" vertical="center"/>
      <protection locked="0"/>
    </xf>
    <xf numFmtId="44" fontId="0" fillId="4" borderId="8" xfId="1" applyFont="1" applyFill="1" applyBorder="1" applyAlignment="1" applyProtection="1">
      <alignment horizontal="center"/>
      <protection locked="0"/>
    </xf>
    <xf numFmtId="44" fontId="0" fillId="4" borderId="11" xfId="1" applyFont="1" applyFill="1" applyBorder="1" applyAlignment="1" applyProtection="1">
      <alignment horizontal="center"/>
      <protection locked="0"/>
    </xf>
    <xf numFmtId="0" fontId="0" fillId="5" borderId="2" xfId="0" applyFill="1" applyBorder="1" applyAlignment="1" applyProtection="1">
      <alignment horizontal="left"/>
      <protection locked="0"/>
    </xf>
    <xf numFmtId="0" fontId="0" fillId="5" borderId="2" xfId="1" applyNumberFormat="1" applyFont="1" applyFill="1" applyBorder="1" applyAlignment="1" applyProtection="1">
      <alignment horizontal="center" vertical="center"/>
      <protection locked="0"/>
    </xf>
    <xf numFmtId="49" fontId="0" fillId="0" borderId="2" xfId="3" applyNumberFormat="1" applyFont="1" applyBorder="1" applyAlignment="1">
      <alignment horizontal="center"/>
    </xf>
    <xf numFmtId="0" fontId="9" fillId="3" borderId="0" xfId="0" applyFont="1" applyFill="1" applyAlignment="1">
      <alignment vertical="center" wrapText="1"/>
    </xf>
    <xf numFmtId="0" fontId="9" fillId="3" borderId="0" xfId="0" applyFont="1" applyFill="1" applyAlignment="1">
      <alignment vertical="center"/>
    </xf>
    <xf numFmtId="0" fontId="10" fillId="0" borderId="0" xfId="0" applyFont="1" applyAlignment="1">
      <alignment vertical="center" wrapText="1"/>
    </xf>
    <xf numFmtId="0" fontId="18" fillId="0" borderId="0" xfId="0" applyFont="1"/>
    <xf numFmtId="44" fontId="0" fillId="3" borderId="4" xfId="1" applyFont="1" applyFill="1" applyBorder="1" applyAlignment="1">
      <alignment horizontal="left"/>
    </xf>
    <xf numFmtId="0" fontId="5" fillId="2" borderId="2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left" vertical="center"/>
    </xf>
    <xf numFmtId="0" fontId="13" fillId="0" borderId="2" xfId="3" applyFont="1" applyBorder="1" applyAlignment="1">
      <alignment horizontal="left"/>
    </xf>
    <xf numFmtId="0" fontId="17" fillId="5" borderId="2" xfId="8" applyFont="1" applyFill="1" applyBorder="1" applyAlignment="1">
      <alignment horizontal="left" wrapText="1"/>
    </xf>
    <xf numFmtId="0" fontId="17" fillId="5" borderId="9" xfId="8" applyFont="1" applyFill="1" applyBorder="1" applyAlignment="1">
      <alignment horizontal="left" wrapText="1"/>
    </xf>
    <xf numFmtId="0" fontId="14" fillId="4" borderId="2" xfId="8" applyFont="1" applyFill="1" applyBorder="1" applyAlignment="1">
      <alignment horizontal="left" vertical="center" wrapText="1"/>
    </xf>
    <xf numFmtId="49" fontId="5" fillId="2" borderId="2" xfId="3" applyNumberFormat="1" applyFont="1" applyFill="1" applyBorder="1" applyAlignment="1">
      <alignment horizontal="center" wrapText="1"/>
    </xf>
    <xf numFmtId="49" fontId="6" fillId="2" borderId="10" xfId="3" applyNumberFormat="1" applyFont="1" applyFill="1" applyBorder="1" applyAlignment="1">
      <alignment horizontal="center" vertical="center" wrapText="1"/>
    </xf>
    <xf numFmtId="0" fontId="6" fillId="2" borderId="2" xfId="3" applyFont="1" applyFill="1" applyBorder="1" applyAlignment="1">
      <alignment horizontal="center" vertical="center" wrapText="1"/>
    </xf>
    <xf numFmtId="0" fontId="6" fillId="2" borderId="8" xfId="3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right"/>
    </xf>
  </cellXfs>
  <cellStyles count="21">
    <cellStyle name="Měna" xfId="1" builtinId="4"/>
    <cellStyle name="Měna 2" xfId="17" xr:uid="{520CC447-7F51-4E45-A2BC-E48B1567A6F8}"/>
    <cellStyle name="Měna 3" xfId="18" xr:uid="{D2580D44-EE52-4FD3-9C8E-409A45F39473}"/>
    <cellStyle name="Měna 4" xfId="12" xr:uid="{BCD37EDF-AF18-428F-BB27-15A7BE085BD2}"/>
    <cellStyle name="Měna 5" xfId="6" xr:uid="{27A56FD2-E0FF-41E1-9BDC-F5F2516F15A9}"/>
    <cellStyle name="Normální" xfId="0" builtinId="0"/>
    <cellStyle name="Normální 17" xfId="3" xr:uid="{DC2148E9-BEBE-44BC-8643-F9DEF88E2987}"/>
    <cellStyle name="Normální 17 2" xfId="9" xr:uid="{AF5A7196-2D35-49E5-9281-23A9861D0EB8}"/>
    <cellStyle name="Normální 17 2 2" xfId="19" xr:uid="{AF2886F2-1164-41C4-9F35-12279E76B206}"/>
    <cellStyle name="Normální 17 3" xfId="13" xr:uid="{F90A81D2-2766-46B0-8EEA-5576FFF39938}"/>
    <cellStyle name="Normální 17 4" xfId="8" xr:uid="{DCB86185-A8E9-4759-A9C2-B3FA23FC18E3}"/>
    <cellStyle name="Normální 17 5" xfId="10" xr:uid="{FD8D90A2-C26D-451D-951E-FA0562460C52}"/>
    <cellStyle name="Normální 18" xfId="4" xr:uid="{FCD58F99-9C90-4B7F-BCCD-6DFE413B06F7}"/>
    <cellStyle name="Normální 18 2" xfId="20" xr:uid="{AE6FFBE1-D78A-495F-B90C-82A7ACED1F4C}"/>
    <cellStyle name="Normální 18 3" xfId="14" xr:uid="{6C439B5F-97A2-4910-9CAB-1C21078BF8E8}"/>
    <cellStyle name="Normální 18 4" xfId="11" xr:uid="{EF095517-36AC-42EA-B597-E005D8E74814}"/>
    <cellStyle name="Normální 2" xfId="7" xr:uid="{ECABF290-4378-4964-9012-0A03A4B95B3F}"/>
    <cellStyle name="Normální 2 2" xfId="16" xr:uid="{CDAB5A16-080F-4D92-88E6-69587F04AE56}"/>
    <cellStyle name="Normální 22 2" xfId="5" xr:uid="{8C96A902-D77E-4014-9704-058D98B568FF}"/>
    <cellStyle name="Pivot Table Value" xfId="15" xr:uid="{F0B98AD1-81B0-4DB2-BAA0-1EE9CF6E16E3}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89"/>
  <sheetViews>
    <sheetView tabSelected="1" zoomScale="85" zoomScaleNormal="85" workbookViewId="0">
      <selection activeCell="C15" sqref="C15"/>
    </sheetView>
  </sheetViews>
  <sheetFormatPr defaultRowHeight="15" x14ac:dyDescent="0.25"/>
  <cols>
    <col min="1" max="1" width="3.140625" style="32" customWidth="1"/>
    <col min="2" max="2" width="8.7109375" style="11" bestFit="1" customWidth="1"/>
    <col min="3" max="3" width="80.85546875" customWidth="1"/>
    <col min="4" max="4" width="11.85546875" style="11" bestFit="1" customWidth="1"/>
    <col min="5" max="5" width="9.7109375" customWidth="1"/>
    <col min="6" max="6" width="16.5703125" style="67" bestFit="1" customWidth="1"/>
    <col min="7" max="8" width="16.5703125" bestFit="1" customWidth="1"/>
    <col min="9" max="9" width="2" customWidth="1"/>
    <col min="10" max="10" width="16.5703125" bestFit="1" customWidth="1"/>
    <col min="11" max="12" width="15.7109375" bestFit="1" customWidth="1"/>
    <col min="13" max="13" width="5.7109375" customWidth="1"/>
    <col min="16" max="16" width="15.42578125" bestFit="1" customWidth="1"/>
  </cols>
  <sheetData>
    <row r="1" spans="2:34" ht="28.5" x14ac:dyDescent="0.45">
      <c r="B1" s="31"/>
      <c r="C1" s="90" t="s">
        <v>103</v>
      </c>
      <c r="D1" s="31"/>
      <c r="E1" s="94"/>
      <c r="F1" s="94"/>
      <c r="G1" s="94"/>
      <c r="H1" s="32"/>
      <c r="I1" s="32"/>
      <c r="J1" s="103" t="s">
        <v>99</v>
      </c>
      <c r="K1" s="103"/>
      <c r="L1" s="103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</row>
    <row r="2" spans="2:34" ht="15" customHeight="1" x14ac:dyDescent="0.25">
      <c r="B2" s="31"/>
      <c r="C2" s="87"/>
      <c r="D2" s="31"/>
      <c r="E2" s="32"/>
      <c r="F2" s="6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</row>
    <row r="3" spans="2:34" ht="21" customHeight="1" x14ac:dyDescent="0.25">
      <c r="B3" s="31"/>
      <c r="C3" s="88" t="s">
        <v>104</v>
      </c>
      <c r="D3" s="31"/>
      <c r="E3" s="89"/>
      <c r="F3" s="89"/>
      <c r="G3" s="89"/>
      <c r="H3" s="89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</row>
    <row r="4" spans="2:34" x14ac:dyDescent="0.25">
      <c r="B4" s="31"/>
      <c r="C4" s="32"/>
      <c r="D4" s="31"/>
      <c r="E4" s="32"/>
      <c r="F4" s="6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</row>
    <row r="5" spans="2:34" ht="14.45" customHeight="1" x14ac:dyDescent="0.25">
      <c r="B5" s="99" t="s">
        <v>55</v>
      </c>
      <c r="C5" s="99"/>
      <c r="D5" s="99"/>
      <c r="E5" s="99"/>
      <c r="F5" s="99"/>
      <c r="G5" s="99"/>
      <c r="H5" s="99"/>
      <c r="I5" s="99"/>
      <c r="J5" s="99"/>
      <c r="K5" s="99"/>
      <c r="L5" s="99"/>
      <c r="M5" s="45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</row>
    <row r="6" spans="2:34" x14ac:dyDescent="0.25">
      <c r="B6" s="100" t="s">
        <v>0</v>
      </c>
      <c r="C6" s="101" t="s">
        <v>1</v>
      </c>
      <c r="D6" s="101" t="s">
        <v>2</v>
      </c>
      <c r="E6" s="102" t="s">
        <v>3</v>
      </c>
      <c r="F6" s="92" t="s">
        <v>4</v>
      </c>
      <c r="G6" s="92"/>
      <c r="H6" s="92"/>
      <c r="I6" s="28"/>
      <c r="J6" s="92" t="s">
        <v>42</v>
      </c>
      <c r="K6" s="92"/>
      <c r="L6" s="93" t="s">
        <v>41</v>
      </c>
      <c r="M6" s="46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</row>
    <row r="7" spans="2:34" x14ac:dyDescent="0.25">
      <c r="B7" s="100"/>
      <c r="C7" s="101"/>
      <c r="D7" s="101"/>
      <c r="E7" s="102"/>
      <c r="F7" s="14" t="s">
        <v>5</v>
      </c>
      <c r="G7" s="14" t="s">
        <v>6</v>
      </c>
      <c r="H7" s="14" t="s">
        <v>7</v>
      </c>
      <c r="I7" s="29"/>
      <c r="J7" s="14" t="s">
        <v>6</v>
      </c>
      <c r="K7" s="14" t="s">
        <v>7</v>
      </c>
      <c r="L7" s="93"/>
      <c r="M7" s="47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</row>
    <row r="8" spans="2:34" x14ac:dyDescent="0.25">
      <c r="B8" s="37" t="s">
        <v>8</v>
      </c>
      <c r="C8" s="16" t="s">
        <v>9</v>
      </c>
      <c r="D8" s="40"/>
      <c r="E8" s="38"/>
      <c r="F8" s="63"/>
      <c r="G8" s="18"/>
      <c r="H8" s="18"/>
      <c r="I8" s="2"/>
      <c r="J8" s="18"/>
      <c r="K8" s="18"/>
      <c r="L8" s="93"/>
      <c r="M8" s="48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</row>
    <row r="9" spans="2:34" x14ac:dyDescent="0.25">
      <c r="B9" s="33" t="s">
        <v>10</v>
      </c>
      <c r="C9" s="84" t="s">
        <v>105</v>
      </c>
      <c r="D9" s="85">
        <v>18</v>
      </c>
      <c r="E9" s="36" t="s">
        <v>11</v>
      </c>
      <c r="F9" s="83"/>
      <c r="G9" s="35">
        <f t="shared" ref="G9:G13" si="0">D9*F9</f>
        <v>0</v>
      </c>
      <c r="H9" s="27" t="s">
        <v>12</v>
      </c>
      <c r="I9" s="27"/>
      <c r="J9" s="27">
        <f t="shared" ref="J9:J13" si="1">G9*1.21</f>
        <v>0</v>
      </c>
      <c r="K9" s="27" t="s">
        <v>12</v>
      </c>
      <c r="L9" s="2">
        <f t="shared" ref="L9:L13" si="2">J9-G9</f>
        <v>0</v>
      </c>
      <c r="M9" s="48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</row>
    <row r="10" spans="2:34" x14ac:dyDescent="0.25">
      <c r="B10" s="33" t="s">
        <v>57</v>
      </c>
      <c r="C10" s="84" t="s">
        <v>106</v>
      </c>
      <c r="D10" s="85">
        <v>35</v>
      </c>
      <c r="E10" s="36" t="s">
        <v>11</v>
      </c>
      <c r="F10" s="83"/>
      <c r="G10" s="35">
        <f t="shared" si="0"/>
        <v>0</v>
      </c>
      <c r="H10" s="27" t="s">
        <v>12</v>
      </c>
      <c r="I10" s="27"/>
      <c r="J10" s="27">
        <f t="shared" si="1"/>
        <v>0</v>
      </c>
      <c r="K10" s="27" t="s">
        <v>12</v>
      </c>
      <c r="L10" s="2">
        <f t="shared" si="2"/>
        <v>0</v>
      </c>
      <c r="M10" s="48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</row>
    <row r="11" spans="2:34" x14ac:dyDescent="0.25">
      <c r="B11" s="33" t="s">
        <v>58</v>
      </c>
      <c r="C11" s="84" t="s">
        <v>107</v>
      </c>
      <c r="D11" s="85">
        <v>52</v>
      </c>
      <c r="E11" s="36" t="s">
        <v>11</v>
      </c>
      <c r="F11" s="83"/>
      <c r="G11" s="35">
        <f t="shared" si="0"/>
        <v>0</v>
      </c>
      <c r="H11" s="27" t="s">
        <v>12</v>
      </c>
      <c r="I11" s="27"/>
      <c r="J11" s="27">
        <f t="shared" si="1"/>
        <v>0</v>
      </c>
      <c r="K11" s="27" t="s">
        <v>12</v>
      </c>
      <c r="L11" s="2">
        <f t="shared" si="2"/>
        <v>0</v>
      </c>
      <c r="M11" s="48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</row>
    <row r="12" spans="2:34" x14ac:dyDescent="0.25">
      <c r="B12" s="33" t="s">
        <v>59</v>
      </c>
      <c r="C12" s="84" t="s">
        <v>108</v>
      </c>
      <c r="D12" s="85">
        <v>91</v>
      </c>
      <c r="E12" s="36" t="s">
        <v>11</v>
      </c>
      <c r="F12" s="83"/>
      <c r="G12" s="35">
        <f t="shared" si="0"/>
        <v>0</v>
      </c>
      <c r="H12" s="27" t="s">
        <v>12</v>
      </c>
      <c r="I12" s="27"/>
      <c r="J12" s="27">
        <f t="shared" si="1"/>
        <v>0</v>
      </c>
      <c r="K12" s="27" t="s">
        <v>12</v>
      </c>
      <c r="L12" s="2">
        <f t="shared" si="2"/>
        <v>0</v>
      </c>
      <c r="M12" s="48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</row>
    <row r="13" spans="2:34" x14ac:dyDescent="0.25">
      <c r="B13" s="33" t="s">
        <v>60</v>
      </c>
      <c r="C13" s="84" t="s">
        <v>109</v>
      </c>
      <c r="D13" s="85">
        <v>5</v>
      </c>
      <c r="E13" s="36" t="s">
        <v>11</v>
      </c>
      <c r="F13" s="83"/>
      <c r="G13" s="35">
        <f t="shared" si="0"/>
        <v>0</v>
      </c>
      <c r="H13" s="27" t="s">
        <v>12</v>
      </c>
      <c r="I13" s="27"/>
      <c r="J13" s="27">
        <f t="shared" si="1"/>
        <v>0</v>
      </c>
      <c r="K13" s="27" t="s">
        <v>12</v>
      </c>
      <c r="L13" s="2">
        <f t="shared" si="2"/>
        <v>0</v>
      </c>
      <c r="M13" s="48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</row>
    <row r="14" spans="2:34" x14ac:dyDescent="0.25">
      <c r="B14" s="33" t="s">
        <v>61</v>
      </c>
      <c r="C14" s="84" t="s">
        <v>110</v>
      </c>
      <c r="D14" s="85">
        <v>6</v>
      </c>
      <c r="E14" s="36" t="s">
        <v>11</v>
      </c>
      <c r="F14" s="81"/>
      <c r="G14" s="35">
        <f>D14*F14</f>
        <v>0</v>
      </c>
      <c r="H14" s="27" t="s">
        <v>12</v>
      </c>
      <c r="I14" s="27"/>
      <c r="J14" s="27">
        <f>G14*1.21</f>
        <v>0</v>
      </c>
      <c r="K14" s="27" t="s">
        <v>12</v>
      </c>
      <c r="L14" s="2">
        <f>J14-G14</f>
        <v>0</v>
      </c>
      <c r="M14" s="48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</row>
    <row r="15" spans="2:34" x14ac:dyDescent="0.25">
      <c r="B15" s="33"/>
      <c r="C15" s="70" t="s">
        <v>66</v>
      </c>
      <c r="D15" s="69">
        <f>SUM(D9:D14)</f>
        <v>207</v>
      </c>
      <c r="E15" s="36"/>
      <c r="F15" s="68"/>
      <c r="G15" s="36"/>
      <c r="H15" s="2"/>
      <c r="I15" s="2"/>
      <c r="J15" s="2"/>
      <c r="K15" s="2"/>
      <c r="L15" s="2"/>
      <c r="M15" s="48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</row>
    <row r="16" spans="2:34" x14ac:dyDescent="0.25">
      <c r="B16" s="77" t="s">
        <v>87</v>
      </c>
      <c r="C16" s="39" t="s">
        <v>51</v>
      </c>
      <c r="D16" s="26">
        <v>207</v>
      </c>
      <c r="E16" s="34" t="s">
        <v>11</v>
      </c>
      <c r="F16" s="81"/>
      <c r="G16" s="36">
        <f>D16*F16</f>
        <v>0</v>
      </c>
      <c r="H16" s="2" t="s">
        <v>12</v>
      </c>
      <c r="I16" s="2"/>
      <c r="J16" s="2">
        <f>G16*1.21</f>
        <v>0</v>
      </c>
      <c r="K16" s="2" t="s">
        <v>12</v>
      </c>
      <c r="L16" s="2">
        <f t="shared" ref="L16:L17" si="3">J16-G16</f>
        <v>0</v>
      </c>
      <c r="M16" s="48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</row>
    <row r="17" spans="2:34" x14ac:dyDescent="0.25">
      <c r="B17" s="77" t="s">
        <v>88</v>
      </c>
      <c r="C17" s="39" t="s">
        <v>67</v>
      </c>
      <c r="D17" s="26">
        <v>202</v>
      </c>
      <c r="E17" s="34" t="s">
        <v>11</v>
      </c>
      <c r="F17" s="81"/>
      <c r="G17" s="36">
        <f>D17*F17</f>
        <v>0</v>
      </c>
      <c r="H17" s="2" t="s">
        <v>12</v>
      </c>
      <c r="I17" s="2"/>
      <c r="J17" s="2">
        <f>G17*1.21</f>
        <v>0</v>
      </c>
      <c r="K17" s="2" t="s">
        <v>12</v>
      </c>
      <c r="L17" s="2">
        <f t="shared" si="3"/>
        <v>0</v>
      </c>
      <c r="M17" s="48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</row>
    <row r="18" spans="2:34" x14ac:dyDescent="0.25">
      <c r="B18" s="77" t="s">
        <v>89</v>
      </c>
      <c r="C18" s="39" t="s">
        <v>68</v>
      </c>
      <c r="D18" s="26">
        <v>44</v>
      </c>
      <c r="E18" s="34" t="s">
        <v>11</v>
      </c>
      <c r="F18" s="81"/>
      <c r="G18" s="2" t="s">
        <v>12</v>
      </c>
      <c r="H18" s="73">
        <f t="shared" ref="H18:H21" si="4">D18*F18</f>
        <v>0</v>
      </c>
      <c r="I18" s="2"/>
      <c r="J18" s="2" t="s">
        <v>12</v>
      </c>
      <c r="K18" s="73">
        <f t="shared" ref="K18:K21" si="5">H18*1.21</f>
        <v>0</v>
      </c>
      <c r="L18" s="73">
        <f t="shared" ref="L18:L21" si="6">K18-H18</f>
        <v>0</v>
      </c>
      <c r="M18" s="48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</row>
    <row r="19" spans="2:34" x14ac:dyDescent="0.25">
      <c r="B19" s="77" t="s">
        <v>90</v>
      </c>
      <c r="C19" s="39" t="s">
        <v>69</v>
      </c>
      <c r="D19" s="26">
        <v>22</v>
      </c>
      <c r="E19" s="34" t="s">
        <v>11</v>
      </c>
      <c r="F19" s="81"/>
      <c r="G19" s="2" t="s">
        <v>12</v>
      </c>
      <c r="H19" s="73">
        <f t="shared" si="4"/>
        <v>0</v>
      </c>
      <c r="I19" s="2"/>
      <c r="J19" s="2" t="s">
        <v>12</v>
      </c>
      <c r="K19" s="73">
        <f t="shared" si="5"/>
        <v>0</v>
      </c>
      <c r="L19" s="73">
        <f t="shared" si="6"/>
        <v>0</v>
      </c>
      <c r="M19" s="48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</row>
    <row r="20" spans="2:34" x14ac:dyDescent="0.25">
      <c r="B20" s="77" t="s">
        <v>91</v>
      </c>
      <c r="C20" s="39" t="s">
        <v>71</v>
      </c>
      <c r="D20" s="26">
        <v>22</v>
      </c>
      <c r="E20" s="34" t="s">
        <v>11</v>
      </c>
      <c r="F20" s="81"/>
      <c r="G20" s="2" t="s">
        <v>12</v>
      </c>
      <c r="H20" s="73">
        <f t="shared" si="4"/>
        <v>0</v>
      </c>
      <c r="I20" s="2"/>
      <c r="J20" s="2" t="s">
        <v>12</v>
      </c>
      <c r="K20" s="73">
        <f t="shared" si="5"/>
        <v>0</v>
      </c>
      <c r="L20" s="73">
        <f t="shared" si="6"/>
        <v>0</v>
      </c>
      <c r="M20" s="48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</row>
    <row r="21" spans="2:34" x14ac:dyDescent="0.25">
      <c r="B21" s="77" t="s">
        <v>92</v>
      </c>
      <c r="C21" s="39" t="s">
        <v>70</v>
      </c>
      <c r="D21" s="26">
        <v>820</v>
      </c>
      <c r="E21" s="34" t="s">
        <v>11</v>
      </c>
      <c r="F21" s="81"/>
      <c r="G21" s="2" t="s">
        <v>12</v>
      </c>
      <c r="H21" s="73">
        <f t="shared" si="4"/>
        <v>0</v>
      </c>
      <c r="I21" s="2"/>
      <c r="J21" s="2" t="s">
        <v>12</v>
      </c>
      <c r="K21" s="73">
        <f t="shared" si="5"/>
        <v>0</v>
      </c>
      <c r="L21" s="73">
        <f t="shared" si="6"/>
        <v>0</v>
      </c>
      <c r="M21" s="48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</row>
    <row r="22" spans="2:34" x14ac:dyDescent="0.25">
      <c r="B22" s="77" t="s">
        <v>93</v>
      </c>
      <c r="C22" s="39" t="s">
        <v>73</v>
      </c>
      <c r="D22" s="26">
        <v>404</v>
      </c>
      <c r="E22" s="34" t="s">
        <v>44</v>
      </c>
      <c r="F22" s="80"/>
      <c r="G22" s="2">
        <f t="shared" ref="G22" si="7">D22*F22</f>
        <v>0</v>
      </c>
      <c r="H22" s="2" t="s">
        <v>12</v>
      </c>
      <c r="I22" s="2"/>
      <c r="J22" s="2">
        <f t="shared" ref="J22" si="8">G22*1.21</f>
        <v>0</v>
      </c>
      <c r="K22" s="2" t="s">
        <v>12</v>
      </c>
      <c r="L22" s="2">
        <f t="shared" ref="L22" si="9">J22-G22</f>
        <v>0</v>
      </c>
      <c r="M22" s="48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</row>
    <row r="23" spans="2:34" x14ac:dyDescent="0.25">
      <c r="B23" s="77" t="s">
        <v>94</v>
      </c>
      <c r="C23" s="39" t="s">
        <v>65</v>
      </c>
      <c r="D23" s="26">
        <v>2</v>
      </c>
      <c r="E23" s="34" t="s">
        <v>11</v>
      </c>
      <c r="F23" s="82"/>
      <c r="G23" s="36">
        <f t="shared" ref="G23:G25" si="10">D23*F23</f>
        <v>0</v>
      </c>
      <c r="H23" s="2" t="s">
        <v>12</v>
      </c>
      <c r="I23" s="2"/>
      <c r="J23" s="2">
        <f t="shared" ref="J23:J25" si="11">G23*1.21</f>
        <v>0</v>
      </c>
      <c r="K23" s="2" t="s">
        <v>12</v>
      </c>
      <c r="L23" s="2">
        <f t="shared" ref="L23" si="12">J23-G23</f>
        <v>0</v>
      </c>
      <c r="M23" s="48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</row>
    <row r="24" spans="2:34" x14ac:dyDescent="0.25">
      <c r="B24" s="77" t="s">
        <v>95</v>
      </c>
      <c r="C24" s="71" t="s">
        <v>63</v>
      </c>
      <c r="D24" s="26">
        <v>2</v>
      </c>
      <c r="E24" s="72" t="s">
        <v>11</v>
      </c>
      <c r="F24" s="81"/>
      <c r="G24" s="73" t="s">
        <v>12</v>
      </c>
      <c r="H24" s="73">
        <f>D24*F24</f>
        <v>0</v>
      </c>
      <c r="I24" s="73"/>
      <c r="J24" s="73" t="s">
        <v>12</v>
      </c>
      <c r="K24" s="73">
        <f>H24*1.21</f>
        <v>0</v>
      </c>
      <c r="L24" s="73">
        <f>K24-H24</f>
        <v>0</v>
      </c>
      <c r="M24" s="48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</row>
    <row r="25" spans="2:34" x14ac:dyDescent="0.25">
      <c r="B25" s="77" t="s">
        <v>96</v>
      </c>
      <c r="C25" s="39" t="s">
        <v>53</v>
      </c>
      <c r="D25" s="26">
        <v>88</v>
      </c>
      <c r="E25" s="34" t="s">
        <v>11</v>
      </c>
      <c r="F25" s="82"/>
      <c r="G25" s="36">
        <f t="shared" si="10"/>
        <v>0</v>
      </c>
      <c r="H25" s="2" t="s">
        <v>12</v>
      </c>
      <c r="I25" s="2"/>
      <c r="J25" s="2">
        <f t="shared" si="11"/>
        <v>0</v>
      </c>
      <c r="K25" s="2" t="s">
        <v>12</v>
      </c>
      <c r="L25" s="73">
        <f>J25-G25</f>
        <v>0</v>
      </c>
      <c r="M25" s="48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</row>
    <row r="26" spans="2:34" x14ac:dyDescent="0.25">
      <c r="B26" s="12"/>
      <c r="C26" s="3"/>
      <c r="D26" s="41"/>
      <c r="E26" s="5"/>
      <c r="F26" s="6"/>
      <c r="G26" s="6"/>
      <c r="H26" s="6"/>
      <c r="I26" s="25"/>
      <c r="J26" s="6"/>
      <c r="K26" s="6"/>
      <c r="L26" s="6"/>
      <c r="M26" s="48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</row>
    <row r="27" spans="2:34" x14ac:dyDescent="0.25">
      <c r="B27" s="15" t="s">
        <v>14</v>
      </c>
      <c r="C27" s="16" t="s">
        <v>15</v>
      </c>
      <c r="D27" s="40"/>
      <c r="E27" s="17"/>
      <c r="F27" s="17"/>
      <c r="G27" s="18"/>
      <c r="H27" s="18"/>
      <c r="I27" s="2"/>
      <c r="J27" s="18"/>
      <c r="K27" s="18"/>
      <c r="L27" s="18"/>
      <c r="M27" s="48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</row>
    <row r="28" spans="2:34" x14ac:dyDescent="0.25">
      <c r="B28" s="13" t="s">
        <v>16</v>
      </c>
      <c r="C28" s="3" t="s">
        <v>37</v>
      </c>
      <c r="D28" s="41">
        <v>119</v>
      </c>
      <c r="E28" s="1" t="s">
        <v>11</v>
      </c>
      <c r="F28" s="79"/>
      <c r="G28" s="2">
        <f t="shared" ref="G28" si="13">D28*F28</f>
        <v>0</v>
      </c>
      <c r="H28" s="2" t="s">
        <v>12</v>
      </c>
      <c r="I28" s="2"/>
      <c r="J28" s="2">
        <f>G28*1.21</f>
        <v>0</v>
      </c>
      <c r="K28" s="2" t="s">
        <v>12</v>
      </c>
      <c r="L28" s="2">
        <f>J28-G28</f>
        <v>0</v>
      </c>
      <c r="M28" s="48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</row>
    <row r="29" spans="2:34" x14ac:dyDescent="0.25">
      <c r="B29" s="13" t="s">
        <v>17</v>
      </c>
      <c r="C29" s="3" t="s">
        <v>38</v>
      </c>
      <c r="D29" s="41">
        <v>207</v>
      </c>
      <c r="E29" s="1" t="s">
        <v>11</v>
      </c>
      <c r="F29" s="79"/>
      <c r="G29" s="2">
        <f>D29*F29</f>
        <v>0</v>
      </c>
      <c r="H29" s="2" t="s">
        <v>12</v>
      </c>
      <c r="I29" s="2"/>
      <c r="J29" s="2">
        <f>G29*1.21</f>
        <v>0</v>
      </c>
      <c r="K29" s="2" t="s">
        <v>12</v>
      </c>
      <c r="L29" s="2">
        <f>J29-G29</f>
        <v>0</v>
      </c>
      <c r="M29" s="48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</row>
    <row r="30" spans="2:34" x14ac:dyDescent="0.25">
      <c r="B30" s="13" t="s">
        <v>43</v>
      </c>
      <c r="C30" s="3" t="s">
        <v>72</v>
      </c>
      <c r="D30" s="41">
        <v>404</v>
      </c>
      <c r="E30" s="1" t="s">
        <v>44</v>
      </c>
      <c r="F30" s="79"/>
      <c r="G30" s="2">
        <f>D30*F30</f>
        <v>0</v>
      </c>
      <c r="H30" s="2" t="s">
        <v>12</v>
      </c>
      <c r="I30" s="2"/>
      <c r="J30" s="2">
        <f>G30*1.21</f>
        <v>0</v>
      </c>
      <c r="K30" s="2" t="s">
        <v>12</v>
      </c>
      <c r="L30" s="2">
        <f>J30-G30</f>
        <v>0</v>
      </c>
      <c r="M30" s="48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</row>
    <row r="31" spans="2:34" x14ac:dyDescent="0.25">
      <c r="B31" s="13" t="s">
        <v>45</v>
      </c>
      <c r="C31" s="3" t="s">
        <v>86</v>
      </c>
      <c r="D31" s="44">
        <v>6</v>
      </c>
      <c r="E31" s="1" t="s">
        <v>11</v>
      </c>
      <c r="F31" s="79"/>
      <c r="G31" s="2" t="s">
        <v>12</v>
      </c>
      <c r="H31" s="2">
        <f>F31*D31</f>
        <v>0</v>
      </c>
      <c r="I31" s="2"/>
      <c r="J31" s="2" t="s">
        <v>12</v>
      </c>
      <c r="K31" s="2">
        <f>H31*1.21</f>
        <v>0</v>
      </c>
      <c r="L31" s="2">
        <f>K31-H31</f>
        <v>0</v>
      </c>
      <c r="M31" s="48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</row>
    <row r="32" spans="2:34" x14ac:dyDescent="0.25">
      <c r="B32" s="13" t="s">
        <v>46</v>
      </c>
      <c r="C32" s="3" t="s">
        <v>64</v>
      </c>
      <c r="D32" s="44">
        <v>2</v>
      </c>
      <c r="E32" s="1" t="s">
        <v>11</v>
      </c>
      <c r="F32" s="79"/>
      <c r="G32" s="2">
        <f>D32*F32</f>
        <v>0</v>
      </c>
      <c r="H32" s="2" t="s">
        <v>12</v>
      </c>
      <c r="I32" s="2"/>
      <c r="J32" s="2">
        <f>G32*1.21</f>
        <v>0</v>
      </c>
      <c r="K32" s="2" t="s">
        <v>12</v>
      </c>
      <c r="L32" s="2">
        <f>J32-G32</f>
        <v>0</v>
      </c>
      <c r="M32" s="48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</row>
    <row r="33" spans="2:34" x14ac:dyDescent="0.25">
      <c r="B33" s="13" t="s">
        <v>47</v>
      </c>
      <c r="C33" s="3" t="s">
        <v>49</v>
      </c>
      <c r="D33" s="44">
        <v>2</v>
      </c>
      <c r="E33" s="1" t="s">
        <v>11</v>
      </c>
      <c r="F33" s="79"/>
      <c r="G33" s="2" t="s">
        <v>12</v>
      </c>
      <c r="H33" s="2">
        <f>D33*F33</f>
        <v>0</v>
      </c>
      <c r="I33" s="2"/>
      <c r="J33" s="2" t="s">
        <v>12</v>
      </c>
      <c r="K33" s="2">
        <f>H33*1.21</f>
        <v>0</v>
      </c>
      <c r="L33" s="2">
        <f>K33-H33</f>
        <v>0</v>
      </c>
      <c r="M33" s="48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</row>
    <row r="34" spans="2:34" x14ac:dyDescent="0.25">
      <c r="B34" s="13" t="s">
        <v>48</v>
      </c>
      <c r="C34" s="3" t="s">
        <v>56</v>
      </c>
      <c r="D34" s="44">
        <v>2</v>
      </c>
      <c r="E34" s="1" t="s">
        <v>11</v>
      </c>
      <c r="F34" s="79"/>
      <c r="G34" s="2">
        <f>D34*F34</f>
        <v>0</v>
      </c>
      <c r="H34" s="2" t="s">
        <v>12</v>
      </c>
      <c r="I34" s="2"/>
      <c r="J34" s="2">
        <f>G34*1.21</f>
        <v>0</v>
      </c>
      <c r="K34" s="2" t="s">
        <v>12</v>
      </c>
      <c r="L34" s="2">
        <f>J34-G34</f>
        <v>0</v>
      </c>
      <c r="M34" s="48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</row>
    <row r="35" spans="2:34" x14ac:dyDescent="0.25">
      <c r="B35" s="13" t="s">
        <v>76</v>
      </c>
      <c r="C35" s="74" t="s">
        <v>84</v>
      </c>
      <c r="D35" s="44">
        <v>202</v>
      </c>
      <c r="E35" s="41" t="s">
        <v>11</v>
      </c>
      <c r="F35" s="80"/>
      <c r="G35" s="2">
        <f>D35*F35</f>
        <v>0</v>
      </c>
      <c r="H35" s="73" t="s">
        <v>12</v>
      </c>
      <c r="I35" s="73"/>
      <c r="J35" s="2">
        <f>G35*1.21</f>
        <v>0</v>
      </c>
      <c r="K35" s="73" t="s">
        <v>12</v>
      </c>
      <c r="L35" s="73">
        <f>J35-G35</f>
        <v>0</v>
      </c>
      <c r="M35" s="48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</row>
    <row r="36" spans="2:34" ht="15.75" customHeight="1" x14ac:dyDescent="0.25">
      <c r="B36" s="13" t="s">
        <v>77</v>
      </c>
      <c r="C36" s="74" t="s">
        <v>83</v>
      </c>
      <c r="D36" s="44">
        <v>44</v>
      </c>
      <c r="E36" s="41" t="s">
        <v>11</v>
      </c>
      <c r="F36" s="80"/>
      <c r="G36" s="2" t="s">
        <v>12</v>
      </c>
      <c r="H36" s="73">
        <f t="shared" ref="H36:H40" si="14">D36*F36</f>
        <v>0</v>
      </c>
      <c r="I36" s="73"/>
      <c r="J36" s="2" t="s">
        <v>12</v>
      </c>
      <c r="K36" s="73">
        <f t="shared" ref="K36:K40" si="15">H36*1.21</f>
        <v>0</v>
      </c>
      <c r="L36" s="73">
        <f t="shared" ref="L36:L40" si="16">K36-H36</f>
        <v>0</v>
      </c>
      <c r="M36" s="48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</row>
    <row r="37" spans="2:34" ht="15.75" customHeight="1" x14ac:dyDescent="0.25">
      <c r="B37" s="13" t="s">
        <v>78</v>
      </c>
      <c r="C37" s="74" t="s">
        <v>74</v>
      </c>
      <c r="D37" s="44">
        <v>22</v>
      </c>
      <c r="E37" s="41" t="s">
        <v>11</v>
      </c>
      <c r="F37" s="80"/>
      <c r="G37" s="2" t="s">
        <v>12</v>
      </c>
      <c r="H37" s="73">
        <f t="shared" si="14"/>
        <v>0</v>
      </c>
      <c r="I37" s="73"/>
      <c r="J37" s="2" t="s">
        <v>12</v>
      </c>
      <c r="K37" s="73">
        <f t="shared" si="15"/>
        <v>0</v>
      </c>
      <c r="L37" s="73">
        <f t="shared" si="16"/>
        <v>0</v>
      </c>
      <c r="M37" s="48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</row>
    <row r="38" spans="2:34" x14ac:dyDescent="0.25">
      <c r="B38" s="13" t="s">
        <v>79</v>
      </c>
      <c r="C38" s="74" t="s">
        <v>85</v>
      </c>
      <c r="D38" s="44">
        <v>22</v>
      </c>
      <c r="E38" s="41" t="s">
        <v>11</v>
      </c>
      <c r="F38" s="80"/>
      <c r="G38" s="2" t="s">
        <v>12</v>
      </c>
      <c r="H38" s="73">
        <f t="shared" si="14"/>
        <v>0</v>
      </c>
      <c r="I38" s="73"/>
      <c r="J38" s="2" t="s">
        <v>12</v>
      </c>
      <c r="K38" s="73">
        <f t="shared" si="15"/>
        <v>0</v>
      </c>
      <c r="L38" s="73">
        <f t="shared" si="16"/>
        <v>0</v>
      </c>
      <c r="M38" s="48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</row>
    <row r="39" spans="2:34" x14ac:dyDescent="0.25">
      <c r="B39" s="13" t="s">
        <v>62</v>
      </c>
      <c r="C39" s="74" t="s">
        <v>75</v>
      </c>
      <c r="D39" s="44">
        <v>820</v>
      </c>
      <c r="E39" s="41" t="s">
        <v>44</v>
      </c>
      <c r="F39" s="80"/>
      <c r="G39" s="2" t="s">
        <v>12</v>
      </c>
      <c r="H39" s="73">
        <f t="shared" si="14"/>
        <v>0</v>
      </c>
      <c r="I39" s="73"/>
      <c r="J39" s="2" t="s">
        <v>12</v>
      </c>
      <c r="K39" s="73">
        <f t="shared" si="15"/>
        <v>0</v>
      </c>
      <c r="L39" s="73">
        <f t="shared" si="16"/>
        <v>0</v>
      </c>
      <c r="M39" s="48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</row>
    <row r="40" spans="2:34" x14ac:dyDescent="0.25">
      <c r="B40" s="13" t="s">
        <v>80</v>
      </c>
      <c r="C40" s="74" t="s">
        <v>82</v>
      </c>
      <c r="D40" s="44">
        <v>820</v>
      </c>
      <c r="E40" s="41" t="s">
        <v>44</v>
      </c>
      <c r="F40" s="80"/>
      <c r="G40" s="2" t="s">
        <v>12</v>
      </c>
      <c r="H40" s="73">
        <f t="shared" si="14"/>
        <v>0</v>
      </c>
      <c r="I40" s="73"/>
      <c r="J40" s="2" t="s">
        <v>12</v>
      </c>
      <c r="K40" s="73">
        <f t="shared" si="15"/>
        <v>0</v>
      </c>
      <c r="L40" s="73">
        <f t="shared" si="16"/>
        <v>0</v>
      </c>
      <c r="M40" s="48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</row>
    <row r="41" spans="2:34" x14ac:dyDescent="0.25">
      <c r="B41" s="13" t="s">
        <v>81</v>
      </c>
      <c r="C41" s="39" t="s">
        <v>52</v>
      </c>
      <c r="D41" s="44">
        <v>88</v>
      </c>
      <c r="E41" s="1" t="s">
        <v>11</v>
      </c>
      <c r="F41" s="80"/>
      <c r="G41" s="2">
        <f>D41*F41</f>
        <v>0</v>
      </c>
      <c r="H41" s="73" t="s">
        <v>12</v>
      </c>
      <c r="I41" s="73"/>
      <c r="J41" s="2">
        <f>G41*1.21</f>
        <v>0</v>
      </c>
      <c r="K41" s="73" t="s">
        <v>12</v>
      </c>
      <c r="L41" s="73">
        <f>J41-G41</f>
        <v>0</v>
      </c>
      <c r="M41" s="48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</row>
    <row r="42" spans="2:34" x14ac:dyDescent="0.25">
      <c r="B42" s="12"/>
      <c r="C42" s="4"/>
      <c r="D42" s="42"/>
      <c r="E42" s="5"/>
      <c r="F42" s="64"/>
      <c r="G42" s="6"/>
      <c r="H42" s="6"/>
      <c r="I42" s="25"/>
      <c r="J42" s="6"/>
      <c r="K42" s="6"/>
      <c r="L42" s="6"/>
      <c r="M42" s="48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</row>
    <row r="43" spans="2:34" x14ac:dyDescent="0.25">
      <c r="B43" s="15" t="s">
        <v>18</v>
      </c>
      <c r="C43" s="16" t="s">
        <v>19</v>
      </c>
      <c r="D43" s="40"/>
      <c r="E43" s="17"/>
      <c r="F43" s="19"/>
      <c r="G43" s="18"/>
      <c r="H43" s="18"/>
      <c r="I43" s="2"/>
      <c r="J43" s="18"/>
      <c r="K43" s="18"/>
      <c r="L43" s="18"/>
      <c r="M43" s="48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</row>
    <row r="44" spans="2:34" x14ac:dyDescent="0.25">
      <c r="B44" s="86" t="s">
        <v>20</v>
      </c>
      <c r="C44" s="3" t="s">
        <v>39</v>
      </c>
      <c r="D44" s="61">
        <v>182</v>
      </c>
      <c r="E44" s="1" t="s">
        <v>22</v>
      </c>
      <c r="F44" s="79"/>
      <c r="G44" s="7">
        <f t="shared" ref="G44:G45" si="17">D44*F44</f>
        <v>0</v>
      </c>
      <c r="H44" s="7" t="s">
        <v>12</v>
      </c>
      <c r="I44" s="2"/>
      <c r="J44" s="2">
        <f>G44*1.21</f>
        <v>0</v>
      </c>
      <c r="K44" s="7" t="s">
        <v>12</v>
      </c>
      <c r="L44" s="2">
        <f>J44-G44</f>
        <v>0</v>
      </c>
      <c r="M44" s="48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</row>
    <row r="45" spans="2:34" x14ac:dyDescent="0.25">
      <c r="B45" s="86" t="s">
        <v>21</v>
      </c>
      <c r="C45" s="3" t="s">
        <v>54</v>
      </c>
      <c r="D45" s="41">
        <v>207</v>
      </c>
      <c r="E45" s="1" t="s">
        <v>11</v>
      </c>
      <c r="F45" s="79"/>
      <c r="G45" s="7">
        <f t="shared" si="17"/>
        <v>0</v>
      </c>
      <c r="H45" s="7" t="s">
        <v>12</v>
      </c>
      <c r="I45" s="2"/>
      <c r="J45" s="2">
        <f t="shared" ref="J45:J46" si="18">G45*1.21</f>
        <v>0</v>
      </c>
      <c r="K45" s="7" t="s">
        <v>12</v>
      </c>
      <c r="L45" s="2">
        <f>J45-G45</f>
        <v>0</v>
      </c>
      <c r="M45" s="48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</row>
    <row r="46" spans="2:34" x14ac:dyDescent="0.25">
      <c r="B46" s="86" t="s">
        <v>100</v>
      </c>
      <c r="C46" s="3" t="s">
        <v>40</v>
      </c>
      <c r="D46" s="44">
        <v>6</v>
      </c>
      <c r="E46" s="1" t="s">
        <v>11</v>
      </c>
      <c r="F46" s="79"/>
      <c r="G46" s="2">
        <f t="shared" ref="G46" si="19">D46*F46</f>
        <v>0</v>
      </c>
      <c r="H46" s="2" t="s">
        <v>12</v>
      </c>
      <c r="I46" s="2"/>
      <c r="J46" s="2">
        <f t="shared" si="18"/>
        <v>0</v>
      </c>
      <c r="K46" s="7" t="s">
        <v>12</v>
      </c>
      <c r="L46" s="2">
        <f>J46-G46</f>
        <v>0</v>
      </c>
      <c r="M46" s="48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</row>
    <row r="47" spans="2:34" x14ac:dyDescent="0.25">
      <c r="B47" s="86" t="s">
        <v>101</v>
      </c>
      <c r="C47" s="3" t="s">
        <v>102</v>
      </c>
      <c r="D47" s="41">
        <v>1</v>
      </c>
      <c r="E47" s="1" t="s">
        <v>13</v>
      </c>
      <c r="F47" s="79"/>
      <c r="G47" s="7" t="s">
        <v>12</v>
      </c>
      <c r="H47" s="7">
        <f>D47*F47</f>
        <v>0</v>
      </c>
      <c r="I47" s="2"/>
      <c r="J47" s="7" t="s">
        <v>12</v>
      </c>
      <c r="K47" s="2">
        <f>H47*1.21</f>
        <v>0</v>
      </c>
      <c r="L47" s="2">
        <f>K47-H47</f>
        <v>0</v>
      </c>
      <c r="M47" s="48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</row>
    <row r="48" spans="2:34" x14ac:dyDescent="0.25">
      <c r="B48" s="20" t="s">
        <v>23</v>
      </c>
      <c r="C48" s="21">
        <f>SUM(G9:H47)</f>
        <v>0</v>
      </c>
      <c r="D48" s="20"/>
      <c r="E48" s="16"/>
      <c r="F48" s="24"/>
      <c r="G48" s="21">
        <f>SUM(G9:G47)</f>
        <v>0</v>
      </c>
      <c r="H48" s="21">
        <f>SUM(H9:H47)</f>
        <v>0</v>
      </c>
      <c r="I48" s="30"/>
      <c r="J48" s="21">
        <f>SUM(J9:J47)</f>
        <v>0</v>
      </c>
      <c r="K48" s="21">
        <f>SUM(K9:K47)</f>
        <v>0</v>
      </c>
      <c r="L48" s="21">
        <f>SUM(L9:L47)</f>
        <v>0</v>
      </c>
      <c r="M48" s="49"/>
      <c r="N48" s="32"/>
      <c r="O48" s="32"/>
      <c r="P48" s="75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</row>
    <row r="49" spans="2:34" x14ac:dyDescent="0.25">
      <c r="B49" s="12"/>
      <c r="C49" s="8"/>
      <c r="D49" s="42"/>
      <c r="E49" s="5"/>
      <c r="F49" s="6"/>
      <c r="G49" s="6"/>
      <c r="H49" s="6"/>
      <c r="I49" s="48"/>
      <c r="J49" s="48"/>
      <c r="K49" s="48"/>
      <c r="L49" s="48"/>
      <c r="M49" s="48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</row>
    <row r="50" spans="2:34" x14ac:dyDescent="0.25">
      <c r="B50" s="20"/>
      <c r="C50" s="22" t="s">
        <v>24</v>
      </c>
      <c r="D50" s="20"/>
      <c r="E50" s="23" t="s">
        <v>25</v>
      </c>
      <c r="F50" s="24" t="s">
        <v>26</v>
      </c>
      <c r="G50" s="23" t="s">
        <v>27</v>
      </c>
      <c r="H50" s="23" t="s">
        <v>28</v>
      </c>
      <c r="I50" s="52"/>
      <c r="J50" s="95" t="s">
        <v>50</v>
      </c>
      <c r="K50" s="95"/>
      <c r="L50" s="95"/>
      <c r="M50" s="50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</row>
    <row r="51" spans="2:34" ht="15" customHeight="1" x14ac:dyDescent="0.25">
      <c r="B51" s="13" t="s">
        <v>29</v>
      </c>
      <c r="C51" s="9" t="s">
        <v>30</v>
      </c>
      <c r="D51" s="41"/>
      <c r="E51" s="1"/>
      <c r="F51" s="7">
        <f>C48</f>
        <v>0</v>
      </c>
      <c r="G51" s="7">
        <f>H51-F51</f>
        <v>0</v>
      </c>
      <c r="H51" s="7">
        <f>F51*1.21</f>
        <v>0</v>
      </c>
      <c r="I51" s="52"/>
      <c r="J51" s="96" t="s">
        <v>97</v>
      </c>
      <c r="K51" s="96"/>
      <c r="L51" s="96"/>
      <c r="M51" s="48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</row>
    <row r="52" spans="2:34" x14ac:dyDescent="0.25">
      <c r="B52" s="13" t="s">
        <v>31</v>
      </c>
      <c r="C52" s="9" t="s">
        <v>32</v>
      </c>
      <c r="D52" s="43"/>
      <c r="E52" s="10" t="e">
        <f>F52/F51</f>
        <v>#DIV/0!</v>
      </c>
      <c r="F52" s="65">
        <f>G48</f>
        <v>0</v>
      </c>
      <c r="G52" s="7">
        <f t="shared" ref="G52:G53" si="20">H52-F52</f>
        <v>0</v>
      </c>
      <c r="H52" s="7">
        <f t="shared" ref="H52:H53" si="21">F52*1.21</f>
        <v>0</v>
      </c>
      <c r="I52" s="52"/>
      <c r="J52" s="97"/>
      <c r="K52" s="97"/>
      <c r="L52" s="97"/>
      <c r="M52" s="48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</row>
    <row r="53" spans="2:34" ht="15" customHeight="1" x14ac:dyDescent="0.25">
      <c r="B53" s="13" t="s">
        <v>33</v>
      </c>
      <c r="C53" s="9" t="s">
        <v>34</v>
      </c>
      <c r="D53" s="43"/>
      <c r="E53" s="10" t="e">
        <f>F53/F51</f>
        <v>#DIV/0!</v>
      </c>
      <c r="F53" s="65">
        <f>H48</f>
        <v>0</v>
      </c>
      <c r="G53" s="7">
        <f t="shared" si="20"/>
        <v>0</v>
      </c>
      <c r="H53" s="7">
        <f t="shared" si="21"/>
        <v>0</v>
      </c>
      <c r="I53" s="52"/>
      <c r="J53" s="98" t="s">
        <v>98</v>
      </c>
      <c r="K53" s="98"/>
      <c r="L53" s="98"/>
      <c r="M53" s="48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</row>
    <row r="54" spans="2:34" x14ac:dyDescent="0.25">
      <c r="B54" s="54"/>
      <c r="C54" s="55"/>
      <c r="D54" s="56"/>
      <c r="E54" s="53"/>
      <c r="F54" s="48"/>
      <c r="G54" s="48"/>
      <c r="H54" s="48"/>
      <c r="I54" s="48"/>
      <c r="J54" s="48"/>
      <c r="K54" s="48"/>
      <c r="L54" s="48"/>
      <c r="M54" s="48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</row>
    <row r="55" spans="2:34" ht="15.75" thickBot="1" x14ac:dyDescent="0.3">
      <c r="B55" s="57" t="s">
        <v>35</v>
      </c>
      <c r="C55" s="58">
        <f ca="1">TODAY()</f>
        <v>44957</v>
      </c>
      <c r="D55" s="59"/>
      <c r="E55" s="60"/>
      <c r="F55" s="66" t="s">
        <v>36</v>
      </c>
      <c r="G55" s="91"/>
      <c r="H55" s="91"/>
      <c r="I55" s="78"/>
      <c r="J55" s="91"/>
      <c r="K55" s="91"/>
      <c r="L55" s="78"/>
      <c r="M55" s="51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</row>
    <row r="56" spans="2:34" x14ac:dyDescent="0.25">
      <c r="B56" s="31"/>
      <c r="C56" s="32"/>
      <c r="D56" s="31"/>
      <c r="E56" s="32"/>
      <c r="F56" s="62"/>
      <c r="G56" s="32"/>
      <c r="H56" s="32"/>
      <c r="I56" s="75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</row>
    <row r="57" spans="2:34" x14ac:dyDescent="0.25">
      <c r="B57" s="31"/>
      <c r="C57" s="32"/>
      <c r="D57" s="31"/>
      <c r="E57" s="32"/>
      <c r="F57" s="76"/>
      <c r="G57" s="32"/>
      <c r="H57" s="75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</row>
    <row r="58" spans="2:34" x14ac:dyDescent="0.25">
      <c r="B58" s="31"/>
      <c r="C58" s="32"/>
      <c r="D58" s="31"/>
      <c r="E58" s="32"/>
      <c r="F58" s="6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</row>
    <row r="59" spans="2:34" x14ac:dyDescent="0.25">
      <c r="B59" s="31"/>
      <c r="C59" s="32"/>
      <c r="D59" s="31"/>
      <c r="E59" s="32"/>
      <c r="F59" s="6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</row>
    <row r="60" spans="2:34" x14ac:dyDescent="0.25">
      <c r="B60" s="31"/>
      <c r="C60" s="32"/>
      <c r="D60" s="31"/>
      <c r="E60" s="32"/>
      <c r="F60" s="6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</row>
    <row r="61" spans="2:34" x14ac:dyDescent="0.25">
      <c r="B61" s="31"/>
      <c r="C61" s="32"/>
      <c r="D61" s="31"/>
      <c r="E61" s="32"/>
      <c r="F61" s="6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</row>
    <row r="62" spans="2:34" x14ac:dyDescent="0.25">
      <c r="B62" s="31"/>
      <c r="C62" s="32"/>
      <c r="D62" s="31"/>
      <c r="E62" s="32"/>
      <c r="F62" s="6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</row>
    <row r="63" spans="2:34" x14ac:dyDescent="0.25">
      <c r="B63" s="31"/>
      <c r="C63" s="32"/>
      <c r="D63" s="31"/>
      <c r="E63" s="32"/>
      <c r="F63" s="6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</row>
    <row r="64" spans="2:34" x14ac:dyDescent="0.25">
      <c r="B64" s="31"/>
      <c r="C64" s="32"/>
      <c r="D64" s="31"/>
      <c r="E64" s="32"/>
      <c r="F64" s="6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</row>
    <row r="65" spans="2:34" x14ac:dyDescent="0.25">
      <c r="B65" s="31"/>
      <c r="C65" s="32"/>
      <c r="D65" s="31"/>
      <c r="E65" s="32"/>
      <c r="F65" s="6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</row>
    <row r="66" spans="2:34" x14ac:dyDescent="0.25">
      <c r="B66" s="31"/>
      <c r="C66" s="32"/>
      <c r="D66" s="31"/>
      <c r="E66" s="32"/>
      <c r="F66" s="6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</row>
    <row r="67" spans="2:34" x14ac:dyDescent="0.25">
      <c r="B67" s="31"/>
      <c r="C67" s="32"/>
      <c r="D67" s="31"/>
      <c r="E67" s="32"/>
      <c r="F67" s="6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</row>
    <row r="68" spans="2:34" x14ac:dyDescent="0.25">
      <c r="B68" s="31"/>
      <c r="C68" s="32"/>
      <c r="D68" s="31"/>
      <c r="E68" s="32"/>
      <c r="F68" s="6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</row>
    <row r="69" spans="2:34" x14ac:dyDescent="0.25">
      <c r="B69" s="31"/>
      <c r="C69" s="32"/>
      <c r="D69" s="31"/>
      <c r="E69" s="32"/>
      <c r="F69" s="6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</row>
    <row r="70" spans="2:34" x14ac:dyDescent="0.25">
      <c r="B70" s="31"/>
      <c r="C70" s="32"/>
      <c r="D70" s="31"/>
      <c r="E70" s="32"/>
      <c r="F70" s="6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</row>
    <row r="71" spans="2:34" x14ac:dyDescent="0.25">
      <c r="B71" s="31"/>
      <c r="C71" s="32"/>
      <c r="D71" s="31"/>
      <c r="E71" s="32"/>
      <c r="F71" s="6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</row>
    <row r="72" spans="2:34" x14ac:dyDescent="0.25">
      <c r="B72" s="31"/>
      <c r="C72" s="32"/>
      <c r="D72" s="31"/>
      <c r="E72" s="32"/>
      <c r="F72" s="6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</row>
    <row r="73" spans="2:34" x14ac:dyDescent="0.25">
      <c r="B73" s="31"/>
      <c r="C73" s="32"/>
      <c r="D73" s="31"/>
      <c r="E73" s="32"/>
      <c r="F73" s="6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</row>
    <row r="74" spans="2:34" x14ac:dyDescent="0.25">
      <c r="B74" s="31"/>
      <c r="C74" s="32"/>
      <c r="D74" s="31"/>
      <c r="E74" s="32"/>
      <c r="F74" s="6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</row>
    <row r="75" spans="2:34" x14ac:dyDescent="0.25">
      <c r="B75" s="31"/>
      <c r="C75" s="32"/>
      <c r="D75" s="31"/>
      <c r="E75" s="32"/>
      <c r="F75" s="6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</row>
    <row r="76" spans="2:34" x14ac:dyDescent="0.25">
      <c r="B76" s="31"/>
      <c r="C76" s="32"/>
      <c r="D76" s="31"/>
      <c r="E76" s="32"/>
      <c r="F76" s="6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</row>
    <row r="77" spans="2:34" x14ac:dyDescent="0.25">
      <c r="B77" s="31"/>
      <c r="C77" s="32"/>
      <c r="D77" s="31"/>
      <c r="E77" s="32"/>
      <c r="F77" s="6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</row>
    <row r="78" spans="2:34" x14ac:dyDescent="0.25">
      <c r="B78" s="31"/>
      <c r="C78" s="32"/>
      <c r="D78" s="31"/>
      <c r="E78" s="32"/>
      <c r="F78" s="6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</row>
    <row r="79" spans="2:34" x14ac:dyDescent="0.25">
      <c r="B79" s="31"/>
      <c r="C79" s="32"/>
      <c r="D79" s="31"/>
      <c r="E79" s="32"/>
      <c r="F79" s="6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</row>
    <row r="80" spans="2:34" x14ac:dyDescent="0.25">
      <c r="B80" s="31"/>
      <c r="C80" s="32"/>
      <c r="D80" s="31"/>
      <c r="E80" s="32"/>
      <c r="F80" s="6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</row>
    <row r="81" spans="2:34" x14ac:dyDescent="0.25">
      <c r="B81" s="31"/>
      <c r="C81" s="32"/>
      <c r="D81" s="31"/>
      <c r="E81" s="32"/>
      <c r="F81" s="6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</row>
    <row r="82" spans="2:34" x14ac:dyDescent="0.25">
      <c r="B82" s="31"/>
      <c r="C82" s="32"/>
      <c r="D82" s="31"/>
      <c r="E82" s="32"/>
      <c r="F82" s="6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</row>
    <row r="83" spans="2:34" x14ac:dyDescent="0.25">
      <c r="B83" s="31"/>
      <c r="C83" s="32"/>
      <c r="D83" s="31"/>
      <c r="E83" s="32"/>
      <c r="F83" s="6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</row>
    <row r="84" spans="2:34" x14ac:dyDescent="0.25">
      <c r="B84" s="31"/>
      <c r="C84" s="32"/>
      <c r="D84" s="31"/>
      <c r="E84" s="32"/>
      <c r="F84" s="6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</row>
    <row r="85" spans="2:34" x14ac:dyDescent="0.25">
      <c r="B85" s="31"/>
      <c r="C85" s="32"/>
      <c r="D85" s="31"/>
      <c r="E85" s="32"/>
      <c r="F85" s="6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2"/>
      <c r="AH85" s="32"/>
    </row>
    <row r="86" spans="2:34" x14ac:dyDescent="0.25">
      <c r="B86" s="31"/>
      <c r="C86" s="32"/>
      <c r="D86" s="31"/>
      <c r="E86" s="32"/>
      <c r="F86" s="6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</row>
    <row r="87" spans="2:34" x14ac:dyDescent="0.25">
      <c r="B87" s="31"/>
      <c r="C87" s="32"/>
      <c r="D87" s="31"/>
      <c r="E87" s="32"/>
      <c r="F87" s="6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</row>
    <row r="88" spans="2:34" x14ac:dyDescent="0.25">
      <c r="B88" s="31"/>
      <c r="C88" s="32"/>
      <c r="D88" s="31"/>
      <c r="E88" s="32"/>
      <c r="F88" s="6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</row>
    <row r="89" spans="2:34" x14ac:dyDescent="0.25"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</row>
  </sheetData>
  <mergeCells count="15">
    <mergeCell ref="J55:K55"/>
    <mergeCell ref="J6:K6"/>
    <mergeCell ref="L6:L8"/>
    <mergeCell ref="E1:G1"/>
    <mergeCell ref="G55:H55"/>
    <mergeCell ref="J50:L50"/>
    <mergeCell ref="J51:L52"/>
    <mergeCell ref="J53:L53"/>
    <mergeCell ref="B5:L5"/>
    <mergeCell ref="B6:B7"/>
    <mergeCell ref="C6:C7"/>
    <mergeCell ref="D6:D7"/>
    <mergeCell ref="E6:E7"/>
    <mergeCell ref="F6:H6"/>
    <mergeCell ref="J1:L1"/>
  </mergeCells>
  <phoneticPr fontId="11" type="noConversion"/>
  <pageMargins left="0.7" right="0.7" top="0.75" bottom="0.75" header="0.3" footer="0.3"/>
  <pageSetup paperSize="9" scale="59" orientation="landscape" r:id="rId1"/>
  <ignoredErrors>
    <ignoredError sqref="B40:B41" twoDigitTextYear="1"/>
    <ignoredError sqref="L31:L33 L47 L34 L2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2023-01-31T11:45:18Z</dcterms:modified>
</cp:coreProperties>
</file>