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wojcikova\Desktop\Aktuálně\21_033 Realizace PSZ Radejčín, Habrovany\Rozpočty roztřídi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401 - Úprava veřejného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Komunikace'!$C$91:$K$501</definedName>
    <definedName name="_xlnm.Print_Area" localSheetId="1">'SO 101 - Komunikace'!$C$4:$J$39,'SO 101 - Komunikace'!$C$45:$J$73,'SO 101 - Komunikace'!$C$79:$K$501</definedName>
    <definedName name="_xlnm.Print_Titles" localSheetId="1">'SO 101 - Komunikace'!$91:$91</definedName>
    <definedName name="_xlnm._FilterDatabase" localSheetId="2" hidden="1">'SO 401 - Úprava veřejného...'!$C$97:$K$284</definedName>
    <definedName name="_xlnm.Print_Area" localSheetId="2">'SO 401 - Úprava veřejného...'!$C$4:$J$39,'SO 401 - Úprava veřejného...'!$C$45:$J$79,'SO 401 - Úprava veřejného...'!$C$85:$K$284</definedName>
    <definedName name="_xlnm.Print_Titles" localSheetId="2">'SO 401 - Úprava veřejného...'!$97:$97</definedName>
    <definedName name="_xlnm._FilterDatabase" localSheetId="3" hidden="1">'VON - Vedlejší a ostatní ...'!$C$82:$K$107</definedName>
    <definedName name="_xlnm.Print_Area" localSheetId="3">'VON - Vedlejší a ostatní ...'!$C$4:$J$39,'VON - Vedlejší a ostatní ...'!$C$45:$J$64,'VON - Vedlejší a ostatní ...'!$C$70:$K$107</definedName>
    <definedName name="_xlnm.Print_Titles" localSheetId="3">'VON - Vedlejší a ostatní ...'!$82:$82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55"/>
  <c r="J17"/>
  <c r="J12"/>
  <c r="J92"/>
  <c r="E7"/>
  <c r="E88"/>
  <c i="2" r="J37"/>
  <c r="J36"/>
  <c i="1" r="AY55"/>
  <c i="2" r="J35"/>
  <c i="1" r="AX55"/>
  <c i="2" r="BI500"/>
  <c r="BH500"/>
  <c r="BG500"/>
  <c r="BF500"/>
  <c r="T500"/>
  <c r="R500"/>
  <c r="P500"/>
  <c r="BI498"/>
  <c r="BH498"/>
  <c r="BG498"/>
  <c r="BF498"/>
  <c r="T498"/>
  <c r="R498"/>
  <c r="P498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77"/>
  <c r="BH477"/>
  <c r="BG477"/>
  <c r="BF477"/>
  <c r="T477"/>
  <c r="T476"/>
  <c r="R477"/>
  <c r="R476"/>
  <c r="P477"/>
  <c r="P476"/>
  <c r="BI472"/>
  <c r="BH472"/>
  <c r="BG472"/>
  <c r="BF472"/>
  <c r="T472"/>
  <c r="R472"/>
  <c r="P472"/>
  <c r="BI468"/>
  <c r="BH468"/>
  <c r="BG468"/>
  <c r="BF468"/>
  <c r="T468"/>
  <c r="R468"/>
  <c r="P468"/>
  <c r="BI462"/>
  <c r="BH462"/>
  <c r="BG462"/>
  <c r="BF462"/>
  <c r="T462"/>
  <c r="R462"/>
  <c r="P462"/>
  <c r="BI456"/>
  <c r="BH456"/>
  <c r="BG456"/>
  <c r="BF456"/>
  <c r="T456"/>
  <c r="R456"/>
  <c r="P456"/>
  <c r="BI444"/>
  <c r="BH444"/>
  <c r="BG444"/>
  <c r="BF444"/>
  <c r="T444"/>
  <c r="R444"/>
  <c r="P444"/>
  <c r="BI430"/>
  <c r="BH430"/>
  <c r="BG430"/>
  <c r="BF430"/>
  <c r="T430"/>
  <c r="R430"/>
  <c r="P430"/>
  <c r="BI424"/>
  <c r="BH424"/>
  <c r="BG424"/>
  <c r="BF424"/>
  <c r="T424"/>
  <c r="R424"/>
  <c r="P424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2"/>
  <c r="BH362"/>
  <c r="BG362"/>
  <c r="BF362"/>
  <c r="T362"/>
  <c r="R362"/>
  <c r="P362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0"/>
  <c r="BH270"/>
  <c r="BG270"/>
  <c r="BF270"/>
  <c r="T270"/>
  <c r="R270"/>
  <c r="P270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6"/>
  <c r="BH246"/>
  <c r="BG246"/>
  <c r="BF246"/>
  <c r="T246"/>
  <c r="R246"/>
  <c r="P246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1" r="L50"/>
  <c r="AM50"/>
  <c r="AM49"/>
  <c r="L49"/>
  <c r="AM47"/>
  <c r="L47"/>
  <c r="L45"/>
  <c r="L44"/>
  <c i="2" r="J106"/>
  <c r="J401"/>
  <c r="BK357"/>
  <c r="BK236"/>
  <c r="BK498"/>
  <c r="BK391"/>
  <c r="BK212"/>
  <c r="J122"/>
  <c i="3" r="BK268"/>
  <c r="BK243"/>
  <c r="BK202"/>
  <c r="J179"/>
  <c r="J158"/>
  <c r="J139"/>
  <c r="BK111"/>
  <c r="J266"/>
  <c r="BK254"/>
  <c r="J232"/>
  <c r="J216"/>
  <c r="J190"/>
  <c r="J164"/>
  <c r="BK142"/>
  <c r="BK123"/>
  <c r="J112"/>
  <c r="BK270"/>
  <c r="BK232"/>
  <c r="J211"/>
  <c r="BK187"/>
  <c r="J160"/>
  <c r="BK144"/>
  <c r="J120"/>
  <c r="BK284"/>
  <c r="J269"/>
  <c r="J257"/>
  <c r="J238"/>
  <c r="J219"/>
  <c r="J180"/>
  <c r="J159"/>
  <c r="BK112"/>
  <c i="4" r="BK86"/>
  <c i="2" r="J363"/>
  <c r="J270"/>
  <c r="J149"/>
  <c r="J419"/>
  <c r="J391"/>
  <c r="J327"/>
  <c r="BK305"/>
  <c r="J229"/>
  <c r="BK102"/>
  <c r="J410"/>
  <c r="BK325"/>
  <c r="BK285"/>
  <c r="J210"/>
  <c r="J160"/>
  <c i="3" r="J277"/>
  <c r="J254"/>
  <c r="BK222"/>
  <c r="BK205"/>
  <c r="BK178"/>
  <c r="J148"/>
  <c r="J134"/>
  <c r="J115"/>
  <c r="J276"/>
  <c r="BK258"/>
  <c r="J235"/>
  <c r="J214"/>
  <c r="J194"/>
  <c r="J176"/>
  <c r="BK166"/>
  <c r="BK125"/>
  <c i="4" r="BK95"/>
  <c r="J87"/>
  <c i="2" r="BK477"/>
  <c r="BK399"/>
  <c r="J375"/>
  <c r="BK327"/>
  <c r="J291"/>
  <c r="J194"/>
  <c r="BK163"/>
  <c r="BK98"/>
  <c r="J468"/>
  <c r="J403"/>
  <c r="BK369"/>
  <c r="BK322"/>
  <c r="BK204"/>
  <c r="J126"/>
  <c r="BK410"/>
  <c r="BK362"/>
  <c r="BK310"/>
  <c r="BK246"/>
  <c r="J145"/>
  <c r="J430"/>
  <c r="BK351"/>
  <c r="BK313"/>
  <c r="J225"/>
  <c r="J141"/>
  <c i="3" r="J275"/>
  <c r="J252"/>
  <c r="J223"/>
  <c r="BK198"/>
  <c r="J175"/>
  <c r="BK152"/>
  <c r="BK122"/>
  <c r="BK280"/>
  <c r="BK262"/>
  <c r="BK236"/>
  <c r="J225"/>
  <c r="BK203"/>
  <c r="BK179"/>
  <c r="BK138"/>
  <c r="BK113"/>
  <c r="BK274"/>
  <c r="J242"/>
  <c r="J215"/>
  <c r="BK190"/>
  <c r="BK173"/>
  <c r="BK156"/>
  <c r="J142"/>
  <c r="BK127"/>
  <c r="J117"/>
  <c r="J284"/>
  <c r="J268"/>
  <c r="BK253"/>
  <c r="BK241"/>
  <c r="BK226"/>
  <c r="BK183"/>
  <c r="BK170"/>
  <c r="BK155"/>
  <c r="J111"/>
  <c i="4" r="J90"/>
  <c i="2" r="J482"/>
  <c r="BK389"/>
  <c r="BK346"/>
  <c r="J310"/>
  <c r="J232"/>
  <c r="BK170"/>
  <c r="BK100"/>
  <c r="J399"/>
  <c r="J357"/>
  <c r="J321"/>
  <c r="J216"/>
  <c r="BK160"/>
  <c r="BK122"/>
  <c r="BK424"/>
  <c r="J369"/>
  <c r="J311"/>
  <c r="J282"/>
  <c r="BK174"/>
  <c r="J498"/>
  <c r="BK381"/>
  <c r="BK311"/>
  <c r="BK206"/>
  <c r="BK172"/>
  <c i="3" r="J278"/>
  <c r="BK261"/>
  <c r="BK244"/>
  <c r="BK207"/>
  <c r="J184"/>
  <c r="BK149"/>
  <c r="BK133"/>
  <c r="BK104"/>
  <c r="BK273"/>
  <c r="BK247"/>
  <c r="J229"/>
  <c r="J213"/>
  <c r="J196"/>
  <c r="J173"/>
  <c r="J162"/>
  <c r="J136"/>
  <c r="BK116"/>
  <c r="BK282"/>
  <c r="BK264"/>
  <c r="J237"/>
  <c r="BK212"/>
  <c r="J189"/>
  <c r="BK168"/>
  <c r="J155"/>
  <c r="BK134"/>
  <c r="J109"/>
  <c r="BK283"/>
  <c r="J273"/>
  <c r="BK255"/>
  <c r="BK240"/>
  <c r="BK221"/>
  <c r="BK185"/>
  <c r="J165"/>
  <c r="BK150"/>
  <c r="BK136"/>
  <c r="BK135"/>
  <c r="J124"/>
  <c i="4" r="J92"/>
  <c r="J86"/>
  <c i="2" r="J444"/>
  <c r="BK372"/>
  <c r="BK331"/>
  <c r="BK294"/>
  <c r="BK229"/>
  <c r="J130"/>
  <c r="J110"/>
  <c r="BK482"/>
  <c r="BK406"/>
  <c r="BK329"/>
  <c r="J313"/>
  <c r="J204"/>
  <c r="J487"/>
  <c r="J314"/>
  <c r="J182"/>
  <c r="BK490"/>
  <c r="BK363"/>
  <c r="J333"/>
  <c r="J262"/>
  <c r="BK185"/>
  <c i="3" r="J279"/>
  <c r="J251"/>
  <c r="J208"/>
  <c r="J197"/>
  <c r="J170"/>
  <c r="BK145"/>
  <c r="BK117"/>
  <c r="J274"/>
  <c r="J241"/>
  <c r="J220"/>
  <c r="BK211"/>
  <c r="J178"/>
  <c r="BK153"/>
  <c r="BK126"/>
  <c r="J102"/>
  <c r="J263"/>
  <c r="BK229"/>
  <c r="J191"/>
  <c r="BK172"/>
  <c r="BK154"/>
  <c r="J133"/>
  <c r="J106"/>
  <c r="BK279"/>
  <c r="J259"/>
  <c r="J246"/>
  <c r="BK227"/>
  <c r="BK214"/>
  <c r="J172"/>
  <c r="J152"/>
  <c i="4" r="BK104"/>
  <c r="BK102"/>
  <c i="2" r="BK315"/>
  <c r="J206"/>
  <c r="BK130"/>
  <c r="J408"/>
  <c r="J351"/>
  <c r="J285"/>
  <c r="J176"/>
  <c r="BK494"/>
  <c r="J389"/>
  <c r="J315"/>
  <c r="J236"/>
  <c r="BK106"/>
  <c i="3" r="J265"/>
  <c r="BK246"/>
  <c r="BK217"/>
  <c r="BK194"/>
  <c r="BK157"/>
  <c r="J126"/>
  <c r="BK102"/>
  <c r="J270"/>
  <c r="BK250"/>
  <c r="J230"/>
  <c r="BK219"/>
  <c r="J202"/>
  <c r="J166"/>
  <c r="BK213"/>
  <c r="BK176"/>
  <c r="J154"/>
  <c r="BK110"/>
  <c i="4" r="J104"/>
  <c i="2" r="J490"/>
  <c r="J415"/>
  <c r="BK385"/>
  <c r="J335"/>
  <c r="J300"/>
  <c r="BK225"/>
  <c r="BK134"/>
  <c r="J494"/>
  <c r="J462"/>
  <c r="J381"/>
  <c r="J337"/>
  <c r="J308"/>
  <c r="BK157"/>
  <c r="BK485"/>
  <c r="J378"/>
  <c r="J325"/>
  <c r="BK270"/>
  <c r="J212"/>
  <c r="J500"/>
  <c r="BK401"/>
  <c r="J322"/>
  <c r="BK255"/>
  <c r="BK176"/>
  <c i="3" r="J283"/>
  <c r="BK259"/>
  <c r="BK239"/>
  <c r="J203"/>
  <c r="BK182"/>
  <c r="BK147"/>
  <c r="J127"/>
  <c r="J103"/>
  <c r="J253"/>
  <c r="J231"/>
  <c r="J217"/>
  <c r="J198"/>
  <c r="BK177"/>
  <c r="J141"/>
  <c r="J125"/>
  <c r="BK106"/>
  <c r="BK269"/>
  <c r="BK233"/>
  <c r="J209"/>
  <c r="J183"/>
  <c r="BK162"/>
  <c r="BK151"/>
  <c r="J140"/>
  <c r="BK103"/>
  <c r="BK276"/>
  <c r="J258"/>
  <c r="J248"/>
  <c r="BK220"/>
  <c r="BK189"/>
  <c r="J163"/>
  <c r="J122"/>
  <c i="4" r="BK90"/>
  <c i="2" r="J485"/>
  <c r="BK419"/>
  <c r="BK383"/>
  <c r="BK333"/>
  <c r="J255"/>
  <c r="BK189"/>
  <c r="BK118"/>
  <c r="BK430"/>
  <c r="BK378"/>
  <c r="J331"/>
  <c r="J312"/>
  <c r="J200"/>
  <c r="BK145"/>
  <c r="J492"/>
  <c r="J406"/>
  <c r="BK335"/>
  <c r="J294"/>
  <c r="BK216"/>
  <c r="J114"/>
  <c r="BK408"/>
  <c r="J346"/>
  <c r="J278"/>
  <c r="BK182"/>
  <c r="J98"/>
  <c i="3" r="J255"/>
  <c r="J236"/>
  <c r="BK201"/>
  <c r="BK171"/>
  <c r="J123"/>
  <c r="J281"/>
  <c r="J261"/>
  <c r="J240"/>
  <c r="J222"/>
  <c r="BK204"/>
  <c r="J181"/>
  <c r="J143"/>
  <c r="BK130"/>
  <c r="J114"/>
  <c r="BK275"/>
  <c r="BK251"/>
  <c r="BK231"/>
  <c r="J207"/>
  <c r="J182"/>
  <c r="BK161"/>
  <c r="BK148"/>
  <c r="J129"/>
  <c r="J104"/>
  <c r="BK277"/>
  <c r="BK249"/>
  <c r="J228"/>
  <c r="BK192"/>
  <c r="J171"/>
  <c r="J151"/>
  <c r="J147"/>
  <c r="J130"/>
  <c r="BK109"/>
  <c i="4" r="BK99"/>
  <c r="BK88"/>
  <c i="2" r="J472"/>
  <c r="J387"/>
  <c r="BK308"/>
  <c r="J252"/>
  <c r="BK222"/>
  <c r="BK149"/>
  <c r="BK95"/>
  <c r="BK472"/>
  <c r="BK387"/>
  <c r="J366"/>
  <c r="BK318"/>
  <c r="J222"/>
  <c r="J134"/>
  <c r="J412"/>
  <c r="BK375"/>
  <c r="BK300"/>
  <c r="J170"/>
  <c r="BK415"/>
  <c r="BK296"/>
  <c r="BK487"/>
  <c r="BK412"/>
  <c r="BK337"/>
  <c r="J179"/>
  <c r="BK456"/>
  <c r="BK341"/>
  <c r="BK328"/>
  <c r="BK278"/>
  <c r="BK126"/>
  <c r="J318"/>
  <c r="BK252"/>
  <c r="J174"/>
  <c r="J100"/>
  <c i="3" r="J260"/>
  <c r="J221"/>
  <c r="BK191"/>
  <c r="J150"/>
  <c r="J131"/>
  <c r="BK101"/>
  <c r="BK263"/>
  <c r="J226"/>
  <c r="J199"/>
  <c r="J167"/>
  <c r="J135"/>
  <c r="BK115"/>
  <c r="BK278"/>
  <c r="BK248"/>
  <c r="BK238"/>
  <c r="J205"/>
  <c r="BK181"/>
  <c r="J157"/>
  <c r="BK141"/>
  <c r="J116"/>
  <c r="J282"/>
  <c r="BK267"/>
  <c r="J250"/>
  <c r="BK223"/>
  <c r="J187"/>
  <c r="BK164"/>
  <c r="BK121"/>
  <c i="4" r="J99"/>
  <c r="J88"/>
  <c i="2" r="J328"/>
  <c r="J189"/>
  <c r="BK500"/>
  <c r="J372"/>
  <c r="BK312"/>
  <c r="BK262"/>
  <c r="J157"/>
  <c r="BK444"/>
  <c r="BK355"/>
  <c r="BK259"/>
  <c r="BK179"/>
  <c r="J95"/>
  <c i="3" r="BK257"/>
  <c r="BK237"/>
  <c r="BK199"/>
  <c r="J168"/>
  <c r="BK140"/>
  <c r="J110"/>
  <c r="J264"/>
  <c r="J243"/>
  <c r="J227"/>
  <c r="BK208"/>
  <c r="BK180"/>
  <c r="BK163"/>
  <c r="BK184"/>
  <c r="BK160"/>
  <c r="BK120"/>
  <c i="4" r="J102"/>
  <c r="BK87"/>
  <c i="2" r="BK462"/>
  <c r="J396"/>
  <c r="J362"/>
  <c r="J305"/>
  <c r="J246"/>
  <c r="J185"/>
  <c r="BK114"/>
  <c r="J477"/>
  <c r="J424"/>
  <c r="J355"/>
  <c r="BK314"/>
  <c r="BK194"/>
  <c r="BK110"/>
  <c r="BK396"/>
  <c r="J341"/>
  <c r="BK291"/>
  <c r="J172"/>
  <c r="BK492"/>
  <c r="J383"/>
  <c r="BK282"/>
  <c r="BK200"/>
  <c r="J102"/>
  <c i="3" r="BK266"/>
  <c r="J247"/>
  <c r="BK209"/>
  <c r="J192"/>
  <c r="BK167"/>
  <c r="J138"/>
  <c r="BK114"/>
  <c r="BK271"/>
  <c r="J244"/>
  <c r="BK228"/>
  <c r="J212"/>
  <c r="J185"/>
  <c r="J161"/>
  <c r="BK131"/>
  <c r="J121"/>
  <c r="J280"/>
  <c r="BK252"/>
  <c r="BK230"/>
  <c r="J204"/>
  <c r="BK175"/>
  <c r="BK159"/>
  <c r="J145"/>
  <c r="J132"/>
  <c r="BK107"/>
  <c r="BK281"/>
  <c r="J262"/>
  <c r="BK235"/>
  <c r="BK215"/>
  <c r="J174"/>
  <c r="BK129"/>
  <c i="4" r="BK92"/>
  <c i="2" r="BK468"/>
  <c r="BK403"/>
  <c r="BK366"/>
  <c r="J296"/>
  <c r="BK210"/>
  <c r="BK141"/>
  <c i="1" r="AS54"/>
  <c i="2" r="J385"/>
  <c r="BK321"/>
  <c r="J259"/>
  <c r="J163"/>
  <c r="J456"/>
  <c r="J329"/>
  <c r="BK232"/>
  <c r="J118"/>
  <c i="3" r="J267"/>
  <c r="J249"/>
  <c r="BK218"/>
  <c r="BK196"/>
  <c r="J153"/>
  <c r="J144"/>
  <c r="J113"/>
  <c r="BK265"/>
  <c r="J233"/>
  <c r="J218"/>
  <c r="J201"/>
  <c r="BK165"/>
  <c r="BK139"/>
  <c r="BK124"/>
  <c r="J107"/>
  <c r="J271"/>
  <c r="J239"/>
  <c r="BK225"/>
  <c r="BK197"/>
  <c r="BK174"/>
  <c r="BK158"/>
  <c r="BK143"/>
  <c r="J119"/>
  <c r="J101"/>
  <c r="BK260"/>
  <c r="BK242"/>
  <c r="BK216"/>
  <c r="J177"/>
  <c r="J156"/>
  <c r="J149"/>
  <c r="BK132"/>
  <c r="BK119"/>
  <c i="4" r="J95"/>
  <c i="2" l="1" r="T94"/>
  <c r="BK221"/>
  <c r="J221"/>
  <c r="J62"/>
  <c r="P235"/>
  <c r="P304"/>
  <c r="R345"/>
  <c r="P418"/>
  <c r="R481"/>
  <c r="R489"/>
  <c r="R480"/>
  <c r="P497"/>
  <c r="P496"/>
  <c r="P94"/>
  <c r="P93"/>
  <c r="P221"/>
  <c r="BK235"/>
  <c r="J235"/>
  <c r="J63"/>
  <c r="T304"/>
  <c r="P345"/>
  <c r="T418"/>
  <c r="BK481"/>
  <c r="J481"/>
  <c r="J69"/>
  <c r="BK489"/>
  <c r="J489"/>
  <c r="J70"/>
  <c r="T497"/>
  <c r="T496"/>
  <c i="3" r="P100"/>
  <c r="BK105"/>
  <c r="J105"/>
  <c r="J62"/>
  <c r="T105"/>
  <c r="R108"/>
  <c r="P118"/>
  <c r="BK128"/>
  <c r="J128"/>
  <c r="J65"/>
  <c r="T128"/>
  <c r="R137"/>
  <c r="P169"/>
  <c r="T186"/>
  <c r="R193"/>
  <c r="P200"/>
  <c r="P206"/>
  <c r="T210"/>
  <c r="T245"/>
  <c r="R256"/>
  <c r="R272"/>
  <c i="4" r="R85"/>
  <c r="P94"/>
  <c r="BK101"/>
  <c r="J101"/>
  <c r="J63"/>
  <c r="P101"/>
  <c i="2" r="R94"/>
  <c r="T221"/>
  <c r="R235"/>
  <c r="R304"/>
  <c r="BK345"/>
  <c r="J345"/>
  <c r="J65"/>
  <c r="R418"/>
  <c r="T481"/>
  <c r="T489"/>
  <c r="R497"/>
  <c r="R496"/>
  <c i="3" r="BK100"/>
  <c r="J100"/>
  <c r="J61"/>
  <c r="R100"/>
  <c r="P105"/>
  <c r="BK108"/>
  <c r="J108"/>
  <c r="J63"/>
  <c r="T108"/>
  <c r="T118"/>
  <c r="R128"/>
  <c r="P137"/>
  <c r="BK146"/>
  <c r="J146"/>
  <c r="J67"/>
  <c r="R146"/>
  <c r="BK169"/>
  <c r="J169"/>
  <c r="J68"/>
  <c r="T169"/>
  <c r="R186"/>
  <c r="P193"/>
  <c r="BK200"/>
  <c r="J200"/>
  <c r="J71"/>
  <c r="R200"/>
  <c r="BK206"/>
  <c r="J206"/>
  <c r="J72"/>
  <c r="T206"/>
  <c r="P210"/>
  <c r="BK224"/>
  <c r="J224"/>
  <c r="J74"/>
  <c r="R224"/>
  <c r="BK234"/>
  <c r="J234"/>
  <c r="J75"/>
  <c r="R234"/>
  <c r="BK245"/>
  <c r="J245"/>
  <c r="J76"/>
  <c r="R245"/>
  <c r="P256"/>
  <c r="BK272"/>
  <c r="J272"/>
  <c r="J78"/>
  <c r="P272"/>
  <c i="4" r="BK85"/>
  <c r="T85"/>
  <c r="T94"/>
  <c r="R101"/>
  <c i="2" r="BK94"/>
  <c r="J94"/>
  <c r="J61"/>
  <c r="R221"/>
  <c r="T235"/>
  <c r="BK304"/>
  <c r="J304"/>
  <c r="J64"/>
  <c r="T345"/>
  <c r="BK418"/>
  <c r="J418"/>
  <c r="J66"/>
  <c r="P481"/>
  <c r="P489"/>
  <c r="BK497"/>
  <c r="BK496"/>
  <c r="J496"/>
  <c r="J71"/>
  <c i="3" r="T100"/>
  <c r="R105"/>
  <c r="P108"/>
  <c r="BK118"/>
  <c r="J118"/>
  <c r="J64"/>
  <c r="R118"/>
  <c r="P128"/>
  <c r="BK137"/>
  <c r="J137"/>
  <c r="J66"/>
  <c r="T137"/>
  <c r="P146"/>
  <c r="T146"/>
  <c r="R169"/>
  <c r="BK186"/>
  <c r="J186"/>
  <c r="J69"/>
  <c r="P186"/>
  <c r="BK193"/>
  <c r="J193"/>
  <c r="J70"/>
  <c r="T193"/>
  <c r="T200"/>
  <c r="R206"/>
  <c r="BK210"/>
  <c r="J210"/>
  <c r="J73"/>
  <c r="R210"/>
  <c r="P224"/>
  <c r="T224"/>
  <c r="P234"/>
  <c r="T234"/>
  <c r="P245"/>
  <c r="BK256"/>
  <c r="J256"/>
  <c r="J77"/>
  <c r="T256"/>
  <c r="T272"/>
  <c i="4" r="P85"/>
  <c r="P84"/>
  <c r="P83"/>
  <c i="1" r="AU57"/>
  <c i="4" r="BK94"/>
  <c r="J94"/>
  <c r="J62"/>
  <c r="R94"/>
  <c r="T101"/>
  <c i="2" r="BK476"/>
  <c r="J476"/>
  <c r="J67"/>
  <c i="4" r="BE90"/>
  <c r="BE104"/>
  <c r="BE88"/>
  <c r="BE92"/>
  <c r="BE95"/>
  <c r="E73"/>
  <c r="J77"/>
  <c r="F80"/>
  <c r="BE86"/>
  <c r="BE87"/>
  <c r="BE99"/>
  <c r="BE102"/>
  <c i="3" r="BE102"/>
  <c r="BE104"/>
  <c r="BE106"/>
  <c r="BE113"/>
  <c r="BE115"/>
  <c r="BE116"/>
  <c r="BE126"/>
  <c r="BE130"/>
  <c r="BE133"/>
  <c r="BE139"/>
  <c r="BE140"/>
  <c r="BE142"/>
  <c r="BE144"/>
  <c r="BE157"/>
  <c r="BE161"/>
  <c r="BE167"/>
  <c r="BE178"/>
  <c r="BE181"/>
  <c r="BE190"/>
  <c r="BE191"/>
  <c r="BE212"/>
  <c r="BE213"/>
  <c r="BE214"/>
  <c r="BE215"/>
  <c r="BE228"/>
  <c r="BE236"/>
  <c r="BE243"/>
  <c r="BE247"/>
  <c r="BE250"/>
  <c r="BE254"/>
  <c r="BE261"/>
  <c r="BE262"/>
  <c r="BE264"/>
  <c r="BE270"/>
  <c r="BE278"/>
  <c r="BE283"/>
  <c r="BE284"/>
  <c i="2" r="J497"/>
  <c r="J72"/>
  <c i="3" r="J52"/>
  <c r="BE101"/>
  <c r="BE111"/>
  <c r="BE112"/>
  <c r="BE114"/>
  <c r="BE122"/>
  <c r="BE123"/>
  <c r="BE125"/>
  <c r="BE136"/>
  <c r="BE138"/>
  <c r="BE149"/>
  <c r="BE152"/>
  <c r="BE163"/>
  <c r="BE166"/>
  <c r="BE170"/>
  <c r="BE175"/>
  <c r="BE177"/>
  <c r="BE180"/>
  <c r="BE184"/>
  <c r="BE192"/>
  <c r="BE194"/>
  <c r="BE196"/>
  <c r="BE201"/>
  <c r="BE203"/>
  <c r="BE208"/>
  <c r="BE209"/>
  <c r="BE211"/>
  <c r="BE216"/>
  <c r="BE217"/>
  <c r="BE218"/>
  <c r="BE220"/>
  <c r="BE221"/>
  <c r="BE222"/>
  <c r="BE227"/>
  <c r="BE235"/>
  <c r="BE239"/>
  <c r="BE240"/>
  <c r="BE244"/>
  <c r="BE249"/>
  <c r="BE253"/>
  <c r="BE255"/>
  <c r="BE257"/>
  <c r="BE258"/>
  <c r="BE259"/>
  <c r="BE260"/>
  <c r="BE263"/>
  <c r="BE265"/>
  <c r="BE267"/>
  <c r="BE276"/>
  <c r="BE281"/>
  <c r="E48"/>
  <c r="F95"/>
  <c r="BE103"/>
  <c r="BE109"/>
  <c r="BE110"/>
  <c r="BE117"/>
  <c r="BE119"/>
  <c r="BE121"/>
  <c r="BE127"/>
  <c r="BE132"/>
  <c r="BE143"/>
  <c r="BE145"/>
  <c r="BE147"/>
  <c r="BE148"/>
  <c r="BE150"/>
  <c r="BE151"/>
  <c r="BE155"/>
  <c r="BE156"/>
  <c r="BE158"/>
  <c r="BE168"/>
  <c r="BE171"/>
  <c r="BE172"/>
  <c r="BE174"/>
  <c r="BE182"/>
  <c r="BE183"/>
  <c r="BE189"/>
  <c r="BE237"/>
  <c r="BE238"/>
  <c r="BE246"/>
  <c r="BE248"/>
  <c r="BE251"/>
  <c r="BE266"/>
  <c r="BE268"/>
  <c r="BE274"/>
  <c r="BE277"/>
  <c r="BE107"/>
  <c r="BE120"/>
  <c r="BE124"/>
  <c r="BE129"/>
  <c r="BE131"/>
  <c r="BE134"/>
  <c r="BE135"/>
  <c r="BE141"/>
  <c r="BE153"/>
  <c r="BE154"/>
  <c r="BE159"/>
  <c r="BE160"/>
  <c r="BE162"/>
  <c r="BE164"/>
  <c r="BE165"/>
  <c r="BE173"/>
  <c r="BE176"/>
  <c r="BE179"/>
  <c r="BE185"/>
  <c r="BE187"/>
  <c r="BE197"/>
  <c r="BE198"/>
  <c r="BE199"/>
  <c r="BE202"/>
  <c r="BE204"/>
  <c r="BE205"/>
  <c r="BE207"/>
  <c r="BE219"/>
  <c r="BE223"/>
  <c r="BE225"/>
  <c r="BE226"/>
  <c r="BE229"/>
  <c r="BE230"/>
  <c r="BE231"/>
  <c r="BE232"/>
  <c r="BE233"/>
  <c r="BE241"/>
  <c r="BE242"/>
  <c r="BE252"/>
  <c r="BE269"/>
  <c r="BE271"/>
  <c r="BE273"/>
  <c r="BE275"/>
  <c r="BE279"/>
  <c r="BE280"/>
  <c r="BE282"/>
  <c i="2" r="E48"/>
  <c r="F89"/>
  <c r="BE110"/>
  <c r="BE126"/>
  <c r="BE130"/>
  <c r="BE141"/>
  <c r="BE149"/>
  <c r="BE163"/>
  <c r="BE216"/>
  <c r="BE222"/>
  <c r="BE236"/>
  <c r="BE262"/>
  <c r="BE308"/>
  <c r="BE327"/>
  <c r="BE335"/>
  <c r="BE337"/>
  <c r="BE357"/>
  <c r="BE366"/>
  <c r="BE372"/>
  <c r="BE375"/>
  <c r="BE385"/>
  <c r="BE396"/>
  <c r="BE403"/>
  <c r="BE419"/>
  <c r="BE482"/>
  <c r="BE487"/>
  <c r="BE494"/>
  <c r="BE498"/>
  <c r="BE500"/>
  <c r="BE95"/>
  <c r="BE98"/>
  <c r="BE106"/>
  <c r="BE118"/>
  <c r="BE134"/>
  <c r="BE145"/>
  <c r="BE160"/>
  <c r="BE179"/>
  <c r="BE185"/>
  <c r="BE189"/>
  <c r="BE194"/>
  <c r="BE200"/>
  <c r="BE206"/>
  <c r="BE294"/>
  <c r="BE305"/>
  <c r="BE315"/>
  <c r="BE329"/>
  <c r="BE333"/>
  <c r="BE351"/>
  <c r="BE363"/>
  <c r="BE381"/>
  <c r="BE387"/>
  <c r="BE401"/>
  <c r="BE408"/>
  <c r="BE430"/>
  <c r="BE444"/>
  <c r="BE462"/>
  <c r="BE485"/>
  <c r="J52"/>
  <c r="BE100"/>
  <c r="BE114"/>
  <c r="BE170"/>
  <c r="BE172"/>
  <c r="BE174"/>
  <c r="BE176"/>
  <c r="BE182"/>
  <c r="BE210"/>
  <c r="BE225"/>
  <c r="BE229"/>
  <c r="BE232"/>
  <c r="BE246"/>
  <c r="BE252"/>
  <c r="BE285"/>
  <c r="BE291"/>
  <c r="BE296"/>
  <c r="BE300"/>
  <c r="BE311"/>
  <c r="BE325"/>
  <c r="BE331"/>
  <c r="BE362"/>
  <c r="BE383"/>
  <c r="BE389"/>
  <c r="BE391"/>
  <c r="BE399"/>
  <c r="BE410"/>
  <c r="BE412"/>
  <c r="BE415"/>
  <c r="BE468"/>
  <c r="BE472"/>
  <c r="BE477"/>
  <c r="BE490"/>
  <c r="BE102"/>
  <c r="BE122"/>
  <c r="BE157"/>
  <c r="BE204"/>
  <c r="BE212"/>
  <c r="BE255"/>
  <c r="BE259"/>
  <c r="BE270"/>
  <c r="BE278"/>
  <c r="BE282"/>
  <c r="BE310"/>
  <c r="BE312"/>
  <c r="BE313"/>
  <c r="BE314"/>
  <c r="BE318"/>
  <c r="BE321"/>
  <c r="BE322"/>
  <c r="BE328"/>
  <c r="BE341"/>
  <c r="BE346"/>
  <c r="BE355"/>
  <c r="BE369"/>
  <c r="BE378"/>
  <c r="BE406"/>
  <c r="BE424"/>
  <c r="BE456"/>
  <c r="BE492"/>
  <c i="4" r="F35"/>
  <c i="1" r="BB57"/>
  <c i="3" r="J34"/>
  <c i="1" r="AW56"/>
  <c i="3" r="F36"/>
  <c i="1" r="BC56"/>
  <c i="3" r="F35"/>
  <c i="1" r="BB56"/>
  <c i="2" r="F34"/>
  <c i="1" r="BA55"/>
  <c i="2" r="F35"/>
  <c i="1" r="BB55"/>
  <c i="2" r="F36"/>
  <c i="1" r="BC55"/>
  <c i="3" r="F34"/>
  <c i="1" r="BA56"/>
  <c i="4" r="J34"/>
  <c i="1" r="AW57"/>
  <c i="4" r="F36"/>
  <c i="1" r="BC57"/>
  <c i="2" r="F37"/>
  <c i="1" r="BD55"/>
  <c i="2" r="J34"/>
  <c i="1" r="AW55"/>
  <c i="3" r="F37"/>
  <c i="1" r="BD56"/>
  <c i="4" r="F34"/>
  <c i="1" r="BA57"/>
  <c i="4" r="F37"/>
  <c i="1" r="BD57"/>
  <c i="2" l="1" r="P480"/>
  <c i="4" r="BK84"/>
  <c r="J84"/>
  <c r="J60"/>
  <c i="3" r="P99"/>
  <c r="P98"/>
  <c i="1" r="AU56"/>
  <c i="3" r="T99"/>
  <c r="T98"/>
  <c i="4" r="T84"/>
  <c r="T83"/>
  <c i="3" r="R99"/>
  <c r="R98"/>
  <c i="2" r="R93"/>
  <c r="R92"/>
  <c r="P92"/>
  <c i="1" r="AU55"/>
  <c i="2" r="T480"/>
  <c i="4" r="R84"/>
  <c r="R83"/>
  <c i="2" r="T93"/>
  <c r="T92"/>
  <c r="BK93"/>
  <c r="J93"/>
  <c r="J60"/>
  <c i="4" r="J85"/>
  <c r="J61"/>
  <c i="2" r="BK480"/>
  <c r="J480"/>
  <c r="J68"/>
  <c i="3" r="BK99"/>
  <c r="J99"/>
  <c r="J60"/>
  <c i="1" r="BC54"/>
  <c r="W32"/>
  <c i="3" r="J33"/>
  <c i="1" r="AV56"/>
  <c r="AT56"/>
  <c i="4" r="F33"/>
  <c i="1" r="AZ57"/>
  <c r="BA54"/>
  <c r="AW54"/>
  <c r="AK30"/>
  <c i="3" r="F33"/>
  <c i="1" r="AZ56"/>
  <c r="BB54"/>
  <c r="W31"/>
  <c i="2" r="F33"/>
  <c i="1" r="AZ55"/>
  <c r="BD54"/>
  <c r="W33"/>
  <c i="2" r="J33"/>
  <c i="1" r="AV55"/>
  <c r="AT55"/>
  <c i="4" r="J33"/>
  <c i="1" r="AV57"/>
  <c r="AT57"/>
  <c i="4" l="1" r="BK83"/>
  <c r="J83"/>
  <c r="J59"/>
  <c i="3" r="BK98"/>
  <c r="J98"/>
  <c i="2" r="BK92"/>
  <c r="J92"/>
  <c r="J59"/>
  <c i="1" r="W30"/>
  <c r="AZ54"/>
  <c r="AV54"/>
  <c r="AK29"/>
  <c r="AU54"/>
  <c i="3" r="J30"/>
  <c i="1" r="AG56"/>
  <c r="AY54"/>
  <c r="AX54"/>
  <c i="3" l="1" r="J39"/>
  <c r="J59"/>
  <c i="1" r="AN56"/>
  <c i="4" r="J30"/>
  <c i="1" r="AG57"/>
  <c r="W29"/>
  <c i="2" r="J30"/>
  <c i="1" r="AG55"/>
  <c r="AN55"/>
  <c r="AT54"/>
  <c i="2" l="1" r="J39"/>
  <c i="4" r="J39"/>
  <c i="1" r="AN57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<sst xmlns="http://schemas.openxmlformats.org/spreadsheetml/2006/main">
  <si>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</si>
  <si>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</si>
  <si>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</si>
  <si>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</si>
  <si>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</si>
  <si>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{68f01fdc-c08f-452a-9269-e1ceca5261bb}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</si>
  <si>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</si>
  <si>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</si>
  <si>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</si>
  <si>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</si>
  <si>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</si>
  <si>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</si>
  <si>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</si>
  <si>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</si>
  <si>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</si>
  <si>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21_078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</si>
  <si>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</si>
  <si>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</si>
  <si>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Jáchymov - třída Dukelských hrdinů - parkovací plochy</t>
  </si>
  <si>
    <t>KSO:</t>
  </si>
  <si>
    <t>CC-CZ:</t>
  </si>
  <si>
    <t>Místo:</t>
  </si>
  <si>
    <t>Jáchymov</t>
  </si>
  <si>
    <t>Datum:</t>
  </si>
  <si>
    <t>7. 12. 2021</t>
  </si>
  <si>
    <t>Zadavatel:</t>
  </si>
  <si>
    <t>IČ:</t>
  </si>
  <si>
    <t>město Jáchymov, nám. Republiky 1, 362 51 Jáchymov</t>
  </si>
  <si>
    <t>DIČ:</t>
  </si>
  <si>
    <t>Uchazeč:</t>
  </si>
  <si>
    <t>Vyplň údaj</t>
  </si>
  <si>
    <t>Projektant:</t>
  </si>
  <si>
    <t>AZ Consult spol. s r.o.</t>
  </si>
  <si>
    <t>True</t>
  </si>
  <si>
    <t>Zpracovatel:</t>
  </si>
  <si>
    <t>Lucie Wojčiková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</si>
  <si>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</si>
  <si>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</si>
  <si>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</si>
  <si>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</si>
  <si>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</si>
  <si>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</si>
  <si>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</si>
  <si>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</si>
  <si>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</si>
  <si>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</si>
  <si>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</si>
  <si>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</si>
  <si>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</si>
  <si>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</si>
  <si>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</si>
  <si>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</si>
  <si>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</si>
  <si>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</si>
  <si>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</si>
  <si>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</si>
  <si>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</si>
  <si>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</si>
  <si>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</si>
  <si>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</si>
  <si>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</si>
  <si>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</si>
  <si>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</si>
  <si>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</si>
  <si>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</si>
  <si>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</si>
  <si>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</si>
  <si>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</si>
  <si>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</si>
  <si>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</si>
  <si>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</si>
  <si>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</si>
  <si>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</si>
  <si>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</si>
  <si>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</si>
  <si>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</si>
  <si>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</si>
  <si>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</si>
  <si>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</si>
  <si>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</si>
  <si>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</si>
  <si>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{e9f4b1af-7310-4694-ab48-3dbd76cefa54}</t>
  </si>
  <si>
    <t>2</t>
  </si>
  <si>
    <t>SO 401</t>
  </si>
  <si>
    <t>Úprava veřejného osvětlení</t>
  </si>
  <si>
    <t>{009ec2d4-2e4a-4931-b111-8fe98c36579e}</t>
  </si>
  <si>
    <t>VON</t>
  </si>
  <si>
    <t>Vedlejší a ostatní náklady</t>
  </si>
  <si>
    <t>{a24d8b0f-908b-43d8-9ce6-142cf44e2e25}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</si>
  <si>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</si>
  <si>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</si>
  <si>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</si>
  <si>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</si>
  <si>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</si>
  <si>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</si>
  <si>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</si>
  <si>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</si>
  <si>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</si>
  <si>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</si>
  <si>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</si>
  <si>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</si>
  <si>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</si>
  <si>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</si>
  <si>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</si>
  <si>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</si>
  <si>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</si>
  <si>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</si>
  <si>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</si>
  <si>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</si>
  <si>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</si>
  <si>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</si>
  <si>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</si>
  <si>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</si>
  <si>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</si>
  <si>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</si>
  <si>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</si>
  <si>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</si>
  <si>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</si>
  <si>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</si>
  <si>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</si>
  <si>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</si>
  <si>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</si>
  <si>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</si>
  <si>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</si>
  <si>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</si>
  <si>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</si>
  <si>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</si>
  <si>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</si>
  <si>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</si>
  <si>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</si>
  <si>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2021 02</t>
  </si>
  <si>
    <t>4</t>
  </si>
  <si>
    <t>1141878025</t>
  </si>
  <si>
    <t>Online PSC</t>
  </si>
  <si>
    <t>https://podminky.urs.cz/item/CS_URS_2021_02/111251101</t>
  </si>
  <si>
    <t>VV</t>
  </si>
  <si>
    <t>10,0</t>
  </si>
  <si>
    <t>112151352</t>
  </si>
  <si>
    <t>Pokácení stromu postupné se spouštěním částí kmene a koruny o průměru na řezné ploše pařezu přes 200 do 300 mm</t>
  </si>
  <si>
    <t>kus</t>
  </si>
  <si>
    <t>-2121701325</t>
  </si>
  <si>
    <t>https://podminky.urs.cz/item/CS_URS_2021_02/112151352</t>
  </si>
  <si>
    <t>3</t>
  </si>
  <si>
    <t>112251101</t>
  </si>
  <si>
    <t>Odstranění pařezů strojně s jejich vykopáním, vytrháním nebo odstřelením průměru přes 100 do 300 mm</t>
  </si>
  <si>
    <t>1876372041</t>
  </si>
  <si>
    <t>https://podminky.urs.cz/item/CS_URS_2021_02/112251101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</si>
  <si>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</si>
  <si>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</si>
  <si>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883351257</t>
  </si>
  <si>
    <t>https://podminky.urs.cz/item/CS_URS_2021_02/113106134</t>
  </si>
  <si>
    <t xml:space="preserve">"chodník </t>
  </si>
  <si>
    <t>18,0 "dlažba tl. 60mm</t>
  </si>
  <si>
    <t>5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</si>
  <si>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</si>
  <si>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</si>
  <si>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-1500970302</t>
  </si>
  <si>
    <t>https://podminky.urs.cz/item/CS_URS_2021_02/113106185</t>
  </si>
  <si>
    <t>"část kamenného chodníku</t>
  </si>
  <si>
    <t>17,0 "kamenná dlažba</t>
  </si>
  <si>
    <t>6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</si>
  <si>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</si>
  <si>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</si>
  <si>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-1541946187</t>
  </si>
  <si>
    <t>https://podminky.urs.cz/item/CS_URS_2021_02/113106187</t>
  </si>
  <si>
    <t>"retardér</t>
  </si>
  <si>
    <t>16,0 "dlažba tl. 100mm</t>
  </si>
  <si>
    <t>7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</si>
  <si>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</si>
  <si>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</si>
  <si>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488273609</t>
  </si>
  <si>
    <t>https://podminky.urs.cz/item/CS_URS_2021_02/113107162</t>
  </si>
  <si>
    <t>65,0 "štěrkodrť tl. 150mm</t>
  </si>
  <si>
    <t>8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</si>
  <si>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</si>
  <si>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</si>
  <si>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-1349748625</t>
  </si>
  <si>
    <t>https://podminky.urs.cz/item/CS_URS_2021_02/113107170</t>
  </si>
  <si>
    <t>65,0 "beton tl. 50mm</t>
  </si>
  <si>
    <t>9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</si>
  <si>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</si>
  <si>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</si>
  <si>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-1108389720</t>
  </si>
  <si>
    <t>https://podminky.urs.cz/item/CS_URS_2021_02/113107181</t>
  </si>
  <si>
    <t>65,0 "asfalt tl. 50mm</t>
  </si>
  <si>
    <t>10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</si>
  <si>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</si>
  <si>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</si>
  <si>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1818581641</t>
  </si>
  <si>
    <t>https://podminky.urs.cz/item/CS_URS_2021_02/113107223</t>
  </si>
  <si>
    <t xml:space="preserve">"komunikace </t>
  </si>
  <si>
    <t>1366,0+177,0-19,0 "štěrkodrť tl. 300mm</t>
  </si>
  <si>
    <t>11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</si>
  <si>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</si>
  <si>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</si>
  <si>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-643915570</t>
  </si>
  <si>
    <t>https://podminky.urs.cz/item/CS_URS_2021_02/113107242</t>
  </si>
  <si>
    <t>1366,0+177,0-19,0 "ložná vrstva tl. 70mm</t>
  </si>
  <si>
    <t>12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</si>
  <si>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</si>
  <si>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</si>
  <si>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-1152070274</t>
  </si>
  <si>
    <t>https://podminky.urs.cz/item/CS_URS_2021_02/113107322</t>
  </si>
  <si>
    <t>"chodník</t>
  </si>
  <si>
    <t>18,0 " štěrkodrť tl. 150mm</t>
  </si>
  <si>
    <t>17,0 "štěrkodrť tl. 150mm</t>
  </si>
  <si>
    <t>Součet</t>
  </si>
  <si>
    <t>13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</si>
  <si>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</si>
  <si>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</si>
  <si>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-373836609</t>
  </si>
  <si>
    <t>https://podminky.urs.cz/item/CS_URS_2021_02/113107323</t>
  </si>
  <si>
    <t>16,0 "štěrkodrť tl. 300mm</t>
  </si>
  <si>
    <t>14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</si>
  <si>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</si>
  <si>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</si>
  <si>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-2032581242</t>
  </si>
  <si>
    <t>https://podminky.urs.cz/item/CS_URS_2021_02/113154332</t>
  </si>
  <si>
    <t>1366,0+177,0-19,0 "obrusná vrstva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</si>
  <si>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</si>
  <si>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</si>
  <si>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</si>
  <si>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-1040296433</t>
  </si>
  <si>
    <t>https://podminky.urs.cz/item/CS_URS_2021_02/113202111</t>
  </si>
  <si>
    <t>"na meziskládku</t>
  </si>
  <si>
    <t>16,0+22,0+12,0+17,0+8,0 "kamenné obruby 300/200/500 - budou použity zpět</t>
  </si>
  <si>
    <t>"na skládku</t>
  </si>
  <si>
    <t>51,0 "kamenné obruby 200/250/1000</t>
  </si>
  <si>
    <t>15,0+13,0+32,0+31,0+14,0+27,0+16,0 "silniční obruby</t>
  </si>
  <si>
    <t>16</t>
  </si>
  <si>
    <t>129001101</t>
  </si>
  <si>
    <t>Příplatek k cenám vykopávek za ztížení vykopávky v blízkosti podzemního vedení nebo výbušnin v horninách jakékoliv třídy</t>
  </si>
  <si>
    <t>m3</t>
  </si>
  <si>
    <t>707379596</t>
  </si>
  <si>
    <t>https://podminky.urs.cz/item/CS_URS_2021_02/129001101</t>
  </si>
  <si>
    <t>120,0*0,5*0,5 "pro vedení NN</t>
  </si>
  <si>
    <t>17</t>
  </si>
  <si>
    <t>122251102</t>
  </si>
  <si>
    <t>Odkopávky a prokopávky nezapažené strojně v hornině třídy těžitelnosti I skupiny 3 přes 20 do 50 m3</t>
  </si>
  <si>
    <t>-1545454320</t>
  </si>
  <si>
    <t>https://podminky.urs.cz/item/CS_URS_2021_02/122251102</t>
  </si>
  <si>
    <t>(18+26+19+21)*0,25 "zemina a drn</t>
  </si>
  <si>
    <t>18</t>
  </si>
  <si>
    <t>132251253</t>
  </si>
  <si>
    <t>Hloubení nezapažených rýh šířky přes 800 do 2 000 mm strojně s urovnáním dna do předepsaného profilu a spádu v hornině třídy těžitelnosti I skupiny 3 přes 50 do 100 m3</t>
  </si>
  <si>
    <t>-1360246212</t>
  </si>
  <si>
    <t>https://podminky.urs.cz/item/CS_URS_2021_02/132251253</t>
  </si>
  <si>
    <t>1*1*1,2*7 "výkop pro UV</t>
  </si>
  <si>
    <t>32*1,2*1 "výkop pro přípojku</t>
  </si>
  <si>
    <t>(1*1*1,2*2)+(1,5*1,3*1*5)"výkop pro uložení chráničky</t>
  </si>
  <si>
    <t>1*15,5*0,5 "výkop vsakovacího rigolu</t>
  </si>
  <si>
    <t>19</t>
  </si>
  <si>
    <t>162201401</t>
  </si>
  <si>
    <t>Vodorovné přemístění větví, kmenů nebo pařezů s naložením, složením a dopravou do 1000 m větví stromů listnatých, průměru kmene přes 100 do 300 mm</t>
  </si>
  <si>
    <t>1640876093</t>
  </si>
  <si>
    <t>https://podminky.urs.cz/item/CS_URS_2021_02/162201401</t>
  </si>
  <si>
    <t>20</t>
  </si>
  <si>
    <t>162201411</t>
  </si>
  <si>
    <t>Vodorovné přemístění větví, kmenů nebo pařezů s naložením, složením a dopravou do 1000 m kmenů stromů listnatých, průměru přes 100 do 300 mm</t>
  </si>
  <si>
    <t>1247525062</t>
  </si>
  <si>
    <t>https://podminky.urs.cz/item/CS_URS_2021_02/162201411</t>
  </si>
  <si>
    <t>162201421</t>
  </si>
  <si>
    <t>Vodorovné přemístění větví, kmenů nebo pařezů s naložením, složením a dopravou do 1000 m pařezů kmenů, průměru přes 100 do 300 mm</t>
  </si>
  <si>
    <t>664772313</t>
  </si>
  <si>
    <t>https://podminky.urs.cz/item/CS_URS_2021_02/162201421</t>
  </si>
  <si>
    <t>22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</si>
  <si>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</si>
  <si>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</si>
  <si>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-1747710719</t>
  </si>
  <si>
    <t>https://podminky.urs.cz/item/CS_URS_2021_02/162301931</t>
  </si>
  <si>
    <t>1*12 'Přepočtené koeficientem množství</t>
  </si>
  <si>
    <t>23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</si>
  <si>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</si>
  <si>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</si>
  <si>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-1241364369</t>
  </si>
  <si>
    <t>https://podminky.urs.cz/item/CS_URS_2021_02/162301951</t>
  </si>
  <si>
    <t>24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</si>
  <si>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</si>
  <si>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</si>
  <si>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1893377815</t>
  </si>
  <si>
    <t>https://podminky.urs.cz/item/CS_URS_2021_02/162301971</t>
  </si>
  <si>
    <t>25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</si>
  <si>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</si>
  <si>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</si>
  <si>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1123026313</t>
  </si>
  <si>
    <t>https://podminky.urs.cz/item/CS_URS_2021_02/162351104</t>
  </si>
  <si>
    <t>"na meziskládku a zpět</t>
  </si>
  <si>
    <t>3,60*2 "zpětný zásyp</t>
  </si>
  <si>
    <t>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</si>
  <si>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</si>
  <si>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</si>
  <si>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-995881387</t>
  </si>
  <si>
    <t>https://podminky.urs.cz/item/CS_URS_2021_02/162751117</t>
  </si>
  <si>
    <t>21,00 "odkopávky</t>
  </si>
  <si>
    <t>66,70-3,60 "hloubení</t>
  </si>
  <si>
    <t>27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</si>
  <si>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</si>
  <si>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</si>
  <si>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1328043672</t>
  </si>
  <si>
    <t>https://podminky.urs.cz/item/CS_URS_2021_02/162751119</t>
  </si>
  <si>
    <t>84,1*3 'Přepočtené koeficientem množství</t>
  </si>
  <si>
    <t>28</t>
  </si>
  <si>
    <t>167151101</t>
  </si>
  <si>
    <t>Nakládání, skládání a překládání neulehlého výkopku nebo sypaniny strojně nakládání, množství do 100 m3, z horniny třídy těžitelnosti I, skupiny 1 až 3</t>
  </si>
  <si>
    <t>1999537525</t>
  </si>
  <si>
    <t>https://podminky.urs.cz/item/CS_URS_2021_02/167151101</t>
  </si>
  <si>
    <t>"z meziskládky</t>
  </si>
  <si>
    <t>3,60 "zpětný zásyp</t>
  </si>
  <si>
    <t>29</t>
  </si>
  <si>
    <t>171201231.</t>
  </si>
  <si>
    <t>Poplatek za uložení stavebního odpadu na recyklační skládce (skládkovné) zeminy a kamení zatříděného do Katalogu odpadů pod kódem 17 05 04 x</t>
  </si>
  <si>
    <t>t</t>
  </si>
  <si>
    <t>781733772</t>
  </si>
  <si>
    <t>84,10*1,8 "zeminy z výkopu</t>
  </si>
  <si>
    <t>30</t>
  </si>
  <si>
    <t>171251201</t>
  </si>
  <si>
    <t>Uložení sypaniny na skládky nebo meziskládky bez hutnění s upravením uložené sypaniny do předepsaného tvaru</t>
  </si>
  <si>
    <t>-1916844540</t>
  </si>
  <si>
    <t>https://podminky.urs.cz/item/CS_URS_2021_02/171251201</t>
  </si>
  <si>
    <t>"meziskládka</t>
  </si>
  <si>
    <t>31</t>
  </si>
  <si>
    <t>997013811R</t>
  </si>
  <si>
    <t>Poplatek za uložení dřevěného odpadu na skládce (skládkovné) zatříděného do Katalogu odpadů pod kódem 17 02 01</t>
  </si>
  <si>
    <t>1346038865</t>
  </si>
  <si>
    <t>0,20+0,25</t>
  </si>
  <si>
    <t>32</t>
  </si>
  <si>
    <t>174151101</t>
  </si>
  <si>
    <t>Zásyp sypaninou z jakékoliv horniny strojně s uložením výkopku ve vrstvách se zhutněním jam, šachet, rýh nebo kolem objektů v těchto vykopávkách</t>
  </si>
  <si>
    <t>824160110</t>
  </si>
  <si>
    <t>https://podminky.urs.cz/item/CS_URS_2021_02/174151101</t>
  </si>
  <si>
    <t>"zpětný zásyp chrániček</t>
  </si>
  <si>
    <t>14,4-10,8</t>
  </si>
  <si>
    <t>33</t>
  </si>
  <si>
    <t>181951112</t>
  </si>
  <si>
    <t>Úprava pláně vyrovnáním výškových rozdílů strojně v hornině třídy těžitelnosti I, skupiny 1 až 3 se zhutněním</t>
  </si>
  <si>
    <t>-250537014</t>
  </si>
  <si>
    <t>https://podminky.urs.cz/item/CS_URS_2021_02/181951112</t>
  </si>
  <si>
    <t>1695,0</t>
  </si>
  <si>
    <t>1*15,5 "vsakovací rigol</t>
  </si>
  <si>
    <t>Zakládání</t>
  </si>
  <si>
    <t>34</t>
  </si>
  <si>
    <t>211531111R</t>
  </si>
  <si>
    <t>Výplň kamenivem do rýh odvodňovacích žeber nebo trativodů bez zhutnění, s úpravou povrchu výplně kamenivem hrubým drceným frakce 32 až 63 mm</t>
  </si>
  <si>
    <t>1118558784</t>
  </si>
  <si>
    <t>"vsakovací rigol</t>
  </si>
  <si>
    <t>7,75</t>
  </si>
  <si>
    <t>35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</si>
  <si>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</si>
  <si>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</si>
  <si>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-409726850</t>
  </si>
  <si>
    <t>https://podminky.urs.cz/item/CS_URS_2021_02/211971122</t>
  </si>
  <si>
    <t>1,25*15,50</t>
  </si>
  <si>
    <t>36</t>
  </si>
  <si>
    <t>M</t>
  </si>
  <si>
    <t>12323500R</t>
  </si>
  <si>
    <t>Sorpční netkaná textilie 400 g/m2</t>
  </si>
  <si>
    <t>-550657251</t>
  </si>
  <si>
    <t>19,375*1,2 'Přepočtené koeficientem množství</t>
  </si>
  <si>
    <t>37</t>
  </si>
  <si>
    <t>279113152</t>
  </si>
  <si>
    <t>Základové zdi z tvárnic ztraceného bednění včetně výplně z betonu bez zvláštních nároků na vliv prostředí třídy C 25/30, tloušťky zdiva přes 150 do 200 mm</t>
  </si>
  <si>
    <t>1739894887</t>
  </si>
  <si>
    <t>https://podminky.urs.cz/item/CS_URS_2021_02/279113152</t>
  </si>
  <si>
    <t>0,2*(0,6+0,6+0,9+0,9)*5</t>
  </si>
  <si>
    <t>Komunikace pozemní</t>
  </si>
  <si>
    <t>38</t>
  </si>
  <si>
    <t>564851111</t>
  </si>
  <si>
    <t>Podklad ze štěrkodrti ŠD s rozprostřením a zhutněním, po zhutnění tl. 150 mm</t>
  </si>
  <si>
    <t>2121840978</t>
  </si>
  <si>
    <t>https://podminky.urs.cz/item/CS_URS_2021_02/564851111</t>
  </si>
  <si>
    <t>"skladba A - komunikace pro pěší</t>
  </si>
  <si>
    <t>300,0+15,0 "ŠDb</t>
  </si>
  <si>
    <t>"skladba B - komunikace</t>
  </si>
  <si>
    <t>1360,0 "ŠDa fr. 0-32</t>
  </si>
  <si>
    <t>1360,0 "ŠDb fr. 0-63</t>
  </si>
  <si>
    <t>"kontejnerové stání</t>
  </si>
  <si>
    <t>3*2</t>
  </si>
  <si>
    <t>39</t>
  </si>
  <si>
    <t>564871111</t>
  </si>
  <si>
    <t>Podklad ze štěrkodrti ŠD s rozprostřením a zhutněním, po zhutnění tl. 250 mm</t>
  </si>
  <si>
    <t>-664701448</t>
  </si>
  <si>
    <t>https://podminky.urs.cz/item/CS_URS_2021_02/564871111</t>
  </si>
  <si>
    <t>"nový retardér</t>
  </si>
  <si>
    <t xml:space="preserve">15,30 </t>
  </si>
  <si>
    <t>3*1,5 "pod šedou dlažbu</t>
  </si>
  <si>
    <t>40</t>
  </si>
  <si>
    <t>565155111</t>
  </si>
  <si>
    <t>Asfaltový beton vrstva podkladní ACP 16 (obalované kamenivo střednězrnné - OKS) s rozprostřením a zhutněním v pruhu šířky přes 1,5 do 3 m, po zhutnění tl. 70 mm</t>
  </si>
  <si>
    <t>1626980417</t>
  </si>
  <si>
    <t>https://podminky.urs.cz/item/CS_URS_2021_02/565155111</t>
  </si>
  <si>
    <t>1360,0 "skladba B - komunikace</t>
  </si>
  <si>
    <t>41</t>
  </si>
  <si>
    <t>573231107</t>
  </si>
  <si>
    <t>Postřik spojovací PS bez posypu kamenivem ze silniční emulze, v množství 0,40 kg/m2</t>
  </si>
  <si>
    <t>359303626</t>
  </si>
  <si>
    <t>https://podminky.urs.cz/item/CS_URS_2021_02/573231107</t>
  </si>
  <si>
    <t>1360,0 "postřik 0,35kg/m2</t>
  </si>
  <si>
    <t>42</t>
  </si>
  <si>
    <t>577134111</t>
  </si>
  <si>
    <t>Asfaltový beton vrstva obrusná ACO 11 (ABS) s rozprostřením a se zhutněním z nemodifikovaného asfaltu v pruhu šířky do 3 m tř. I, po zhutnění tl. 40 mm</t>
  </si>
  <si>
    <t>-1525012117</t>
  </si>
  <si>
    <t>https://podminky.urs.cz/item/CS_URS_2021_02/577134111</t>
  </si>
  <si>
    <t>43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</si>
  <si>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</si>
  <si>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</si>
  <si>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-1295985452</t>
  </si>
  <si>
    <t>https://podminky.urs.cz/item/CS_URS_2021_02/591211111</t>
  </si>
  <si>
    <t>300,0+15,0 "kamenné kostka</t>
  </si>
  <si>
    <t>-(14,50+10,0) "varovné pásy</t>
  </si>
  <si>
    <t>44</t>
  </si>
  <si>
    <t>58381007</t>
  </si>
  <si>
    <t>kostka dlažební žula drobná 8/10</t>
  </si>
  <si>
    <t>1399413010</t>
  </si>
  <si>
    <t>296,5*1,02 'Přepočtené koeficientem množství</t>
  </si>
  <si>
    <t>45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</si>
  <si>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</si>
  <si>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</si>
  <si>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668212501</t>
  </si>
  <si>
    <t>https://podminky.urs.cz/item/CS_URS_2021_02/596211110</t>
  </si>
  <si>
    <t>"Skladba A - komunikace pro pěší</t>
  </si>
  <si>
    <t>14,50 "varovné pásy</t>
  </si>
  <si>
    <t>46</t>
  </si>
  <si>
    <t>59245006</t>
  </si>
  <si>
    <t>dlažba tvar obdélník betonová pro nevidomé 200x100x60mm barevná</t>
  </si>
  <si>
    <t>1056175063</t>
  </si>
  <si>
    <t>14,50 "červená</t>
  </si>
  <si>
    <t>14,5*1,03 'Přepočtené koeficientem množství</t>
  </si>
  <si>
    <t>47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</si>
  <si>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</si>
  <si>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</si>
  <si>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1976937533</t>
  </si>
  <si>
    <t>https://podminky.urs.cz/item/CS_URS_2021_02/596212210</t>
  </si>
  <si>
    <t>10,0 "varovné pásy</t>
  </si>
  <si>
    <t>3*1,5 "šedá dlažba</t>
  </si>
  <si>
    <t>48</t>
  </si>
  <si>
    <t>59245226</t>
  </si>
  <si>
    <t>dlažba tvar obdélník betonová pro nevidomé 200x100x80mm barevná</t>
  </si>
  <si>
    <t>-345877101</t>
  </si>
  <si>
    <t>10,0 "červená</t>
  </si>
  <si>
    <t>10*1,03 'Přepočtené koeficientem množství</t>
  </si>
  <si>
    <t>49</t>
  </si>
  <si>
    <t>59245020</t>
  </si>
  <si>
    <t>dlažba tvar obdélník betonová 200x100x80mm přírodní</t>
  </si>
  <si>
    <t>-1118534392</t>
  </si>
  <si>
    <t>3*1,5</t>
  </si>
  <si>
    <t>50</t>
  </si>
  <si>
    <t>596212312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</si>
  <si>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do 300 m2</t>
  </si>
  <si>
    <t>1703957380</t>
  </si>
  <si>
    <t>https://podminky.urs.cz/item/CS_URS_2021_02/596212312</t>
  </si>
  <si>
    <t>15,30</t>
  </si>
  <si>
    <t>51</t>
  </si>
  <si>
    <t>59245017R</t>
  </si>
  <si>
    <t>dlažba skladebná betonová 20x10x10 cm přírodní</t>
  </si>
  <si>
    <t>1401515210</t>
  </si>
  <si>
    <t>15,3*1,03 'Přepočtené koeficientem množství</t>
  </si>
  <si>
    <t>Trubní vedení</t>
  </si>
  <si>
    <t>52</t>
  </si>
  <si>
    <t>871315231</t>
  </si>
  <si>
    <t>Kanalizační potrubí z tvrdého PVC v otevřeném výkopu ve sklonu do 20 %, hladkého plnostěnného jednovrstvého, tuhost třídy SN 10 DN 160</t>
  </si>
  <si>
    <t>1443105424</t>
  </si>
  <si>
    <t>https://podminky.urs.cz/item/CS_URS_2021_02/871315231</t>
  </si>
  <si>
    <t>20,0</t>
  </si>
  <si>
    <t>53</t>
  </si>
  <si>
    <t>895941111</t>
  </si>
  <si>
    <t>Zřízení vpusti kanalizační uliční z betonových dílců typ UV-50 normální</t>
  </si>
  <si>
    <t>-2080082057</t>
  </si>
  <si>
    <t>https://podminky.urs.cz/item/CS_URS_2021_02/895941111</t>
  </si>
  <si>
    <t>54</t>
  </si>
  <si>
    <t>59223864</t>
  </si>
  <si>
    <t>prstenec pro uliční vpusť vyrovnávací betonový 390x60x130mm</t>
  </si>
  <si>
    <t>239725887</t>
  </si>
  <si>
    <t>55</t>
  </si>
  <si>
    <t>59223858</t>
  </si>
  <si>
    <t>skruž pro uliční vpusť horní betonová 450x570x50mm</t>
  </si>
  <si>
    <t>1194426349</t>
  </si>
  <si>
    <t>56</t>
  </si>
  <si>
    <t>59223850</t>
  </si>
  <si>
    <t>dno pro uliční vpusť s výtokovým otvorem betonové 450x330x50mm</t>
  </si>
  <si>
    <t>-647067772</t>
  </si>
  <si>
    <t>57</t>
  </si>
  <si>
    <t>89594113R</t>
  </si>
  <si>
    <t>Zřízení sorpční vpusti PVC</t>
  </si>
  <si>
    <t>-95848775</t>
  </si>
  <si>
    <t>58</t>
  </si>
  <si>
    <t>0058949</t>
  </si>
  <si>
    <t>Pojezdová sorpční vpusť PVC DN 150</t>
  </si>
  <si>
    <t>-1374587241</t>
  </si>
  <si>
    <t>59</t>
  </si>
  <si>
    <t>895941811R</t>
  </si>
  <si>
    <t>Demontáž vpusti kanalizační uliční z betonových dílců typ UV-50 normální</t>
  </si>
  <si>
    <t>338581628</t>
  </si>
  <si>
    <t>PSC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</si>
  <si>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</si>
  <si>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60</t>
  </si>
  <si>
    <t>899104112</t>
  </si>
  <si>
    <t>Osazení poklopů litinových a ocelových včetně rámů pro třídu zatížení D400, E600</t>
  </si>
  <si>
    <t>1047067361</t>
  </si>
  <si>
    <t>https://podminky.urs.cz/item/CS_URS_2021_02/899104112</t>
  </si>
  <si>
    <t xml:space="preserve">4 "výměna mříže za poklop </t>
  </si>
  <si>
    <t>61</t>
  </si>
  <si>
    <t>63126038</t>
  </si>
  <si>
    <t>poklop šachtový s kompozitním rámem kruhový DN 600 D400</t>
  </si>
  <si>
    <t>1642232686</t>
  </si>
  <si>
    <t>62</t>
  </si>
  <si>
    <t>899201211</t>
  </si>
  <si>
    <t>Demontáž mříží litinových včetně rámů, hmotnosti jednotlivě do 50 kg</t>
  </si>
  <si>
    <t>-1502010463</t>
  </si>
  <si>
    <t>https://podminky.urs.cz/item/CS_URS_2021_02/899201211</t>
  </si>
  <si>
    <t>4 "výměna mříže za poklop</t>
  </si>
  <si>
    <t>63</t>
  </si>
  <si>
    <t>899204112</t>
  </si>
  <si>
    <t>Osazení mříží litinových včetně rámů a košů na bahno pro třídu zatížení D400, E600</t>
  </si>
  <si>
    <t>1620706034</t>
  </si>
  <si>
    <t>https://podminky.urs.cz/item/CS_URS_2021_02/899204112</t>
  </si>
  <si>
    <t>64</t>
  </si>
  <si>
    <t>55242320</t>
  </si>
  <si>
    <t>mříž vtoková litinová plochá 500x500mm</t>
  </si>
  <si>
    <t>-1816297674</t>
  </si>
  <si>
    <t>65</t>
  </si>
  <si>
    <t>59223871</t>
  </si>
  <si>
    <t>koš vysoký pro uliční vpusti žárově Pz plech pro rám 500/500mm</t>
  </si>
  <si>
    <t>-2026845032</t>
  </si>
  <si>
    <t>66</t>
  </si>
  <si>
    <t>899331111</t>
  </si>
  <si>
    <t>Výšková úprava uličního vstupu nebo vpusti do 200 mm zvýšením poklopu</t>
  </si>
  <si>
    <t>1997957507</t>
  </si>
  <si>
    <t>https://podminky.urs.cz/item/CS_URS_2021_02/899331111</t>
  </si>
  <si>
    <t>67</t>
  </si>
  <si>
    <t>899332111</t>
  </si>
  <si>
    <t>Výšková úprava uličního vstupu nebo vpusti do 200 mm snížením poklopu</t>
  </si>
  <si>
    <t>-842243624</t>
  </si>
  <si>
    <t>https://podminky.urs.cz/item/CS_URS_2021_02/899332111</t>
  </si>
  <si>
    <t>68</t>
  </si>
  <si>
    <t>899431111</t>
  </si>
  <si>
    <t>Výšková úprava uličního vstupu nebo vpusti do 200 mm zvýšením krycího hrnce, šoupěte nebo hydrantu bez úpravy armatur</t>
  </si>
  <si>
    <t>-742170854</t>
  </si>
  <si>
    <t>https://podminky.urs.cz/item/CS_URS_2021_02/899431111</t>
  </si>
  <si>
    <t>69</t>
  </si>
  <si>
    <t>899432111</t>
  </si>
  <si>
    <t>Výšková úprava uličního vstupu nebo vpusti do 200 mm snížením krycího hrnce, šoupěte, nebo hydrantu bez úpravy armatur</t>
  </si>
  <si>
    <t>-1359216172</t>
  </si>
  <si>
    <t>https://podminky.urs.cz/item/CS_URS_2021_02/899432111</t>
  </si>
  <si>
    <t>70</t>
  </si>
  <si>
    <t>899623161</t>
  </si>
  <si>
    <t>Obetonování potrubí nebo zdiva stok betonem prostým v otevřeném výkopu, beton tř. C 20/25</t>
  </si>
  <si>
    <t>1117242069</t>
  </si>
  <si>
    <t>https://podminky.urs.cz/item/CS_URS_2021_02/899623161</t>
  </si>
  <si>
    <t>"beton C 20/25 XA1</t>
  </si>
  <si>
    <t>0,09*120,0 "obotonování chráničky</t>
  </si>
  <si>
    <t>71</t>
  </si>
  <si>
    <t>899623171</t>
  </si>
  <si>
    <t>Obetonování potrubí nebo zdiva stok betonem prostým v otevřeném výkopu, beton tř. C 25/30</t>
  </si>
  <si>
    <t>-2106166556</t>
  </si>
  <si>
    <t>https://podminky.urs.cz/item/CS_URS_2021_02/899623171</t>
  </si>
  <si>
    <t xml:space="preserve">"obetonování scuhou směsí </t>
  </si>
  <si>
    <t>0,7*5</t>
  </si>
  <si>
    <t>Ostatní konstrukce a práce-bourání</t>
  </si>
  <si>
    <t>72</t>
  </si>
  <si>
    <t>914111111</t>
  </si>
  <si>
    <t>Montáž svislé dopravní značky základní velikosti do 1 m2 objímkami na sloupky nebo konzoly</t>
  </si>
  <si>
    <t>-711692160</t>
  </si>
  <si>
    <t>https://podminky.urs.cz/item/CS_URS_2021_02/914111111</t>
  </si>
  <si>
    <t>1 "IP12+O1</t>
  </si>
  <si>
    <t>1+1 "IP11+E7b</t>
  </si>
  <si>
    <t>73</t>
  </si>
  <si>
    <t>40445625</t>
  </si>
  <si>
    <t>informativní značky provozní IP8, IP9, IP11-IP13 500x700mm</t>
  </si>
  <si>
    <t>-661377291</t>
  </si>
  <si>
    <t>1 "IP11</t>
  </si>
  <si>
    <t>74</t>
  </si>
  <si>
    <t>40445650</t>
  </si>
  <si>
    <t>dodatkové tabulky E7, E12, E13 500x300mm</t>
  </si>
  <si>
    <t>-1746776467</t>
  </si>
  <si>
    <t>1 "E7b</t>
  </si>
  <si>
    <t>75</t>
  </si>
  <si>
    <t>914511111</t>
  </si>
  <si>
    <t>Montáž sloupku dopravních značek délky do 3,5 m do betonového základu</t>
  </si>
  <si>
    <t>-1355920681</t>
  </si>
  <si>
    <t>https://podminky.urs.cz/item/CS_URS_2021_02/914511111</t>
  </si>
  <si>
    <t>1 "IP11+E7b</t>
  </si>
  <si>
    <t>76</t>
  </si>
  <si>
    <t>40445225</t>
  </si>
  <si>
    <t>sloupek pro dopravní značku Zn D 60mm v 3,5m</t>
  </si>
  <si>
    <t>-1641989000</t>
  </si>
  <si>
    <t>77</t>
  </si>
  <si>
    <t>915111111</t>
  </si>
  <si>
    <t>Vodorovné dopravní značení stříkané barvou dělící čára šířky 125 mm souvislá bílá základní</t>
  </si>
  <si>
    <t>-539859447</t>
  </si>
  <si>
    <t>https://podminky.urs.cz/item/CS_URS_2021_02/915111111</t>
  </si>
  <si>
    <t>167,0 "V10b</t>
  </si>
  <si>
    <t>78</t>
  </si>
  <si>
    <t>915131111</t>
  </si>
  <si>
    <t>Vodorovné dopravní značení stříkané barvou přechody pro chodce, šipky, symboly bílé základní</t>
  </si>
  <si>
    <t>-795115987</t>
  </si>
  <si>
    <t>https://podminky.urs.cz/item/CS_URS_2021_02/915131111</t>
  </si>
  <si>
    <t>2,0*2 " V10f</t>
  </si>
  <si>
    <t>79</t>
  </si>
  <si>
    <t>915211112</t>
  </si>
  <si>
    <t>Vodorovné dopravní značení stříkaným plastem dělící čára šířky 125 mm souvislá bílá retroreflexní</t>
  </si>
  <si>
    <t>871135591</t>
  </si>
  <si>
    <t>https://podminky.urs.cz/item/CS_URS_2021_02/915211112</t>
  </si>
  <si>
    <t>80</t>
  </si>
  <si>
    <t>915231112</t>
  </si>
  <si>
    <t>Vodorovné dopravní značení stříkaným plastem přechody pro chodce, šipky, symboly nápisy bílé retroreflexní</t>
  </si>
  <si>
    <t>2052231506</t>
  </si>
  <si>
    <t>https://podminky.urs.cz/item/CS_URS_2021_02/915231112</t>
  </si>
  <si>
    <t>81</t>
  </si>
  <si>
    <t>915611111</t>
  </si>
  <si>
    <t>Předznačení pro vodorovné značení stříkané barvou nebo prováděné z nátěrových hmot liniové dělicí čáry, vodicí proužky</t>
  </si>
  <si>
    <t>-1328397878</t>
  </si>
  <si>
    <t>https://podminky.urs.cz/item/CS_URS_2021_02/915611111</t>
  </si>
  <si>
    <t>82</t>
  </si>
  <si>
    <t>915621111</t>
  </si>
  <si>
    <t>Předznačení pro vodorovné značení stříkané barvou nebo prováděné z nátěrových hmot plošné šipky, symboly, nápisy</t>
  </si>
  <si>
    <t>-1695724142</t>
  </si>
  <si>
    <t>https://podminky.urs.cz/item/CS_URS_2021_02/915621111</t>
  </si>
  <si>
    <t>83</t>
  </si>
  <si>
    <t>91613121R</t>
  </si>
  <si>
    <t>Osazení silničního obrubníku betonového se zřízením lože, s vyplněním a zatřením spár cementovou maltou stojatého s boční opěrou z betonu prostého, do lože z betonu prostého C 20/25 XF3</t>
  </si>
  <si>
    <t>1691423742</t>
  </si>
  <si>
    <t>69,0 "nájezdové obruby</t>
  </si>
  <si>
    <t>84</t>
  </si>
  <si>
    <t>59217029</t>
  </si>
  <si>
    <t>obrubník betonový silniční nájezdový 1000x150x150mm</t>
  </si>
  <si>
    <t>126412800</t>
  </si>
  <si>
    <t>69*1,01 'Přepočtené koeficientem množství</t>
  </si>
  <si>
    <t>85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</si>
  <si>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</si>
  <si>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</si>
  <si>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233572707</t>
  </si>
  <si>
    <t>https://podminky.urs.cz/item/CS_URS_2021_02/916133112</t>
  </si>
  <si>
    <t>86</t>
  </si>
  <si>
    <t>59217052</t>
  </si>
  <si>
    <t>obrubník betonový pro kruhový objezd vnější R0,5 200x270x300mm</t>
  </si>
  <si>
    <t>1368754537</t>
  </si>
  <si>
    <t>3*1,02 'Přepočtené koeficientem množství</t>
  </si>
  <si>
    <t>87</t>
  </si>
  <si>
    <t>916231291</t>
  </si>
  <si>
    <t>Osazení chodníkového obrubníku betonového se zřízením lože, s vyplněním a zatřením spár cementovou maltou Příplatek k cenám za řezání obrubníků při osazení do oblouku vnitřního poloměru do 1 m</t>
  </si>
  <si>
    <t>-1687263782</t>
  </si>
  <si>
    <t>https://podminky.urs.cz/item/CS_URS_2021_02/916231291</t>
  </si>
  <si>
    <t>88</t>
  </si>
  <si>
    <t>916241213</t>
  </si>
  <si>
    <t>Osazení obrubníku kamenného se zřízením lože, s vyplněním a zatřením spár cementovou maltou stojatého s boční opěrou z betonu prostého, do lože z betonu prostého</t>
  </si>
  <si>
    <t>1206688784</t>
  </si>
  <si>
    <t>https://podminky.urs.cz/item/CS_URS_2021_02/916241213</t>
  </si>
  <si>
    <t>16,0+22,0+7,0+10,0+14,0 "obruby 1000x300x200mm - budou použity původní obruby</t>
  </si>
  <si>
    <t>425,0-69,0 "obruby 1000x150x250mm</t>
  </si>
  <si>
    <t>89</t>
  </si>
  <si>
    <t>58380007</t>
  </si>
  <si>
    <t>obrubník kamenný žulový přímý 1000x150x250mm</t>
  </si>
  <si>
    <t>-117580195</t>
  </si>
  <si>
    <t>425,0-69,0</t>
  </si>
  <si>
    <t>356*1,02 'Přepočtené koeficientem množství</t>
  </si>
  <si>
    <t>90</t>
  </si>
  <si>
    <t>91633111R</t>
  </si>
  <si>
    <t>Osazení zahradního obrubníku betonového s ložem tl. od 50 do 100 mm z betonu prostého tř. C 16/20 XF1 bez boční opěry</t>
  </si>
  <si>
    <t>-451796402</t>
  </si>
  <si>
    <t>30,0+104,0+10,0</t>
  </si>
  <si>
    <t>91</t>
  </si>
  <si>
    <t>59217001</t>
  </si>
  <si>
    <t>obrubník betonový zahradní 1000x50x250mm</t>
  </si>
  <si>
    <t>1433016918</t>
  </si>
  <si>
    <t>144*1,01 'Přepočtené koeficientem množství</t>
  </si>
  <si>
    <t>92</t>
  </si>
  <si>
    <t>919112222</t>
  </si>
  <si>
    <t>Řezání dilatačních spár v živičném krytu vytvoření komůrky pro těsnící zálivku šířky 15 mm, hloubky 25 mm</t>
  </si>
  <si>
    <t>-1167186281</t>
  </si>
  <si>
    <t>https://podminky.urs.cz/item/CS_URS_2021_02/919112222</t>
  </si>
  <si>
    <t>16,0+22,0+200,0 "podél obrub</t>
  </si>
  <si>
    <t>93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</si>
  <si>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</si>
  <si>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</si>
  <si>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1761180493</t>
  </si>
  <si>
    <t>https://podminky.urs.cz/item/CS_URS_2021_02/919122121</t>
  </si>
  <si>
    <t>94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</si>
  <si>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</si>
  <si>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</si>
  <si>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1971126017</t>
  </si>
  <si>
    <t>https://podminky.urs.cz/item/CS_URS_2021_02/919732211</t>
  </si>
  <si>
    <t>95</t>
  </si>
  <si>
    <t>919735111</t>
  </si>
  <si>
    <t>Řezání stávajícího živičného krytu nebo podkladu hloubky do 50 mm</t>
  </si>
  <si>
    <t>-1291091252</t>
  </si>
  <si>
    <t>https://podminky.urs.cz/item/CS_URS_2021_02/919735111</t>
  </si>
  <si>
    <t>96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</si>
  <si>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</si>
  <si>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</si>
  <si>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645444313</t>
  </si>
  <si>
    <t>https://podminky.urs.cz/item/CS_URS_2021_02/966006132</t>
  </si>
  <si>
    <t>7 "značky budou odvezeny na mezideponii a osazeny zpět</t>
  </si>
  <si>
    <t>97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</si>
  <si>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</si>
  <si>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</si>
  <si>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-851463430</t>
  </si>
  <si>
    <t>https://podminky.urs.cz/item/CS_URS_2021_02/966006211</t>
  </si>
  <si>
    <t>997</t>
  </si>
  <si>
    <t>Přesun sutě</t>
  </si>
  <si>
    <t>98</t>
  </si>
  <si>
    <t>997221551</t>
  </si>
  <si>
    <t>Vodorovná doprava suti bez naložení, ale se složením a s hrubým urovnáním ze sypkých materiálů, na vzdálenost do 1 km</t>
  </si>
  <si>
    <t>-1652954636</t>
  </si>
  <si>
    <t>https://podminky.urs.cz/item/CS_URS_2021_02/997221551</t>
  </si>
  <si>
    <t>18,850+670,560+10,150+7,040 "drcené kamenivo</t>
  </si>
  <si>
    <t>140,208 "frézka</t>
  </si>
  <si>
    <t>99</t>
  </si>
  <si>
    <t>997221559</t>
  </si>
  <si>
    <t>Vodorovná doprava suti bez naložení, ale se složením a s hrubým urovnáním Příplatek k ceně za každý další i započatý 1 km přes 1 km</t>
  </si>
  <si>
    <t>-548871354</t>
  </si>
  <si>
    <t>https://podminky.urs.cz/item/CS_URS_2021_02/997221559</t>
  </si>
  <si>
    <t>846,808*12 'Přepočtené koeficientem množství</t>
  </si>
  <si>
    <t>100</t>
  </si>
  <si>
    <t>997221561</t>
  </si>
  <si>
    <t>Vodorovná doprava suti bez naložení, ale se složením a s hrubým urovnáním z kusových materiálů, na vzdálenost do 1 km</t>
  </si>
  <si>
    <t>-1445189949</t>
  </si>
  <si>
    <t>https://podminky.urs.cz/item/CS_URS_2021_02/997221561</t>
  </si>
  <si>
    <t>(69,0*0,2050)*2 "kamenné obruby pro zpětné použití</t>
  </si>
  <si>
    <t>(0,574+0,028)*2 "značky</t>
  </si>
  <si>
    <t>(274,0-69,0)*0,2050 "obruby</t>
  </si>
  <si>
    <t>4,680+4,720 "betonová dlažba</t>
  </si>
  <si>
    <t>5,440 "kamenná dlažba</t>
  </si>
  <si>
    <t>15,600 "prostý beton</t>
  </si>
  <si>
    <t>6,370+335,280 "živičné</t>
  </si>
  <si>
    <t>0,470 "beton - vpusti</t>
  </si>
  <si>
    <t>0,200 "mříže</t>
  </si>
  <si>
    <t>101</t>
  </si>
  <si>
    <t>997221569</t>
  </si>
  <si>
    <t>1821555724</t>
  </si>
  <si>
    <t>https://podminky.urs.cz/item/CS_URS_2021_02/997221569</t>
  </si>
  <si>
    <t>414,785*12 'Přepočtené koeficientem množství</t>
  </si>
  <si>
    <t>102</t>
  </si>
  <si>
    <t>997221611</t>
  </si>
  <si>
    <t>Nakládání na dopravní prostředky pro vodorovnou dopravu suti</t>
  </si>
  <si>
    <t>-1880734288</t>
  </si>
  <si>
    <t>https://podminky.urs.cz/item/CS_URS_2021_02/997221611</t>
  </si>
  <si>
    <t>69,0*0,2050 "kamenné obruby pro zpětné použití</t>
  </si>
  <si>
    <t>0,574+0,028 "značky</t>
  </si>
  <si>
    <t>103</t>
  </si>
  <si>
    <t>997221861.</t>
  </si>
  <si>
    <t>Poplatek za uložení stavebního odpadu na recyklační skládce (skládkovné) z prostého betonu zatříděného do Katalogu odpadů pod kódem 17 01 01 x</t>
  </si>
  <si>
    <t>1968733682</t>
  </si>
  <si>
    <t>104</t>
  </si>
  <si>
    <t>997221873.</t>
  </si>
  <si>
    <t>446615724</t>
  </si>
  <si>
    <t>105</t>
  </si>
  <si>
    <t>997221875.</t>
  </si>
  <si>
    <t>Poplatek za uložení stavebního odpadu na recyklační skládce (skládkovné) asfaltového bez obsahu dehtu zatříděného do Katalogu odpadů pod kódem 17 03 02 x</t>
  </si>
  <si>
    <t>-1915189237</t>
  </si>
  <si>
    <t>998</t>
  </si>
  <si>
    <t>Přesun hmot</t>
  </si>
  <si>
    <t>106</t>
  </si>
  <si>
    <t>998225111</t>
  </si>
  <si>
    <t>Přesun hmot pro komunikace s krytem z kameniva, monolitickým betonovým nebo živičným dopravní vzdálenost do 200 m jakékoliv délky objektu</t>
  </si>
  <si>
    <t>-1564378692</t>
  </si>
  <si>
    <t>https://podminky.urs.cz/item/CS_URS_2021_02/998225111</t>
  </si>
  <si>
    <t xml:space="preserve">Poznámka k souboru cen:_x000d_
1. Ceny lze použít i pro plochy letišť s krytem monolitickým betonovým nebo živičným._x000d_
</t>
  </si>
  <si>
    <t>PSV</t>
  </si>
  <si>
    <t>Práce a dodávky PSV</t>
  </si>
  <si>
    <t>711</t>
  </si>
  <si>
    <t>Izolace proti vodě, vlhkosti a plynům</t>
  </si>
  <si>
    <t>107</t>
  </si>
  <si>
    <t>711132101</t>
  </si>
  <si>
    <t>Provedení izolace proti zemní vlhkosti pásy na sucho AIP nebo tkaniny na ploše svislé S</t>
  </si>
  <si>
    <t>-1986113330</t>
  </si>
  <si>
    <t>https://podminky.urs.cz/item/CS_URS_2021_02/711132101</t>
  </si>
  <si>
    <t>0,5*66,0 "podél domů</t>
  </si>
  <si>
    <t>108</t>
  </si>
  <si>
    <t>28323006</t>
  </si>
  <si>
    <t>fólie profilovaná (nopová) drenážní HDPE s nakašírovanou filtrační textilií s výškou nopů 8mm</t>
  </si>
  <si>
    <t>2124067511</t>
  </si>
  <si>
    <t>33*1,2 'Přepočtené koeficientem množství</t>
  </si>
  <si>
    <t>109</t>
  </si>
  <si>
    <t>998711101</t>
  </si>
  <si>
    <t>Přesun hmot pro izolace proti vodě, vlhkosti a plynům stanovený z hmotnosti přesunovaného materiálu vodorovná dopravní vzdálenost do 50 m v objektech výšky do 6 m</t>
  </si>
  <si>
    <t>608911166</t>
  </si>
  <si>
    <t>https://podminky.urs.cz/item/CS_URS_2021_02/998711101</t>
  </si>
  <si>
    <t>721</t>
  </si>
  <si>
    <t>Zdravotechnika - vnitřní kanalizace</t>
  </si>
  <si>
    <t>110</t>
  </si>
  <si>
    <t>721242116</t>
  </si>
  <si>
    <t>Lapače střešních splavenin polypropylenové (PP) s kulovým kloubem na odtoku DN 125</t>
  </si>
  <si>
    <t>1850487218</t>
  </si>
  <si>
    <t>https://podminky.urs.cz/item/CS_URS_2021_02/721242116</t>
  </si>
  <si>
    <t>111</t>
  </si>
  <si>
    <t>721242804</t>
  </si>
  <si>
    <t>Demontáž lapačů střešních splavenin DN 125</t>
  </si>
  <si>
    <t>-432916236</t>
  </si>
  <si>
    <t>https://podminky.urs.cz/item/CS_URS_2021_02/721242804</t>
  </si>
  <si>
    <t>112</t>
  </si>
  <si>
    <t>998721101</t>
  </si>
  <si>
    <t>Přesun hmot pro vnitřní kanalizace stanovený z hmotnosti přesunovaného materiálu vodorovná dopravní vzdálenost do 50 m v objektech výšky do 6 m</t>
  </si>
  <si>
    <t>1426246120</t>
  </si>
  <si>
    <t>https://podminky.urs.cz/item/CS_URS_2021_02/998721101</t>
  </si>
  <si>
    <t>Práce a dodávky M</t>
  </si>
  <si>
    <t>23-M</t>
  </si>
  <si>
    <t>Montáže potrubí</t>
  </si>
  <si>
    <t>113</t>
  </si>
  <si>
    <t>2302001R</t>
  </si>
  <si>
    <t>Montáž chrániček podélně půlených plastových</t>
  </si>
  <si>
    <t>-89605356</t>
  </si>
  <si>
    <t>120,0 "uložení NN</t>
  </si>
  <si>
    <t>114</t>
  </si>
  <si>
    <t>DC.01</t>
  </si>
  <si>
    <t>plastová PVC půlená chránička DN 110</t>
  </si>
  <si>
    <t>256</t>
  </si>
  <si>
    <t>884053171</t>
  </si>
  <si>
    <t>SO 401 - Úprava veřejného osvětlení</t>
  </si>
  <si>
    <t xml:space="preserve">    ZPP - Zemní, pomocné práce - montáž:</t>
  </si>
  <si>
    <t xml:space="preserve">    ZPP.D - Zemní, pomocné práce - dodávka:</t>
  </si>
  <si>
    <t xml:space="preserve">    VT.KK - Výkopy terén-krytí kabelu 70cm, dno výkopu -80cm - montáž:</t>
  </si>
  <si>
    <t xml:space="preserve">    VT.KK.D - Výkopy terén-krytí kabelu 70cm, dno výkopu -80cm - dodávka:</t>
  </si>
  <si>
    <t xml:space="preserve">    VCH.K - Výkopy chodník, krytí 35-50cm, horní vrstvy ve stavbě - montáž:</t>
  </si>
  <si>
    <t xml:space="preserve">    VCH.K.D - Výkopy chodník, krytí 35-50cm, horní vrstvy ve stavbě - dodávka:</t>
  </si>
  <si>
    <t xml:space="preserve">    PV.HV - Překopy vozovek  - horní vrstvy ve stavbě - montáž:</t>
  </si>
  <si>
    <t xml:space="preserve">    PV.HV.D - Překopy vozovek  - horní vrstvy ve stavbě - dodávka:</t>
  </si>
  <si>
    <t xml:space="preserve">    SVS - Stožáry, výložníky, svítidla - montáž:</t>
  </si>
  <si>
    <t xml:space="preserve">    SVS.D - Stožáry, výložníky, svítidla - dodávka:</t>
  </si>
  <si>
    <t xml:space="preserve">    SOV - Svítidla odvozena z výpočtů, pro jiné typy-nové výpočty - montáž:</t>
  </si>
  <si>
    <t xml:space="preserve">    SOV.D - Svítidla odvozena z výpočtů, pro jiné typy-nové výpočty - dodávka:</t>
  </si>
  <si>
    <t xml:space="preserve">    KPU - Kabelové propojení, uzemnění - montáž:</t>
  </si>
  <si>
    <t xml:space="preserve">    KPU.D - Kabelové propojení, uzemnění - dodávka:</t>
  </si>
  <si>
    <t xml:space="preserve">    PDČ - přípravné a doplňující činnosti - montáž:</t>
  </si>
  <si>
    <t xml:space="preserve">    PDČ.D - přípravné a doplňující činnosti - dodávka:</t>
  </si>
  <si>
    <t xml:space="preserve">    DDVO - Demontáže dosavadního VO - montáž:</t>
  </si>
  <si>
    <t xml:space="preserve">    DDVO.D - Demontáže dosavadního VO - dodávka:</t>
  </si>
  <si>
    <t>ZPP</t>
  </si>
  <si>
    <t>Zemní, pomocné práce - montáž:</t>
  </si>
  <si>
    <t>460 01-0023p</t>
  </si>
  <si>
    <t>vynesení vytyčovacího systému do terénu</t>
  </si>
  <si>
    <t>km</t>
  </si>
  <si>
    <t>460 01-0025</t>
  </si>
  <si>
    <t>Vytýčení dosavadních podzemních sítí v trase</t>
  </si>
  <si>
    <t>460 01-0024</t>
  </si>
  <si>
    <t>Vytýčení trasy v terénu</t>
  </si>
  <si>
    <t>210 02-0654p</t>
  </si>
  <si>
    <t>Vytýčení pozice osvětlovacího bodu</t>
  </si>
  <si>
    <t>ks</t>
  </si>
  <si>
    <t>ZPP.D</t>
  </si>
  <si>
    <t>Zemní, pomocné práce - dodávka:</t>
  </si>
  <si>
    <t>460 01-0024.D</t>
  </si>
  <si>
    <t>128</t>
  </si>
  <si>
    <t>1643263746</t>
  </si>
  <si>
    <t>210 02-0654p.D</t>
  </si>
  <si>
    <t>70500237</t>
  </si>
  <si>
    <t>VT.KK</t>
  </si>
  <si>
    <t>Výkopy terén-krytí kabelu 70cm, dno výkopu -80cm - montáž:</t>
  </si>
  <si>
    <t>460 03-0002</t>
  </si>
  <si>
    <t>Sejmutí ornice do 25cm, tř.2, 51m x0,35x0,25m</t>
  </si>
  <si>
    <t>460 56-1901p</t>
  </si>
  <si>
    <t>Zpětné uložení ornice do 25cm, tř.2, 51m x0,35x0,25m</t>
  </si>
  <si>
    <t>460 20-0143</t>
  </si>
  <si>
    <t>Výkop do š. rýhy 35x hl.60cm, v terénu zem tř.3,</t>
  </si>
  <si>
    <t>460 56-0143</t>
  </si>
  <si>
    <t>Zásyp do š. rýhy 35x hl.60cm, v terénu zem tř.3,</t>
  </si>
  <si>
    <t>460 62-0011p</t>
  </si>
  <si>
    <t>Urovnání dna,odstranění kamenů, š.35cm</t>
  </si>
  <si>
    <t>460 49-0013</t>
  </si>
  <si>
    <t>Krytí trasy folií výstražnou š.33cm, hl.0,3m</t>
  </si>
  <si>
    <t>460 30-0001p</t>
  </si>
  <si>
    <t>Hutnění zeminy při zásypu 51 x 0,35 x 0,4m</t>
  </si>
  <si>
    <t>460 60-0021</t>
  </si>
  <si>
    <t>Vodorovné přemístění zeminy 51 x 0,35 x 0,4m</t>
  </si>
  <si>
    <t>460 62-0002</t>
  </si>
  <si>
    <t>Zatravnění povrchu terénu 51x1,0m</t>
  </si>
  <si>
    <t>VT.KK.D</t>
  </si>
  <si>
    <t>Výkopy terén-krytí kabelu 70cm, dno výkopu -80cm - dodávka:</t>
  </si>
  <si>
    <t>460 03-0002.D</t>
  </si>
  <si>
    <t>875998847</t>
  </si>
  <si>
    <t>460 56-1901p.D</t>
  </si>
  <si>
    <t xml:space="preserve">Zpětné uložení ornice do 25cm, tř.2,  51m x0,35x0,25m</t>
  </si>
  <si>
    <t>762200459</t>
  </si>
  <si>
    <t>460 20-0143.D</t>
  </si>
  <si>
    <t>990867150</t>
  </si>
  <si>
    <t>460 56-0143.D</t>
  </si>
  <si>
    <t>1824872997</t>
  </si>
  <si>
    <t>460 62-0011p.D</t>
  </si>
  <si>
    <t>1769376915</t>
  </si>
  <si>
    <t>460 49-0013.D</t>
  </si>
  <si>
    <t>527729943</t>
  </si>
  <si>
    <t>460 30-0001p.D</t>
  </si>
  <si>
    <t xml:space="preserve">Hutnění zeminy při zásypu  51 x 0,35 x 0,4m</t>
  </si>
  <si>
    <t>-1422541727</t>
  </si>
  <si>
    <t>460 60-0021.D</t>
  </si>
  <si>
    <t xml:space="preserve">Vodorovné přemístění zeminy   51 x 0,35 x 0,4m</t>
  </si>
  <si>
    <t>-1691526048</t>
  </si>
  <si>
    <t>460 62-0002.D</t>
  </si>
  <si>
    <t>-1414503419</t>
  </si>
  <si>
    <t>VCH.K</t>
  </si>
  <si>
    <t>Výkopy chodník, krytí 35-50cm, horní vrstvy ve stavbě - montáž:</t>
  </si>
  <si>
    <t>460 20-0123</t>
  </si>
  <si>
    <t>Výkop do š. rýhy 35x hl.40cm, v chodníku zem tř.3,</t>
  </si>
  <si>
    <t>460 56-0123</t>
  </si>
  <si>
    <t>Zásyp do š. rýhy 35x hl.40cm, v chodníku zem tř.3,</t>
  </si>
  <si>
    <t>460 49-0013.1</t>
  </si>
  <si>
    <t>Krytí trasy folií výstražnou š.33cm, hl.0,2m</t>
  </si>
  <si>
    <t>460 30-0001p.1</t>
  </si>
  <si>
    <t>Hutnění zeminy při zásypu 37 x 0,35 x 0,4m</t>
  </si>
  <si>
    <t>460 60-0021.1</t>
  </si>
  <si>
    <t>Vodorovné přemístění zeminy 37 x 0,35 x 0,4</t>
  </si>
  <si>
    <t>460 42-1113</t>
  </si>
  <si>
    <t>Kab.lože z písku 0-4mm,tl.2x10cm š.35cm, 0,07m3/m 51+37=88m, písek 380Kč/1m3x0,07=26,6Kč/m</t>
  </si>
  <si>
    <t>460 60-0071</t>
  </si>
  <si>
    <t>Odvoz přebytečné zeminy, odpadu ze stavby do 20km 88m x 0,35m x 0,2m</t>
  </si>
  <si>
    <t>VCH.K.D</t>
  </si>
  <si>
    <t>Výkopy chodník, krytí 35-50cm, horní vrstvy ve stavbě - dodávka:</t>
  </si>
  <si>
    <t>460 20-0123.D</t>
  </si>
  <si>
    <t>-2079054779</t>
  </si>
  <si>
    <t>460 56-0123.D</t>
  </si>
  <si>
    <t>2096660117</t>
  </si>
  <si>
    <t>1537292610</t>
  </si>
  <si>
    <t>46049-0013.D2</t>
  </si>
  <si>
    <t>-1439296671</t>
  </si>
  <si>
    <t>460 30-0001p.D1</t>
  </si>
  <si>
    <t xml:space="preserve">Hutnění zeminy při zásypu  37 x 0,35 x 0,4m</t>
  </si>
  <si>
    <t>-1318361537</t>
  </si>
  <si>
    <t>460 60-0021.D.1</t>
  </si>
  <si>
    <t xml:space="preserve">Vodorovné přemístění zeminy   37 x 0,35 x 0,4</t>
  </si>
  <si>
    <t>2100431955</t>
  </si>
  <si>
    <t>460 42-1113.D</t>
  </si>
  <si>
    <t>-827264170</t>
  </si>
  <si>
    <t>460 60-0071.D</t>
  </si>
  <si>
    <t>18849453</t>
  </si>
  <si>
    <t>PV.HV</t>
  </si>
  <si>
    <t xml:space="preserve">Překopy vozovek  - horní vrstvy ve stavbě - montáž:</t>
  </si>
  <si>
    <t>460 20-0253</t>
  </si>
  <si>
    <t>Výkop ve vozovce š.50 hl. do 70cm, krytí kabelu 1m</t>
  </si>
  <si>
    <t>460 56-0253</t>
  </si>
  <si>
    <t>Zához výkopu š.50 hl. do 70cm</t>
  </si>
  <si>
    <t>460 60-0021.2</t>
  </si>
  <si>
    <t>Vodorovné přemístění zeminy 33x 0,5 x 0,7</t>
  </si>
  <si>
    <t>460 30-0001p.2</t>
  </si>
  <si>
    <t>Hutnění zeminy při zásypu 27 x 0,5 x 0,7m</t>
  </si>
  <si>
    <t>460 49-0013.2</t>
  </si>
  <si>
    <t>Krytí trasy folií výstražnou š.33cm, hl.0,6m</t>
  </si>
  <si>
    <t>460 51-0065</t>
  </si>
  <si>
    <t>Trubka HDPE 110 s krytím 1m, 14+11+11+8</t>
  </si>
  <si>
    <t>460 65-0083p</t>
  </si>
  <si>
    <t>Obetonování trubky 20x50cm 14+11+8</t>
  </si>
  <si>
    <t>460 51-0065.1</t>
  </si>
  <si>
    <t>Trubka HDPE 110 mimo křížení vozovek k sítím</t>
  </si>
  <si>
    <t>460 60-0071.1</t>
  </si>
  <si>
    <t>Odvoz přebytečné zeminy, odpadu ze stavby do 20km</t>
  </si>
  <si>
    <t>460 51-0065.2</t>
  </si>
  <si>
    <t>Trubka HDPE 90 s krytím 1m, popř. ve vjezdech</t>
  </si>
  <si>
    <t>460 51-0273p</t>
  </si>
  <si>
    <t xml:space="preserve">Kabelový žlab plastový s víkem, mech.ochrana kabelů, Zekan 1 vnější 100x100,vnitřní 90/90,délka 2m/5ks </t>
  </si>
  <si>
    <t>460 52-0044p</t>
  </si>
  <si>
    <t>Odkrytí a zakrytí žlabu</t>
  </si>
  <si>
    <t>460 52-0044p.1</t>
  </si>
  <si>
    <t>Spojka Zekan 1</t>
  </si>
  <si>
    <t>460 52-0073p</t>
  </si>
  <si>
    <t>Rohový kus 45 st Zekan 1</t>
  </si>
  <si>
    <t>460 52-0073p.1</t>
  </si>
  <si>
    <t>Rohový kus 60st Zekan 1</t>
  </si>
  <si>
    <t>210 95-0202</t>
  </si>
  <si>
    <t>Rovnání kabelů v rouře do žlabu</t>
  </si>
  <si>
    <t>460 68-0202</t>
  </si>
  <si>
    <t>Prostup stěnou betonovou tl.30, d5cm</t>
  </si>
  <si>
    <t>460 68-0575</t>
  </si>
  <si>
    <t>Bourání betonové drážky 20/20cm pro kabely</t>
  </si>
  <si>
    <t>460 05-0803</t>
  </si>
  <si>
    <t>Výkop jámy pro základ stožáru do 0,8x0,8x1,6m/3ks</t>
  </si>
  <si>
    <t>460 08-0033p</t>
  </si>
  <si>
    <t>Bet.základ C16/20,dělený s otvorem pro stožár,2-3 kabely, zemnič, pouzdrový základ, do 0,8x0,8x1,6m/3ks</t>
  </si>
  <si>
    <t>460 65-0932p</t>
  </si>
  <si>
    <t>Zhotovení horního okraje základu z betonu proti vodě</t>
  </si>
  <si>
    <t>PV.HV.D</t>
  </si>
  <si>
    <t xml:space="preserve">Překopy vozovek  - horní vrstvy ve stavbě - dodávka:</t>
  </si>
  <si>
    <t>460 30-0001p.D.1</t>
  </si>
  <si>
    <t xml:space="preserve">Hutnění zeminy při zásypu  27 x 0,5 x 0,7m</t>
  </si>
  <si>
    <t>-758721574</t>
  </si>
  <si>
    <t>460 49-0013.D.2</t>
  </si>
  <si>
    <t>-775019489</t>
  </si>
  <si>
    <t>460 51-0065.D</t>
  </si>
  <si>
    <t xml:space="preserve">Trubka HDPE 110 s krytím 1m,  14+11+11+8</t>
  </si>
  <si>
    <t>1796240924</t>
  </si>
  <si>
    <t>460 65-0083p.D</t>
  </si>
  <si>
    <t xml:space="preserve">Obetonování trubky 20x50cm   14+11+8</t>
  </si>
  <si>
    <t>1392941025</t>
  </si>
  <si>
    <t>460 51-0065.D.1</t>
  </si>
  <si>
    <t>1270515990</t>
  </si>
  <si>
    <t>460 60-0071.D.1</t>
  </si>
  <si>
    <t>-1507252170</t>
  </si>
  <si>
    <t>460 51-0065.D.2</t>
  </si>
  <si>
    <t>1327875678</t>
  </si>
  <si>
    <t>460 51-0273p.D</t>
  </si>
  <si>
    <t>Kabelový žlab plastový s víkem, mech.ochrana kabelů, Zekan 1 vnější 100x100,vnitřní 90/90,délka 2m/5ks</t>
  </si>
  <si>
    <t>-1371208863</t>
  </si>
  <si>
    <t>460 52-0044p.D1</t>
  </si>
  <si>
    <t>-1829880583</t>
  </si>
  <si>
    <t>460 52-0073p.D</t>
  </si>
  <si>
    <t>1790647790</t>
  </si>
  <si>
    <t>460 52-0073p.D1</t>
  </si>
  <si>
    <t>341506719</t>
  </si>
  <si>
    <t>460 68-0202.D</t>
  </si>
  <si>
    <t>643251417</t>
  </si>
  <si>
    <t>460 68-0575.D</t>
  </si>
  <si>
    <t>-2122366127</t>
  </si>
  <si>
    <t>460 08-0033p.D</t>
  </si>
  <si>
    <t xml:space="preserve">Bet.základ C16/20,dělený s otvorem pro stožár,2-3 kabely, zemnič, pouzdrový základ,  do 0,8x0,8x1,6m/3ks</t>
  </si>
  <si>
    <t>-901829457</t>
  </si>
  <si>
    <t>460 65-0932p.D</t>
  </si>
  <si>
    <t>624658662</t>
  </si>
  <si>
    <t>-1213311435</t>
  </si>
  <si>
    <t>SVS</t>
  </si>
  <si>
    <t>Stožáry, výložníky, svítidla - montáž:</t>
  </si>
  <si>
    <t>210 20-4011</t>
  </si>
  <si>
    <t>Osvětlovací stožár pozinkovaný, bezpaticový, třístupňový d1-159,d2-108,d3-89mm, typ např. UZM 12, s otvory pro kabely a elektrovýzbroj, zemnící svorka dvířka kovová, výška nad zemí 10,2m, v zemi 1,5m</t>
  </si>
  <si>
    <t>P</t>
  </si>
  <si>
    <t>Poznámka k položce:_x000d_
spodní hrana dviřek ve výši 90cm nad zemí-objednat vhodné možnosti uvedeny na výkrese</t>
  </si>
  <si>
    <t>210 02-0681p</t>
  </si>
  <si>
    <t>Ochranná manžeta na dřík stožárů d159</t>
  </si>
  <si>
    <t>210 20-4201</t>
  </si>
  <si>
    <t>Elektrovýzbroj stožáru pro 3 kabely, 1 svítidlo 10xRS16, 1xIJV/6A, propojení CYKY 3Cx1,5</t>
  </si>
  <si>
    <t>210 02-0654p.1</t>
  </si>
  <si>
    <t>Vyrovnání stožárů</t>
  </si>
  <si>
    <t>210 20-4103</t>
  </si>
  <si>
    <t>Výložník pozinkovaný, obloukový, dvojtý, délka 2x2000mm 180° Z=1,8m, W=2m, d3-89, d4-60mm, např. UZB2-2000, 180° Z=1,8m, W=2m, d3-89, d4-60mm, např. UZB2-89/2000-180, nebo např. V2-114/2000-180</t>
  </si>
  <si>
    <t>SVS.D</t>
  </si>
  <si>
    <t>Stožáry, výložníky, svítidla - dodávka:</t>
  </si>
  <si>
    <t>210 20-4011.D</t>
  </si>
  <si>
    <t>Osvětlovací stožár pozinkovaný, bezpaticový, třístupňový d1-159,d2-108,d3-89mm, typ např. UZM 12,_x000d_
s otvory pro kabely a elektrovýzbroj, zemnící svorka dvířka kovová, výška nad zemí 10,2m, v zemi 1,5m</t>
  </si>
  <si>
    <t>-466024431</t>
  </si>
  <si>
    <t>210 02-0681p.D</t>
  </si>
  <si>
    <t>-147335883</t>
  </si>
  <si>
    <t>210 20-4201.D</t>
  </si>
  <si>
    <t>-985818340</t>
  </si>
  <si>
    <t>210 02-0654p.D.1</t>
  </si>
  <si>
    <t>-1521432706</t>
  </si>
  <si>
    <t>210 20-4103.D</t>
  </si>
  <si>
    <t xml:space="preserve">Výložník pozinkovaný, obloukový, dvojtý, délka 2x2000mm 180° Z=1,8m, W=2m, d3-89, d4-60mm,   např. UZB2-2000, 180° Z=1,8m, W=2m, d3-89, d4-60mm, např. UZB2-89/2000-180, nebo např. V2-114/2000-180</t>
  </si>
  <si>
    <t>-216962191</t>
  </si>
  <si>
    <t>SOV</t>
  </si>
  <si>
    <t>Svítidla odvozena z výpočtů, pro jiné typy-nové výpočty - montáž:</t>
  </si>
  <si>
    <t>210 20-2013</t>
  </si>
  <si>
    <t>Svítidlo se zdroji LED k osvětlení hlavní silnice a parkoviště např. PRE2783B-14A, typu PRELED 2G° 17680lm 172W IP66 3K, elektronika s obvody ASTRODIM+CLO</t>
  </si>
  <si>
    <t>210 81-0002</t>
  </si>
  <si>
    <t>Protažení kabelu pro nastavování svítidel JYTY 2Ax1 ze svorek ve svítidle-dolů pod víko ve dříku stožáru,3ks</t>
  </si>
  <si>
    <t>210 10-0096</t>
  </si>
  <si>
    <t>Ukončení ve svorkovnici 2x2,5, šroubová svorka</t>
  </si>
  <si>
    <t>210 29-0811p</t>
  </si>
  <si>
    <t>Ukončení a zapojení ve svítidle</t>
  </si>
  <si>
    <t>210 20-4201p</t>
  </si>
  <si>
    <t>Kompletace nových stožárů, výstražný štítek, číslování</t>
  </si>
  <si>
    <t>SOV.D</t>
  </si>
  <si>
    <t>Svítidla odvozena z výpočtů, pro jiné typy-nové výpočty - dodávka:</t>
  </si>
  <si>
    <t>210 20-2013.D</t>
  </si>
  <si>
    <t>-1644135004</t>
  </si>
  <si>
    <t>210 81-0002.D</t>
  </si>
  <si>
    <t>-1896001078</t>
  </si>
  <si>
    <t>210 10-0096.D</t>
  </si>
  <si>
    <t xml:space="preserve">Ukončení ve svorkovnici  2x2,5, šroubová svorka</t>
  </si>
  <si>
    <t>-1687355721</t>
  </si>
  <si>
    <t>KPU</t>
  </si>
  <si>
    <t>Kabelové propojení, uzemnění - montáž:</t>
  </si>
  <si>
    <t>210 81-0014</t>
  </si>
  <si>
    <t>CYKY 4B x 16 (130mx1,03 zvlnění)+40 prořez,konce</t>
  </si>
  <si>
    <t>210 10-0151</t>
  </si>
  <si>
    <t>Ukončení kabelů do 4 x 16, koncovka SKELDO</t>
  </si>
  <si>
    <t>210 01-0253</t>
  </si>
  <si>
    <t>Trubka KOPODUR 50/41</t>
  </si>
  <si>
    <t>210 22-0022</t>
  </si>
  <si>
    <t>Vodič uzemňovací FeZn d10 do rostlé země, 10cm od</t>
  </si>
  <si>
    <t>210 22-0301</t>
  </si>
  <si>
    <t>Svorka na uzemňovací vodič-dvojtě,</t>
  </si>
  <si>
    <t>116</t>
  </si>
  <si>
    <t>210 02-0601p</t>
  </si>
  <si>
    <t>Izolování spojů na uzemnění v zemi</t>
  </si>
  <si>
    <t>118</t>
  </si>
  <si>
    <t>210 10-0014p</t>
  </si>
  <si>
    <t>Ukončení vodiče FeZn</t>
  </si>
  <si>
    <t>120</t>
  </si>
  <si>
    <t>210 22-0431</t>
  </si>
  <si>
    <t>Tvarování dílů uzemnění</t>
  </si>
  <si>
    <t>122</t>
  </si>
  <si>
    <t>210 10-2307</t>
  </si>
  <si>
    <t>Spojka kabelová AL4x do 35/ Cu4x16</t>
  </si>
  <si>
    <t>124</t>
  </si>
  <si>
    <t>HZS1</t>
  </si>
  <si>
    <t>Zprovoznění a převzetí rozvodu VO provozovatelem</t>
  </si>
  <si>
    <t>hod</t>
  </si>
  <si>
    <t>126</t>
  </si>
  <si>
    <t>HZS2</t>
  </si>
  <si>
    <t>Demontáž a montáž dílů rozvaděče RVO</t>
  </si>
  <si>
    <t>HZS3</t>
  </si>
  <si>
    <t>Přepojení kabelu v rozvodnici za původní</t>
  </si>
  <si>
    <t>130</t>
  </si>
  <si>
    <t>460 68-0575p</t>
  </si>
  <si>
    <t>Bourání betonové drážky 20/20cm pro kabel</t>
  </si>
  <si>
    <t>132</t>
  </si>
  <si>
    <t>KPU.D</t>
  </si>
  <si>
    <t>Kabelové propojení, uzemnění - dodávka:</t>
  </si>
  <si>
    <t>210 81-0014.D</t>
  </si>
  <si>
    <t xml:space="preserve">CYKY 4B x 16  (130mx1,03 zvlnění)+40 prořez,konce</t>
  </si>
  <si>
    <t>1746814788</t>
  </si>
  <si>
    <t>210 10-0151.D</t>
  </si>
  <si>
    <t xml:space="preserve">Ukončení  kabelů do 4 x 16, koncovka SKELDO</t>
  </si>
  <si>
    <t>-21201653</t>
  </si>
  <si>
    <t>210 01-0253.D</t>
  </si>
  <si>
    <t>-75333491</t>
  </si>
  <si>
    <t>210 22-0022.D</t>
  </si>
  <si>
    <t>92008401</t>
  </si>
  <si>
    <t>210 22-0301.D</t>
  </si>
  <si>
    <t>-1664923475</t>
  </si>
  <si>
    <t>115</t>
  </si>
  <si>
    <t>210 02-0601p.D</t>
  </si>
  <si>
    <t>-1486104336</t>
  </si>
  <si>
    <t>210 10-0014p.D</t>
  </si>
  <si>
    <t>-411516562</t>
  </si>
  <si>
    <t>117</t>
  </si>
  <si>
    <t>210 10-2307.D</t>
  </si>
  <si>
    <t>1704567567</t>
  </si>
  <si>
    <t>460 68-0575p.D</t>
  </si>
  <si>
    <t>1522978201</t>
  </si>
  <si>
    <t>PDČ</t>
  </si>
  <si>
    <t>přípravné a doplňující činnosti - montáž:</t>
  </si>
  <si>
    <t>119</t>
  </si>
  <si>
    <t>1001</t>
  </si>
  <si>
    <t>doprava a manipulace s materiálem, odpady</t>
  </si>
  <si>
    <t>134</t>
  </si>
  <si>
    <t>1002</t>
  </si>
  <si>
    <t>Použití jeřábu, mechanismy</t>
  </si>
  <si>
    <t>136</t>
  </si>
  <si>
    <t>121</t>
  </si>
  <si>
    <t>1003</t>
  </si>
  <si>
    <t>Protokoly o měření osvětlení</t>
  </si>
  <si>
    <t>138</t>
  </si>
  <si>
    <t>1004</t>
  </si>
  <si>
    <t>Dokumentace dílenská</t>
  </si>
  <si>
    <t>140</t>
  </si>
  <si>
    <t>123</t>
  </si>
  <si>
    <t>1005</t>
  </si>
  <si>
    <t>Dokumentace skutečného provedení</t>
  </si>
  <si>
    <t>142</t>
  </si>
  <si>
    <t>1006</t>
  </si>
  <si>
    <t>Mapování kabelu elektronicky, místopisem, souřadnice</t>
  </si>
  <si>
    <t>144</t>
  </si>
  <si>
    <t>125</t>
  </si>
  <si>
    <t>1007</t>
  </si>
  <si>
    <t>Koordinační činnosti</t>
  </si>
  <si>
    <t>146</t>
  </si>
  <si>
    <t>1008</t>
  </si>
  <si>
    <t>Kompletační práce</t>
  </si>
  <si>
    <t>148</t>
  </si>
  <si>
    <t>127</t>
  </si>
  <si>
    <t>1009</t>
  </si>
  <si>
    <t>150</t>
  </si>
  <si>
    <t>1010</t>
  </si>
  <si>
    <t>Výchozí revize, měření, protokoly</t>
  </si>
  <si>
    <t>152</t>
  </si>
  <si>
    <t>PDČ.D</t>
  </si>
  <si>
    <t>přípravné a doplňující činnosti - dodávka:</t>
  </si>
  <si>
    <t>129</t>
  </si>
  <si>
    <t>1001.D</t>
  </si>
  <si>
    <t>1406743681</t>
  </si>
  <si>
    <t>1002.D</t>
  </si>
  <si>
    <t>-1449806547</t>
  </si>
  <si>
    <t>131</t>
  </si>
  <si>
    <t>1003.D</t>
  </si>
  <si>
    <t>1475667977</t>
  </si>
  <si>
    <t>1004.D</t>
  </si>
  <si>
    <t>-1660026386</t>
  </si>
  <si>
    <t>133</t>
  </si>
  <si>
    <t>1005.D</t>
  </si>
  <si>
    <t>1134175328</t>
  </si>
  <si>
    <t>1006.D</t>
  </si>
  <si>
    <t>-86739320</t>
  </si>
  <si>
    <t>135</t>
  </si>
  <si>
    <t>1007.D</t>
  </si>
  <si>
    <t>-70247427</t>
  </si>
  <si>
    <t>1008.D</t>
  </si>
  <si>
    <t>1754433268</t>
  </si>
  <si>
    <t>137</t>
  </si>
  <si>
    <t>1009.D</t>
  </si>
  <si>
    <t>-1160087327</t>
  </si>
  <si>
    <t>1010.D</t>
  </si>
  <si>
    <t>-543490761</t>
  </si>
  <si>
    <t>DDVO</t>
  </si>
  <si>
    <t>Demontáže dosavadního VO - montáž:</t>
  </si>
  <si>
    <t>139</t>
  </si>
  <si>
    <t>HZS4</t>
  </si>
  <si>
    <t>Vypnutí a zajištění rozvodu pro bezpečnou práci</t>
  </si>
  <si>
    <t>154</t>
  </si>
  <si>
    <t>460 20-0143.1</t>
  </si>
  <si>
    <t>Odkopání rýhy 35/60cm,pro spojku a ke stožáru</t>
  </si>
  <si>
    <t>156</t>
  </si>
  <si>
    <t>141</t>
  </si>
  <si>
    <t>460 56-0143.1</t>
  </si>
  <si>
    <t>Zához rýhy 35/60cm,</t>
  </si>
  <si>
    <t>158</t>
  </si>
  <si>
    <t>210 20-4123p</t>
  </si>
  <si>
    <t>Demontáž skříní na stožáru</t>
  </si>
  <si>
    <t>160</t>
  </si>
  <si>
    <t>143</t>
  </si>
  <si>
    <t>210 10-0348p</t>
  </si>
  <si>
    <t>Odpojení kabelů a uzemnění</t>
  </si>
  <si>
    <t>162</t>
  </si>
  <si>
    <t>210 20-4201p.1</t>
  </si>
  <si>
    <t>Demontáž elektrovýzbroje stožárů</t>
  </si>
  <si>
    <t>164</t>
  </si>
  <si>
    <t>145</t>
  </si>
  <si>
    <t>210 20-3403p</t>
  </si>
  <si>
    <t>Demontáž svítidel</t>
  </si>
  <si>
    <t>166</t>
  </si>
  <si>
    <t>210 20-4100p</t>
  </si>
  <si>
    <t>Demontáž výložníků</t>
  </si>
  <si>
    <t>168</t>
  </si>
  <si>
    <t>147</t>
  </si>
  <si>
    <t>210 20-4011p</t>
  </si>
  <si>
    <t>Demontáž stožárů</t>
  </si>
  <si>
    <t>170</t>
  </si>
  <si>
    <t>460 20-0143p</t>
  </si>
  <si>
    <t>Odkopání dosavadního základu do délky 2m/ks</t>
  </si>
  <si>
    <t>172</t>
  </si>
  <si>
    <t>149</t>
  </si>
  <si>
    <t>460 08-0112</t>
  </si>
  <si>
    <t>Bourání betonového základu stožárů 0,84m3/ks- 3ks</t>
  </si>
  <si>
    <t>174</t>
  </si>
  <si>
    <t>460 60-0071.2</t>
  </si>
  <si>
    <t>Odvoz odpadu ze stavby do 20km</t>
  </si>
  <si>
    <t>176</t>
  </si>
  <si>
    <t>151</t>
  </si>
  <si>
    <t>460 56-1901</t>
  </si>
  <si>
    <t>Zásyp jámy, hutnění 1,3m3/ks</t>
  </si>
  <si>
    <t>178</t>
  </si>
  <si>
    <t>1011</t>
  </si>
  <si>
    <t>Mechanismy pro dtto, práce ve výškách nad 3m 3x</t>
  </si>
  <si>
    <t>180</t>
  </si>
  <si>
    <t>153</t>
  </si>
  <si>
    <t>1012</t>
  </si>
  <si>
    <t>Likvidace demontovaných dílů do šrotu a na skládku</t>
  </si>
  <si>
    <t>182</t>
  </si>
  <si>
    <t>DDVO.D</t>
  </si>
  <si>
    <t>Demontáže dosavadního VO - dodávka:</t>
  </si>
  <si>
    <t>210 20-4123p.D</t>
  </si>
  <si>
    <t>-2036111737</t>
  </si>
  <si>
    <t>155</t>
  </si>
  <si>
    <t>210 10-0348p.D</t>
  </si>
  <si>
    <t>489756377</t>
  </si>
  <si>
    <t>210 20-4201p.D.1</t>
  </si>
  <si>
    <t>505182142</t>
  </si>
  <si>
    <t>157</t>
  </si>
  <si>
    <t>210 20-3403p.D</t>
  </si>
  <si>
    <t>-769130884</t>
  </si>
  <si>
    <t>210 20-4100p.D</t>
  </si>
  <si>
    <t>-579516038</t>
  </si>
  <si>
    <t>159</t>
  </si>
  <si>
    <t>210 20-4011p.D</t>
  </si>
  <si>
    <t>318006129</t>
  </si>
  <si>
    <t>460 20-0143p.D</t>
  </si>
  <si>
    <t>-871469243</t>
  </si>
  <si>
    <t>161</t>
  </si>
  <si>
    <t>460 08-0112.D</t>
  </si>
  <si>
    <t>-769415871</t>
  </si>
  <si>
    <t>460 60-0071.D.2</t>
  </si>
  <si>
    <t>1083403243</t>
  </si>
  <si>
    <t>163</t>
  </si>
  <si>
    <t>460 56-1901.D</t>
  </si>
  <si>
    <t xml:space="preserve">Zásyp jámy, hutnění  1,3m3/ks</t>
  </si>
  <si>
    <t>1138657900</t>
  </si>
  <si>
    <t>1011.D</t>
  </si>
  <si>
    <t>-1133090165</t>
  </si>
  <si>
    <t>165</t>
  </si>
  <si>
    <t>1012.D</t>
  </si>
  <si>
    <t>-206168367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</si>
  <si>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</si>
  <si>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</si>
  <si>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</si>
  <si>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</si>
  <si>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</si>
  <si>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</si>
  <si>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</si>
  <si>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</si>
  <si>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</si>
  <si>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011002001</t>
  </si>
  <si>
    <t>Kamerový průzkum zaústění přípojek</t>
  </si>
  <si>
    <t>kpl</t>
  </si>
  <si>
    <t>1024</t>
  </si>
  <si>
    <t>-2142996494</t>
  </si>
  <si>
    <t>012002001</t>
  </si>
  <si>
    <t>Geodetické práce vytýčení inženýrských sítí</t>
  </si>
  <si>
    <t>Kč</t>
  </si>
  <si>
    <t>1621518788</t>
  </si>
  <si>
    <t>012203000</t>
  </si>
  <si>
    <t>Geodetické práce při provádění stavby</t>
  </si>
  <si>
    <t>-251866158</t>
  </si>
  <si>
    <t>https://podminky.urs.cz/item/CS_URS_2021_02/012203000</t>
  </si>
  <si>
    <t>013244000</t>
  </si>
  <si>
    <t>Dokumentace pro provádění stavby</t>
  </si>
  <si>
    <t>1635103132</t>
  </si>
  <si>
    <t>https://podminky.urs.cz/item/CS_URS_2021_02/013244000</t>
  </si>
  <si>
    <t>013254000</t>
  </si>
  <si>
    <t>Dokumentace skutečného provedení stavby</t>
  </si>
  <si>
    <t>-1602051240</t>
  </si>
  <si>
    <t>https://podminky.urs.cz/item/CS_URS_2021_02/013254000</t>
  </si>
  <si>
    <t>VRN3</t>
  </si>
  <si>
    <t>Zařízení staveniště</t>
  </si>
  <si>
    <t>030001000</t>
  </si>
  <si>
    <t>-1851116047</t>
  </si>
  <si>
    <t>https://podminky.urs.cz/item/CS_URS_2021_02/030001000</t>
  </si>
  <si>
    <t>"stavební buňky, chemické WC, mobilní nádrže s vodou</t>
  </si>
  <si>
    <t>034303000</t>
  </si>
  <si>
    <t>Dopravní značení na staveništi</t>
  </si>
  <si>
    <t>1072080245</t>
  </si>
  <si>
    <t>https://podminky.urs.cz/item/CS_URS_2021_02/034303000</t>
  </si>
  <si>
    <t>VRN4</t>
  </si>
  <si>
    <t>Inženýrská činnost</t>
  </si>
  <si>
    <t>043002001</t>
  </si>
  <si>
    <t>Zkoušky a ostatní měření - hutnící zkoušky</t>
  </si>
  <si>
    <t>-2114891198</t>
  </si>
  <si>
    <t>Poznámka k položce:_x000d_
viz technická zpráva str. 10, odst. 2.2.1.1 Hutnící zkoušky</t>
  </si>
  <si>
    <t>043002003</t>
  </si>
  <si>
    <t>Zkoušky a ostatní měření - provedení zkoušek znovuzískané asf. směsi</t>
  </si>
  <si>
    <t>-1237406912</t>
  </si>
  <si>
    <t>1 "směsný vzorek</t>
  </si>
  <si>
    <t>1 "dílčí vzorek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</si>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</sst>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7" fillId="3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1" TargetMode="External" /><Relationship Id="rId2" Type="http://schemas.openxmlformats.org/officeDocument/2006/relationships/hyperlink" Target="https://podminky.urs.cz/item/CS_URS_2021_02/112151352" TargetMode="External" /><Relationship Id="rId3" Type="http://schemas.openxmlformats.org/officeDocument/2006/relationships/hyperlink" Target="https://podminky.urs.cz/item/CS_URS_2021_02/112251101" TargetMode="External" /><Relationship Id="rId4" Type="http://schemas.openxmlformats.org/officeDocument/2006/relationships/hyperlink" Target="https://podminky.urs.cz/item/CS_URS_2021_02/113106134" TargetMode="External" /><Relationship Id="rId5" Type="http://schemas.openxmlformats.org/officeDocument/2006/relationships/hyperlink" Target="https://podminky.urs.cz/item/CS_URS_2021_02/113106185" TargetMode="External" /><Relationship Id="rId6" Type="http://schemas.openxmlformats.org/officeDocument/2006/relationships/hyperlink" Target="https://podminky.urs.cz/item/CS_URS_2021_02/113106187" TargetMode="External" /><Relationship Id="rId7" Type="http://schemas.openxmlformats.org/officeDocument/2006/relationships/hyperlink" Target="https://podminky.urs.cz/item/CS_URS_2021_02/113107162" TargetMode="External" /><Relationship Id="rId8" Type="http://schemas.openxmlformats.org/officeDocument/2006/relationships/hyperlink" Target="https://podminky.urs.cz/item/CS_URS_2021_02/113107170" TargetMode="External" /><Relationship Id="rId9" Type="http://schemas.openxmlformats.org/officeDocument/2006/relationships/hyperlink" Target="https://podminky.urs.cz/item/CS_URS_2021_02/113107181" TargetMode="External" /><Relationship Id="rId10" Type="http://schemas.openxmlformats.org/officeDocument/2006/relationships/hyperlink" Target="https://podminky.urs.cz/item/CS_URS_2021_02/113107223" TargetMode="External" /><Relationship Id="rId11" Type="http://schemas.openxmlformats.org/officeDocument/2006/relationships/hyperlink" Target="https://podminky.urs.cz/item/CS_URS_2021_02/113107242" TargetMode="External" /><Relationship Id="rId12" Type="http://schemas.openxmlformats.org/officeDocument/2006/relationships/hyperlink" Target="https://podminky.urs.cz/item/CS_URS_2021_02/113107322" TargetMode="External" /><Relationship Id="rId13" Type="http://schemas.openxmlformats.org/officeDocument/2006/relationships/hyperlink" Target="https://podminky.urs.cz/item/CS_URS_2021_02/113107323" TargetMode="External" /><Relationship Id="rId14" Type="http://schemas.openxmlformats.org/officeDocument/2006/relationships/hyperlink" Target="https://podminky.urs.cz/item/CS_URS_2021_02/113154332" TargetMode="External" /><Relationship Id="rId15" Type="http://schemas.openxmlformats.org/officeDocument/2006/relationships/hyperlink" Target="https://podminky.urs.cz/item/CS_URS_2021_02/113202111" TargetMode="External" /><Relationship Id="rId16" Type="http://schemas.openxmlformats.org/officeDocument/2006/relationships/hyperlink" Target="https://podminky.urs.cz/item/CS_URS_2021_02/129001101" TargetMode="External" /><Relationship Id="rId17" Type="http://schemas.openxmlformats.org/officeDocument/2006/relationships/hyperlink" Target="https://podminky.urs.cz/item/CS_URS_2021_02/122251102" TargetMode="External" /><Relationship Id="rId18" Type="http://schemas.openxmlformats.org/officeDocument/2006/relationships/hyperlink" Target="https://podminky.urs.cz/item/CS_URS_2021_02/132251253" TargetMode="External" /><Relationship Id="rId19" Type="http://schemas.openxmlformats.org/officeDocument/2006/relationships/hyperlink" Target="https://podminky.urs.cz/item/CS_URS_2021_02/162201401" TargetMode="External" /><Relationship Id="rId20" Type="http://schemas.openxmlformats.org/officeDocument/2006/relationships/hyperlink" Target="https://podminky.urs.cz/item/CS_URS_2021_02/162201411" TargetMode="External" /><Relationship Id="rId21" Type="http://schemas.openxmlformats.org/officeDocument/2006/relationships/hyperlink" Target="https://podminky.urs.cz/item/CS_URS_2021_02/162201421" TargetMode="External" /><Relationship Id="rId22" Type="http://schemas.openxmlformats.org/officeDocument/2006/relationships/hyperlink" Target="https://podminky.urs.cz/item/CS_URS_2021_02/162301931" TargetMode="External" /><Relationship Id="rId23" Type="http://schemas.openxmlformats.org/officeDocument/2006/relationships/hyperlink" Target="https://podminky.urs.cz/item/CS_URS_2021_02/162301951" TargetMode="External" /><Relationship Id="rId24" Type="http://schemas.openxmlformats.org/officeDocument/2006/relationships/hyperlink" Target="https://podminky.urs.cz/item/CS_URS_2021_02/162301971" TargetMode="External" /><Relationship Id="rId25" Type="http://schemas.openxmlformats.org/officeDocument/2006/relationships/hyperlink" Target="https://podminky.urs.cz/item/CS_URS_2021_02/162351104" TargetMode="External" /><Relationship Id="rId26" Type="http://schemas.openxmlformats.org/officeDocument/2006/relationships/hyperlink" Target="https://podminky.urs.cz/item/CS_URS_2021_02/162751117" TargetMode="External" /><Relationship Id="rId27" Type="http://schemas.openxmlformats.org/officeDocument/2006/relationships/hyperlink" Target="https://podminky.urs.cz/item/CS_URS_2021_02/162751119" TargetMode="External" /><Relationship Id="rId28" Type="http://schemas.openxmlformats.org/officeDocument/2006/relationships/hyperlink" Target="https://podminky.urs.cz/item/CS_URS_2021_02/167151101" TargetMode="External" /><Relationship Id="rId29" Type="http://schemas.openxmlformats.org/officeDocument/2006/relationships/hyperlink" Target="https://podminky.urs.cz/item/CS_URS_2021_02/171251201" TargetMode="External" /><Relationship Id="rId30" Type="http://schemas.openxmlformats.org/officeDocument/2006/relationships/hyperlink" Target="https://podminky.urs.cz/item/CS_URS_2021_02/174151101" TargetMode="External" /><Relationship Id="rId31" Type="http://schemas.openxmlformats.org/officeDocument/2006/relationships/hyperlink" Target="https://podminky.urs.cz/item/CS_URS_2021_02/181951112" TargetMode="External" /><Relationship Id="rId32" Type="http://schemas.openxmlformats.org/officeDocument/2006/relationships/hyperlink" Target="https://podminky.urs.cz/item/CS_URS_2021_02/211971122" TargetMode="External" /><Relationship Id="rId33" Type="http://schemas.openxmlformats.org/officeDocument/2006/relationships/hyperlink" Target="https://podminky.urs.cz/item/CS_URS_2021_02/279113152" TargetMode="External" /><Relationship Id="rId34" Type="http://schemas.openxmlformats.org/officeDocument/2006/relationships/hyperlink" Target="https://podminky.urs.cz/item/CS_URS_2021_02/564851111" TargetMode="External" /><Relationship Id="rId35" Type="http://schemas.openxmlformats.org/officeDocument/2006/relationships/hyperlink" Target="https://podminky.urs.cz/item/CS_URS_2021_02/564871111" TargetMode="External" /><Relationship Id="rId36" Type="http://schemas.openxmlformats.org/officeDocument/2006/relationships/hyperlink" Target="https://podminky.urs.cz/item/CS_URS_2021_02/565155111" TargetMode="External" /><Relationship Id="rId37" Type="http://schemas.openxmlformats.org/officeDocument/2006/relationships/hyperlink" Target="https://podminky.urs.cz/item/CS_URS_2021_02/573231107" TargetMode="External" /><Relationship Id="rId38" Type="http://schemas.openxmlformats.org/officeDocument/2006/relationships/hyperlink" Target="https://podminky.urs.cz/item/CS_URS_2021_02/577134111" TargetMode="External" /><Relationship Id="rId39" Type="http://schemas.openxmlformats.org/officeDocument/2006/relationships/hyperlink" Target="https://podminky.urs.cz/item/CS_URS_2021_02/591211111" TargetMode="External" /><Relationship Id="rId40" Type="http://schemas.openxmlformats.org/officeDocument/2006/relationships/hyperlink" Target="https://podminky.urs.cz/item/CS_URS_2021_02/596211110" TargetMode="External" /><Relationship Id="rId41" Type="http://schemas.openxmlformats.org/officeDocument/2006/relationships/hyperlink" Target="https://podminky.urs.cz/item/CS_URS_2021_02/596212210" TargetMode="External" /><Relationship Id="rId42" Type="http://schemas.openxmlformats.org/officeDocument/2006/relationships/hyperlink" Target="https://podminky.urs.cz/item/CS_URS_2021_02/596212312" TargetMode="External" /><Relationship Id="rId43" Type="http://schemas.openxmlformats.org/officeDocument/2006/relationships/hyperlink" Target="https://podminky.urs.cz/item/CS_URS_2021_02/871315231" TargetMode="External" /><Relationship Id="rId44" Type="http://schemas.openxmlformats.org/officeDocument/2006/relationships/hyperlink" Target="https://podminky.urs.cz/item/CS_URS_2021_02/895941111" TargetMode="External" /><Relationship Id="rId45" Type="http://schemas.openxmlformats.org/officeDocument/2006/relationships/hyperlink" Target="https://podminky.urs.cz/item/CS_URS_2021_02/899104112" TargetMode="External" /><Relationship Id="rId46" Type="http://schemas.openxmlformats.org/officeDocument/2006/relationships/hyperlink" Target="https://podminky.urs.cz/item/CS_URS_2021_02/899201211" TargetMode="External" /><Relationship Id="rId47" Type="http://schemas.openxmlformats.org/officeDocument/2006/relationships/hyperlink" Target="https://podminky.urs.cz/item/CS_URS_2021_02/899204112" TargetMode="External" /><Relationship Id="rId48" Type="http://schemas.openxmlformats.org/officeDocument/2006/relationships/hyperlink" Target="https://podminky.urs.cz/item/CS_URS_2021_02/899331111" TargetMode="External" /><Relationship Id="rId49" Type="http://schemas.openxmlformats.org/officeDocument/2006/relationships/hyperlink" Target="https://podminky.urs.cz/item/CS_URS_2021_02/899332111" TargetMode="External" /><Relationship Id="rId50" Type="http://schemas.openxmlformats.org/officeDocument/2006/relationships/hyperlink" Target="https://podminky.urs.cz/item/CS_URS_2021_02/899431111" TargetMode="External" /><Relationship Id="rId51" Type="http://schemas.openxmlformats.org/officeDocument/2006/relationships/hyperlink" Target="https://podminky.urs.cz/item/CS_URS_2021_02/899432111" TargetMode="External" /><Relationship Id="rId52" Type="http://schemas.openxmlformats.org/officeDocument/2006/relationships/hyperlink" Target="https://podminky.urs.cz/item/CS_URS_2021_02/899623161" TargetMode="External" /><Relationship Id="rId53" Type="http://schemas.openxmlformats.org/officeDocument/2006/relationships/hyperlink" Target="https://podminky.urs.cz/item/CS_URS_2021_02/899623171" TargetMode="External" /><Relationship Id="rId54" Type="http://schemas.openxmlformats.org/officeDocument/2006/relationships/hyperlink" Target="https://podminky.urs.cz/item/CS_URS_2021_02/914111111" TargetMode="External" /><Relationship Id="rId55" Type="http://schemas.openxmlformats.org/officeDocument/2006/relationships/hyperlink" Target="https://podminky.urs.cz/item/CS_URS_2021_02/914511111" TargetMode="External" /><Relationship Id="rId56" Type="http://schemas.openxmlformats.org/officeDocument/2006/relationships/hyperlink" Target="https://podminky.urs.cz/item/CS_URS_2021_02/915111111" TargetMode="External" /><Relationship Id="rId57" Type="http://schemas.openxmlformats.org/officeDocument/2006/relationships/hyperlink" Target="https://podminky.urs.cz/item/CS_URS_2021_02/915131111" TargetMode="External" /><Relationship Id="rId58" Type="http://schemas.openxmlformats.org/officeDocument/2006/relationships/hyperlink" Target="https://podminky.urs.cz/item/CS_URS_2021_02/915211112" TargetMode="External" /><Relationship Id="rId59" Type="http://schemas.openxmlformats.org/officeDocument/2006/relationships/hyperlink" Target="https://podminky.urs.cz/item/CS_URS_2021_02/915231112" TargetMode="External" /><Relationship Id="rId60" Type="http://schemas.openxmlformats.org/officeDocument/2006/relationships/hyperlink" Target="https://podminky.urs.cz/item/CS_URS_2021_02/915611111" TargetMode="External" /><Relationship Id="rId61" Type="http://schemas.openxmlformats.org/officeDocument/2006/relationships/hyperlink" Target="https://podminky.urs.cz/item/CS_URS_2021_02/915621111" TargetMode="External" /><Relationship Id="rId62" Type="http://schemas.openxmlformats.org/officeDocument/2006/relationships/hyperlink" Target="https://podminky.urs.cz/item/CS_URS_2021_02/916133112" TargetMode="External" /><Relationship Id="rId63" Type="http://schemas.openxmlformats.org/officeDocument/2006/relationships/hyperlink" Target="https://podminky.urs.cz/item/CS_URS_2021_02/916231291" TargetMode="External" /><Relationship Id="rId64" Type="http://schemas.openxmlformats.org/officeDocument/2006/relationships/hyperlink" Target="https://podminky.urs.cz/item/CS_URS_2021_02/916241213" TargetMode="External" /><Relationship Id="rId65" Type="http://schemas.openxmlformats.org/officeDocument/2006/relationships/hyperlink" Target="https://podminky.urs.cz/item/CS_URS_2021_02/919112222" TargetMode="External" /><Relationship Id="rId66" Type="http://schemas.openxmlformats.org/officeDocument/2006/relationships/hyperlink" Target="https://podminky.urs.cz/item/CS_URS_2021_02/919122121" TargetMode="External" /><Relationship Id="rId67" Type="http://schemas.openxmlformats.org/officeDocument/2006/relationships/hyperlink" Target="https://podminky.urs.cz/item/CS_URS_2021_02/919732211" TargetMode="External" /><Relationship Id="rId68" Type="http://schemas.openxmlformats.org/officeDocument/2006/relationships/hyperlink" Target="https://podminky.urs.cz/item/CS_URS_2021_02/919735111" TargetMode="External" /><Relationship Id="rId69" Type="http://schemas.openxmlformats.org/officeDocument/2006/relationships/hyperlink" Target="https://podminky.urs.cz/item/CS_URS_2021_02/966006132" TargetMode="External" /><Relationship Id="rId70" Type="http://schemas.openxmlformats.org/officeDocument/2006/relationships/hyperlink" Target="https://podminky.urs.cz/item/CS_URS_2021_02/966006211" TargetMode="External" /><Relationship Id="rId71" Type="http://schemas.openxmlformats.org/officeDocument/2006/relationships/hyperlink" Target="https://podminky.urs.cz/item/CS_URS_2021_02/997221551" TargetMode="External" /><Relationship Id="rId72" Type="http://schemas.openxmlformats.org/officeDocument/2006/relationships/hyperlink" Target="https://podminky.urs.cz/item/CS_URS_2021_02/997221559" TargetMode="External" /><Relationship Id="rId73" Type="http://schemas.openxmlformats.org/officeDocument/2006/relationships/hyperlink" Target="https://podminky.urs.cz/item/CS_URS_2021_02/997221561" TargetMode="External" /><Relationship Id="rId74" Type="http://schemas.openxmlformats.org/officeDocument/2006/relationships/hyperlink" Target="https://podminky.urs.cz/item/CS_URS_2021_02/997221569" TargetMode="External" /><Relationship Id="rId75" Type="http://schemas.openxmlformats.org/officeDocument/2006/relationships/hyperlink" Target="https://podminky.urs.cz/item/CS_URS_2021_02/997221611" TargetMode="External" /><Relationship Id="rId76" Type="http://schemas.openxmlformats.org/officeDocument/2006/relationships/hyperlink" Target="https://podminky.urs.cz/item/CS_URS_2021_02/998225111" TargetMode="External" /><Relationship Id="rId77" Type="http://schemas.openxmlformats.org/officeDocument/2006/relationships/hyperlink" Target="https://podminky.urs.cz/item/CS_URS_2021_02/711132101" TargetMode="External" /><Relationship Id="rId78" Type="http://schemas.openxmlformats.org/officeDocument/2006/relationships/hyperlink" Target="https://podminky.urs.cz/item/CS_URS_2021_02/998711101" TargetMode="External" /><Relationship Id="rId79" Type="http://schemas.openxmlformats.org/officeDocument/2006/relationships/hyperlink" Target="https://podminky.urs.cz/item/CS_URS_2021_02/721242116" TargetMode="External" /><Relationship Id="rId80" Type="http://schemas.openxmlformats.org/officeDocument/2006/relationships/hyperlink" Target="https://podminky.urs.cz/item/CS_URS_2021_02/721242804" TargetMode="External" /><Relationship Id="rId81" Type="http://schemas.openxmlformats.org/officeDocument/2006/relationships/hyperlink" Target="https://podminky.urs.cz/item/CS_URS_2021_02/998721101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3244000" TargetMode="External" /><Relationship Id="rId3" Type="http://schemas.openxmlformats.org/officeDocument/2006/relationships/hyperlink" Target="https://podminky.urs.cz/item/CS_URS_2021_02/013254000" TargetMode="External" /><Relationship Id="rId4" Type="http://schemas.openxmlformats.org/officeDocument/2006/relationships/hyperlink" Target="https://podminky.urs.cz/item/CS_URS_2021_02/030001000" TargetMode="External" /><Relationship Id="rId5" Type="http://schemas.openxmlformats.org/officeDocument/2006/relationships/hyperlink" Target="https://podminky.urs.cz/item/CS_URS_2021_02/034303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35</v>
      </c>
      <c r="AK20" s="32" t="s">
        <v>28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36</v>
      </c>
      <c r="AR22" s="22"/>
      <c r="BE22" s="31"/>
    </row>
    <row r="23" s="1" customFormat="1" ht="47.25" customHeight="1">
      <c r="B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21_078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Jáchymov - třída Dukelských hrdinů - parkovací plochy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Jáchymov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7. 12. 2021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město Jáchymov, nám. Republiky 1, 362 51 Jáchymov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>AZ Consult spol. s r.o.</v>
      </c>
      <c r="AN49" s="4"/>
      <c r="AO49" s="4"/>
      <c r="AP49" s="4"/>
      <c r="AQ49" s="38"/>
      <c r="AR49" s="39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>Lucie Wojčiková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53</v>
      </c>
      <c r="D52" s="75"/>
      <c r="E52" s="75"/>
      <c r="F52" s="75"/>
      <c r="G52" s="75"/>
      <c r="H52" s="76"/>
      <c r="I52" s="77" t="s">
        <v>54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55</v>
      </c>
      <c r="AH52" s="75"/>
      <c r="AI52" s="75"/>
      <c r="AJ52" s="75"/>
      <c r="AK52" s="75"/>
      <c r="AL52" s="75"/>
      <c r="AM52" s="75"/>
      <c r="AN52" s="77" t="s">
        <v>56</v>
      </c>
      <c r="AO52" s="75"/>
      <c r="AP52" s="75"/>
      <c r="AQ52" s="79" t="s">
        <v>57</v>
      </c>
      <c r="AR52" s="39"/>
      <c r="AS52" s="80" t="s">
        <v>58</v>
      </c>
      <c r="AT52" s="81" t="s">
        <v>59</v>
      </c>
      <c r="AU52" s="81" t="s">
        <v>60</v>
      </c>
      <c r="AV52" s="81" t="s">
        <v>61</v>
      </c>
      <c r="AW52" s="81" t="s">
        <v>62</v>
      </c>
      <c r="AX52" s="81" t="s">
        <v>63</v>
      </c>
      <c r="AY52" s="81" t="s">
        <v>64</v>
      </c>
      <c r="AZ52" s="81" t="s">
        <v>65</v>
      </c>
      <c r="BA52" s="81" t="s">
        <v>66</v>
      </c>
      <c r="BB52" s="81" t="s">
        <v>67</v>
      </c>
      <c r="BC52" s="81" t="s">
        <v>68</v>
      </c>
      <c r="BD52" s="82" t="s">
        <v>69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71</v>
      </c>
      <c r="BT54" s="96" t="s">
        <v>72</v>
      </c>
      <c r="BU54" s="97" t="s">
        <v>73</v>
      </c>
      <c r="BV54" s="96" t="s">
        <v>74</v>
      </c>
      <c r="BW54" s="96" t="s">
        <v>5</v>
      </c>
      <c r="BX54" s="96" t="s">
        <v>75</v>
      </c>
      <c r="CL54" s="96" t="s">
        <v>3</v>
      </c>
    </row>
    <row r="55" s="7" customFormat="1" ht="16.5" customHeight="1">
      <c r="A55" s="98" t="s">
        <v>76</v>
      </c>
      <c r="B55" s="99"/>
      <c r="C55" s="100"/>
      <c r="D55" s="101" t="s">
        <v>77</v>
      </c>
      <c r="E55" s="101"/>
      <c r="F55" s="101"/>
      <c r="G55" s="101"/>
      <c r="H55" s="101"/>
      <c r="I55" s="102"/>
      <c r="J55" s="101" t="s">
        <v>78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'SO 101 - Komunikace'!J30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79</v>
      </c>
      <c r="AR55" s="99"/>
      <c r="AS55" s="105">
        <v>0</v>
      </c>
      <c r="AT55" s="106">
        <f>ROUND(SUM(AV55:AW55),2)</f>
        <v>0</v>
      </c>
      <c r="AU55" s="107">
        <f>'SO 101 - Komunikace'!P92</f>
        <v>0</v>
      </c>
      <c r="AV55" s="106">
        <f>'SO 101 - Komunikace'!J33</f>
        <v>0</v>
      </c>
      <c r="AW55" s="106">
        <f>'SO 101 - Komunikace'!J34</f>
        <v>0</v>
      </c>
      <c r="AX55" s="106">
        <f>'SO 101 - Komunikace'!J35</f>
        <v>0</v>
      </c>
      <c r="AY55" s="106">
        <f>'SO 101 - Komunikace'!J36</f>
        <v>0</v>
      </c>
      <c r="AZ55" s="106">
        <f>'SO 101 - Komunikace'!F33</f>
        <v>0</v>
      </c>
      <c r="BA55" s="106">
        <f>'SO 101 - Komunikace'!F34</f>
        <v>0</v>
      </c>
      <c r="BB55" s="106">
        <f>'SO 101 - Komunikace'!F35</f>
        <v>0</v>
      </c>
      <c r="BC55" s="106">
        <f>'SO 101 - Komunikace'!F36</f>
        <v>0</v>
      </c>
      <c r="BD55" s="108">
        <f>'SO 101 - Komunikace'!F37</f>
        <v>0</v>
      </c>
      <c r="BE55" s="7"/>
      <c r="BT55" s="109" t="s">
        <v>80</v>
      </c>
      <c r="BV55" s="109" t="s">
        <v>74</v>
      </c>
      <c r="BW55" s="109" t="s">
        <v>81</v>
      </c>
      <c r="BX55" s="109" t="s">
        <v>5</v>
      </c>
      <c r="CL55" s="109" t="s">
        <v>3</v>
      </c>
      <c r="CM55" s="109" t="s">
        <v>82</v>
      </c>
    </row>
    <row r="56" s="7" customFormat="1" ht="16.5" customHeight="1">
      <c r="A56" s="98" t="s">
        <v>76</v>
      </c>
      <c r="B56" s="99"/>
      <c r="C56" s="100"/>
      <c r="D56" s="101" t="s">
        <v>83</v>
      </c>
      <c r="E56" s="101"/>
      <c r="F56" s="101"/>
      <c r="G56" s="101"/>
      <c r="H56" s="101"/>
      <c r="I56" s="102"/>
      <c r="J56" s="101" t="s">
        <v>84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'SO 401 - Úprava veřejného...'!J30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79</v>
      </c>
      <c r="AR56" s="99"/>
      <c r="AS56" s="105">
        <v>0</v>
      </c>
      <c r="AT56" s="106">
        <f>ROUND(SUM(AV56:AW56),2)</f>
        <v>0</v>
      </c>
      <c r="AU56" s="107">
        <f>'SO 401 - Úprava veřejného...'!P98</f>
        <v>0</v>
      </c>
      <c r="AV56" s="106">
        <f>'SO 401 - Úprava veřejného...'!J33</f>
        <v>0</v>
      </c>
      <c r="AW56" s="106">
        <f>'SO 401 - Úprava veřejného...'!J34</f>
        <v>0</v>
      </c>
      <c r="AX56" s="106">
        <f>'SO 401 - Úprava veřejného...'!J35</f>
        <v>0</v>
      </c>
      <c r="AY56" s="106">
        <f>'SO 401 - Úprava veřejného...'!J36</f>
        <v>0</v>
      </c>
      <c r="AZ56" s="106">
        <f>'SO 401 - Úprava veřejného...'!F33</f>
        <v>0</v>
      </c>
      <c r="BA56" s="106">
        <f>'SO 401 - Úprava veřejného...'!F34</f>
        <v>0</v>
      </c>
      <c r="BB56" s="106">
        <f>'SO 401 - Úprava veřejného...'!F35</f>
        <v>0</v>
      </c>
      <c r="BC56" s="106">
        <f>'SO 401 - Úprava veřejného...'!F36</f>
        <v>0</v>
      </c>
      <c r="BD56" s="108">
        <f>'SO 401 - Úprava veřejného...'!F37</f>
        <v>0</v>
      </c>
      <c r="BE56" s="7"/>
      <c r="BT56" s="109" t="s">
        <v>80</v>
      </c>
      <c r="BV56" s="109" t="s">
        <v>74</v>
      </c>
      <c r="BW56" s="109" t="s">
        <v>85</v>
      </c>
      <c r="BX56" s="109" t="s">
        <v>5</v>
      </c>
      <c r="CL56" s="109" t="s">
        <v>3</v>
      </c>
      <c r="CM56" s="109" t="s">
        <v>82</v>
      </c>
    </row>
    <row r="57" s="7" customFormat="1" ht="16.5" customHeight="1">
      <c r="A57" s="98" t="s">
        <v>76</v>
      </c>
      <c r="B57" s="99"/>
      <c r="C57" s="100"/>
      <c r="D57" s="101" t="s">
        <v>86</v>
      </c>
      <c r="E57" s="101"/>
      <c r="F57" s="101"/>
      <c r="G57" s="101"/>
      <c r="H57" s="101"/>
      <c r="I57" s="102"/>
      <c r="J57" s="101" t="s">
        <v>87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'VON - Vedlejší a ostatní ...'!J30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86</v>
      </c>
      <c r="AR57" s="99"/>
      <c r="AS57" s="110">
        <v>0</v>
      </c>
      <c r="AT57" s="111">
        <f>ROUND(SUM(AV57:AW57),2)</f>
        <v>0</v>
      </c>
      <c r="AU57" s="112">
        <f>'VON - Vedlejší a ostatní ...'!P83</f>
        <v>0</v>
      </c>
      <c r="AV57" s="111">
        <f>'VON - Vedlejší a ostatní ...'!J33</f>
        <v>0</v>
      </c>
      <c r="AW57" s="111">
        <f>'VON - Vedlejší a ostatní ...'!J34</f>
        <v>0</v>
      </c>
      <c r="AX57" s="111">
        <f>'VON - Vedlejší a ostatní ...'!J35</f>
        <v>0</v>
      </c>
      <c r="AY57" s="111">
        <f>'VON - Vedlejší a ostatní ...'!J36</f>
        <v>0</v>
      </c>
      <c r="AZ57" s="111">
        <f>'VON - Vedlejší a ostatní ...'!F33</f>
        <v>0</v>
      </c>
      <c r="BA57" s="111">
        <f>'VON - Vedlejší a ostatní ...'!F34</f>
        <v>0</v>
      </c>
      <c r="BB57" s="111">
        <f>'VON - Vedlejší a ostatní ...'!F35</f>
        <v>0</v>
      </c>
      <c r="BC57" s="111">
        <f>'VON - Vedlejší a ostatní ...'!F36</f>
        <v>0</v>
      </c>
      <c r="BD57" s="113">
        <f>'VON - Vedlejší a ostatní ...'!F37</f>
        <v>0</v>
      </c>
      <c r="BE57" s="7"/>
      <c r="BT57" s="109" t="s">
        <v>80</v>
      </c>
      <c r="BV57" s="109" t="s">
        <v>74</v>
      </c>
      <c r="BW57" s="109" t="s">
        <v>88</v>
      </c>
      <c r="BX57" s="109" t="s">
        <v>5</v>
      </c>
      <c r="CL57" s="109" t="s">
        <v>3</v>
      </c>
      <c r="CM57" s="109" t="s">
        <v>82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 - Komunikace'!C2" display="/"/>
    <hyperlink ref="A56" location="'SO 401 - Úprava veřejného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89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Jáchymov - třída Dukelských hrdinů - parkovací plochy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91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7. 12. 2021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28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17"/>
      <c r="B27" s="118"/>
      <c r="C27" s="117"/>
      <c r="D27" s="117"/>
      <c r="E27" s="36" t="s">
        <v>37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ROUND(J92,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ROUND((SUM(BE92:BE501)),  2)</f>
        <v>0</v>
      </c>
      <c r="G33" s="38"/>
      <c r="H33" s="38"/>
      <c r="I33" s="123">
        <v>0.20999999999999999</v>
      </c>
      <c r="J33" s="122">
        <f>ROUND(((SUM(BE92:BE501))*I33),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ROUND((SUM(BF92:BF501)),  2)</f>
        <v>0</v>
      </c>
      <c r="G34" s="38"/>
      <c r="H34" s="38"/>
      <c r="I34" s="123">
        <v>0.14999999999999999</v>
      </c>
      <c r="J34" s="122">
        <f>ROUND(((SUM(BF92:BF501))*I34),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ROUND((SUM(BG92:BG501)),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ROUND((SUM(BH92:BH501)),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ROUND((SUM(BI92:BI501)),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Jáchymov - třída Dukelských hrdinů - parkovací plochy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SO 101 - Komunikace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Jáchymov</v>
      </c>
      <c r="G52" s="38"/>
      <c r="H52" s="38"/>
      <c r="I52" s="32" t="s">
        <v>23</v>
      </c>
      <c r="J52" s="64" t="str">
        <f>IF(J12="","",J12)</f>
        <v>7. 12. 2021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38"/>
      <c r="E54" s="38"/>
      <c r="F54" s="27" t="str">
        <f>E15</f>
        <v>město Jáchymov, nám. Republiky 1, 362 51 Jáchymov</v>
      </c>
      <c r="G54" s="38"/>
      <c r="H54" s="38"/>
      <c r="I54" s="32" t="s">
        <v>31</v>
      </c>
      <c r="J54" s="36" t="str">
        <f>E21</f>
        <v>AZ Consult spol. s 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Lucie Wojčiková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93</v>
      </c>
      <c r="D57" s="124"/>
      <c r="E57" s="124"/>
      <c r="F57" s="124"/>
      <c r="G57" s="124"/>
      <c r="H57" s="124"/>
      <c r="I57" s="124"/>
      <c r="J57" s="131" t="s">
        <v>94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J92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95</v>
      </c>
    </row>
    <row r="60" s="9" customFormat="1" ht="24.96" customHeight="1">
      <c r="A60" s="9"/>
      <c r="B60" s="133"/>
      <c r="C60" s="9"/>
      <c r="D60" s="134" t="s">
        <v>96</v>
      </c>
      <c r="E60" s="135"/>
      <c r="F60" s="135"/>
      <c r="G60" s="135"/>
      <c r="H60" s="135"/>
      <c r="I60" s="135"/>
      <c r="J60" s="136">
        <f>J93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97</v>
      </c>
      <c r="E61" s="139"/>
      <c r="F61" s="139"/>
      <c r="G61" s="139"/>
      <c r="H61" s="139"/>
      <c r="I61" s="139"/>
      <c r="J61" s="140">
        <f>J94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98</v>
      </c>
      <c r="E62" s="139"/>
      <c r="F62" s="139"/>
      <c r="G62" s="139"/>
      <c r="H62" s="139"/>
      <c r="I62" s="139"/>
      <c r="J62" s="140">
        <f>J221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99</v>
      </c>
      <c r="E63" s="139"/>
      <c r="F63" s="139"/>
      <c r="G63" s="139"/>
      <c r="H63" s="139"/>
      <c r="I63" s="139"/>
      <c r="J63" s="140">
        <f>J235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100</v>
      </c>
      <c r="E64" s="139"/>
      <c r="F64" s="139"/>
      <c r="G64" s="139"/>
      <c r="H64" s="139"/>
      <c r="I64" s="139"/>
      <c r="J64" s="140">
        <f>J304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101</v>
      </c>
      <c r="E65" s="139"/>
      <c r="F65" s="139"/>
      <c r="G65" s="139"/>
      <c r="H65" s="139"/>
      <c r="I65" s="139"/>
      <c r="J65" s="140">
        <f>J345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102</v>
      </c>
      <c r="E66" s="139"/>
      <c r="F66" s="139"/>
      <c r="G66" s="139"/>
      <c r="H66" s="139"/>
      <c r="I66" s="139"/>
      <c r="J66" s="140">
        <f>J418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103</v>
      </c>
      <c r="E67" s="139"/>
      <c r="F67" s="139"/>
      <c r="G67" s="139"/>
      <c r="H67" s="139"/>
      <c r="I67" s="139"/>
      <c r="J67" s="140">
        <f>J476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33"/>
      <c r="C68" s="9"/>
      <c r="D68" s="134" t="s">
        <v>104</v>
      </c>
      <c r="E68" s="135"/>
      <c r="F68" s="135"/>
      <c r="G68" s="135"/>
      <c r="H68" s="135"/>
      <c r="I68" s="135"/>
      <c r="J68" s="136">
        <f>J480</f>
        <v>0</v>
      </c>
      <c r="K68" s="9"/>
      <c r="L68" s="13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37"/>
      <c r="C69" s="10"/>
      <c r="D69" s="138" t="s">
        <v>105</v>
      </c>
      <c r="E69" s="139"/>
      <c r="F69" s="139"/>
      <c r="G69" s="139"/>
      <c r="H69" s="139"/>
      <c r="I69" s="139"/>
      <c r="J69" s="140">
        <f>J481</f>
        <v>0</v>
      </c>
      <c r="K69" s="10"/>
      <c r="L69" s="13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7"/>
      <c r="C70" s="10"/>
      <c r="D70" s="138" t="s">
        <v>106</v>
      </c>
      <c r="E70" s="139"/>
      <c r="F70" s="139"/>
      <c r="G70" s="139"/>
      <c r="H70" s="139"/>
      <c r="I70" s="139"/>
      <c r="J70" s="140">
        <f>J489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33"/>
      <c r="C71" s="9"/>
      <c r="D71" s="134" t="s">
        <v>107</v>
      </c>
      <c r="E71" s="135"/>
      <c r="F71" s="135"/>
      <c r="G71" s="135"/>
      <c r="H71" s="135"/>
      <c r="I71" s="135"/>
      <c r="J71" s="136">
        <f>J496</f>
        <v>0</v>
      </c>
      <c r="K71" s="9"/>
      <c r="L71" s="13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37"/>
      <c r="C72" s="10"/>
      <c r="D72" s="138" t="s">
        <v>108</v>
      </c>
      <c r="E72" s="139"/>
      <c r="F72" s="139"/>
      <c r="G72" s="139"/>
      <c r="H72" s="139"/>
      <c r="I72" s="139"/>
      <c r="J72" s="140">
        <f>J497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109</v>
      </c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17</v>
      </c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115" t="str">
        <f>E7</f>
        <v>Jáchymov - třída Dukelských hrdinů - parkovací plochy</v>
      </c>
      <c r="F82" s="32"/>
      <c r="G82" s="32"/>
      <c r="H82" s="32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90</v>
      </c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62" t="str">
        <f>E9</f>
        <v>SO 101 - Komunikace</v>
      </c>
      <c r="F84" s="38"/>
      <c r="G84" s="38"/>
      <c r="H84" s="38"/>
      <c r="I84" s="38"/>
      <c r="J84" s="38"/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38"/>
      <c r="E86" s="38"/>
      <c r="F86" s="27" t="str">
        <f>F12</f>
        <v>Jáchymov</v>
      </c>
      <c r="G86" s="38"/>
      <c r="H86" s="38"/>
      <c r="I86" s="32" t="s">
        <v>23</v>
      </c>
      <c r="J86" s="64" t="str">
        <f>IF(J12="","",J12)</f>
        <v>7. 12. 2021</v>
      </c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25</v>
      </c>
      <c r="D88" s="38"/>
      <c r="E88" s="38"/>
      <c r="F88" s="27" t="str">
        <f>E15</f>
        <v>město Jáchymov, nám. Republiky 1, 362 51 Jáchymov</v>
      </c>
      <c r="G88" s="38"/>
      <c r="H88" s="38"/>
      <c r="I88" s="32" t="s">
        <v>31</v>
      </c>
      <c r="J88" s="36" t="str">
        <f>E21</f>
        <v>AZ Consult spol. s r.o.</v>
      </c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38"/>
      <c r="E89" s="38"/>
      <c r="F89" s="27" t="str">
        <f>IF(E18="","",E18)</f>
        <v>Vyplň údaj</v>
      </c>
      <c r="G89" s="38"/>
      <c r="H89" s="38"/>
      <c r="I89" s="32" t="s">
        <v>34</v>
      </c>
      <c r="J89" s="36" t="str">
        <f>E24</f>
        <v>Lucie Wojčiková</v>
      </c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41"/>
      <c r="B91" s="142"/>
      <c r="C91" s="143" t="s">
        <v>110</v>
      </c>
      <c r="D91" s="144" t="s">
        <v>57</v>
      </c>
      <c r="E91" s="144" t="s">
        <v>53</v>
      </c>
      <c r="F91" s="144" t="s">
        <v>54</v>
      </c>
      <c r="G91" s="144" t="s">
        <v>111</v>
      </c>
      <c r="H91" s="144" t="s">
        <v>112</v>
      </c>
      <c r="I91" s="144" t="s">
        <v>113</v>
      </c>
      <c r="J91" s="144" t="s">
        <v>94</v>
      </c>
      <c r="K91" s="145" t="s">
        <v>114</v>
      </c>
      <c r="L91" s="146"/>
      <c r="M91" s="80" t="s">
        <v>3</v>
      </c>
      <c r="N91" s="81" t="s">
        <v>42</v>
      </c>
      <c r="O91" s="81" t="s">
        <v>115</v>
      </c>
      <c r="P91" s="81" t="s">
        <v>116</v>
      </c>
      <c r="Q91" s="81" t="s">
        <v>117</v>
      </c>
      <c r="R91" s="81" t="s">
        <v>118</v>
      </c>
      <c r="S91" s="81" t="s">
        <v>119</v>
      </c>
      <c r="T91" s="82" t="s">
        <v>120</v>
      </c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</row>
    <row r="92" s="2" customFormat="1" ht="22.8" customHeight="1">
      <c r="A92" s="38"/>
      <c r="B92" s="39"/>
      <c r="C92" s="87" t="s">
        <v>121</v>
      </c>
      <c r="D92" s="38"/>
      <c r="E92" s="38"/>
      <c r="F92" s="38"/>
      <c r="G92" s="38"/>
      <c r="H92" s="38"/>
      <c r="I92" s="38"/>
      <c r="J92" s="147">
        <f>BK92</f>
        <v>0</v>
      </c>
      <c r="K92" s="38"/>
      <c r="L92" s="39"/>
      <c r="M92" s="83"/>
      <c r="N92" s="68"/>
      <c r="O92" s="84"/>
      <c r="P92" s="148">
        <f>P93+P480+P496</f>
        <v>0</v>
      </c>
      <c r="Q92" s="84"/>
      <c r="R92" s="148">
        <f>R93+R480+R496</f>
        <v>295.50535903000002</v>
      </c>
      <c r="S92" s="84"/>
      <c r="T92" s="149">
        <f>T93+T480+T496</f>
        <v>1276.5161900000001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71</v>
      </c>
      <c r="AU92" s="19" t="s">
        <v>95</v>
      </c>
      <c r="BK92" s="150">
        <f>BK93+BK480+BK496</f>
        <v>0</v>
      </c>
    </row>
    <row r="93" s="12" customFormat="1" ht="25.92" customHeight="1">
      <c r="A93" s="12"/>
      <c r="B93" s="151"/>
      <c r="C93" s="12"/>
      <c r="D93" s="152" t="s">
        <v>71</v>
      </c>
      <c r="E93" s="153" t="s">
        <v>122</v>
      </c>
      <c r="F93" s="153" t="s">
        <v>123</v>
      </c>
      <c r="G93" s="12"/>
      <c r="H93" s="12"/>
      <c r="I93" s="154"/>
      <c r="J93" s="155">
        <f>BK93</f>
        <v>0</v>
      </c>
      <c r="K93" s="12"/>
      <c r="L93" s="151"/>
      <c r="M93" s="156"/>
      <c r="N93" s="157"/>
      <c r="O93" s="157"/>
      <c r="P93" s="158">
        <f>P94+P221+P235+P304+P345+P418+P476</f>
        <v>0</v>
      </c>
      <c r="Q93" s="157"/>
      <c r="R93" s="158">
        <f>R94+R221+R235+R304+R345+R418+R476</f>
        <v>295.46785903</v>
      </c>
      <c r="S93" s="157"/>
      <c r="T93" s="159">
        <f>T94+T221+T235+T304+T345+T418+T476</f>
        <v>1276.3400000000002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80</v>
      </c>
      <c r="AT93" s="160" t="s">
        <v>71</v>
      </c>
      <c r="AU93" s="160" t="s">
        <v>72</v>
      </c>
      <c r="AY93" s="152" t="s">
        <v>124</v>
      </c>
      <c r="BK93" s="161">
        <f>BK94+BK221+BK235+BK304+BK345+BK418+BK476</f>
        <v>0</v>
      </c>
    </row>
    <row r="94" s="12" customFormat="1" ht="22.8" customHeight="1">
      <c r="A94" s="12"/>
      <c r="B94" s="151"/>
      <c r="C94" s="12"/>
      <c r="D94" s="152" t="s">
        <v>71</v>
      </c>
      <c r="E94" s="162" t="s">
        <v>80</v>
      </c>
      <c r="F94" s="162" t="s">
        <v>125</v>
      </c>
      <c r="G94" s="12"/>
      <c r="H94" s="12"/>
      <c r="I94" s="154"/>
      <c r="J94" s="163">
        <f>BK94</f>
        <v>0</v>
      </c>
      <c r="K94" s="12"/>
      <c r="L94" s="151"/>
      <c r="M94" s="156"/>
      <c r="N94" s="157"/>
      <c r="O94" s="157"/>
      <c r="P94" s="158">
        <f>SUM(P95:P220)</f>
        <v>0</v>
      </c>
      <c r="Q94" s="157"/>
      <c r="R94" s="158">
        <f>SUM(R95:R220)</f>
        <v>0.091440000000000007</v>
      </c>
      <c r="S94" s="157"/>
      <c r="T94" s="159">
        <f>SUM(T95:T220)</f>
        <v>1275.068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2" t="s">
        <v>80</v>
      </c>
      <c r="AT94" s="160" t="s">
        <v>71</v>
      </c>
      <c r="AU94" s="160" t="s">
        <v>80</v>
      </c>
      <c r="AY94" s="152" t="s">
        <v>124</v>
      </c>
      <c r="BK94" s="161">
        <f>SUM(BK95:BK220)</f>
        <v>0</v>
      </c>
    </row>
    <row r="95" s="2" customFormat="1" ht="24.15" customHeight="1">
      <c r="A95" s="38"/>
      <c r="B95" s="164"/>
      <c r="C95" s="165" t="s">
        <v>80</v>
      </c>
      <c r="D95" s="165" t="s">
        <v>126</v>
      </c>
      <c r="E95" s="166" t="s">
        <v>127</v>
      </c>
      <c r="F95" s="167" t="s">
        <v>128</v>
      </c>
      <c r="G95" s="168" t="s">
        <v>129</v>
      </c>
      <c r="H95" s="169">
        <v>10</v>
      </c>
      <c r="I95" s="170"/>
      <c r="J95" s="171">
        <f>ROUND(I95*H95,2)</f>
        <v>0</v>
      </c>
      <c r="K95" s="167" t="s">
        <v>130</v>
      </c>
      <c r="L95" s="39"/>
      <c r="M95" s="172" t="s">
        <v>3</v>
      </c>
      <c r="N95" s="173" t="s">
        <v>43</v>
      </c>
      <c r="O95" s="72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6" t="s">
        <v>131</v>
      </c>
      <c r="AT95" s="176" t="s">
        <v>126</v>
      </c>
      <c r="AU95" s="176" t="s">
        <v>82</v>
      </c>
      <c r="AY95" s="19" t="s">
        <v>124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9" t="s">
        <v>80</v>
      </c>
      <c r="BK95" s="177">
        <f>ROUND(I95*H95,2)</f>
        <v>0</v>
      </c>
      <c r="BL95" s="19" t="s">
        <v>131</v>
      </c>
      <c r="BM95" s="176" t="s">
        <v>132</v>
      </c>
    </row>
    <row r="96" s="2" customFormat="1">
      <c r="A96" s="38"/>
      <c r="B96" s="39"/>
      <c r="C96" s="38"/>
      <c r="D96" s="178" t="s">
        <v>133</v>
      </c>
      <c r="E96" s="38"/>
      <c r="F96" s="179" t="s">
        <v>134</v>
      </c>
      <c r="G96" s="38"/>
      <c r="H96" s="38"/>
      <c r="I96" s="180"/>
      <c r="J96" s="38"/>
      <c r="K96" s="38"/>
      <c r="L96" s="39"/>
      <c r="M96" s="181"/>
      <c r="N96" s="182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133</v>
      </c>
      <c r="AU96" s="19" t="s">
        <v>82</v>
      </c>
    </row>
    <row r="97" s="13" customFormat="1">
      <c r="A97" s="13"/>
      <c r="B97" s="183"/>
      <c r="C97" s="13"/>
      <c r="D97" s="184" t="s">
        <v>135</v>
      </c>
      <c r="E97" s="185" t="s">
        <v>3</v>
      </c>
      <c r="F97" s="186" t="s">
        <v>136</v>
      </c>
      <c r="G97" s="13"/>
      <c r="H97" s="187">
        <v>10</v>
      </c>
      <c r="I97" s="188"/>
      <c r="J97" s="13"/>
      <c r="K97" s="13"/>
      <c r="L97" s="183"/>
      <c r="M97" s="189"/>
      <c r="N97" s="190"/>
      <c r="O97" s="190"/>
      <c r="P97" s="190"/>
      <c r="Q97" s="190"/>
      <c r="R97" s="190"/>
      <c r="S97" s="190"/>
      <c r="T97" s="19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5" t="s">
        <v>135</v>
      </c>
      <c r="AU97" s="185" t="s">
        <v>82</v>
      </c>
      <c r="AV97" s="13" t="s">
        <v>82</v>
      </c>
      <c r="AW97" s="13" t="s">
        <v>33</v>
      </c>
      <c r="AX97" s="13" t="s">
        <v>80</v>
      </c>
      <c r="AY97" s="185" t="s">
        <v>124</v>
      </c>
    </row>
    <row r="98" s="2" customFormat="1" ht="24.15" customHeight="1">
      <c r="A98" s="38"/>
      <c r="B98" s="164"/>
      <c r="C98" s="165" t="s">
        <v>82</v>
      </c>
      <c r="D98" s="165" t="s">
        <v>126</v>
      </c>
      <c r="E98" s="166" t="s">
        <v>137</v>
      </c>
      <c r="F98" s="167" t="s">
        <v>138</v>
      </c>
      <c r="G98" s="168" t="s">
        <v>139</v>
      </c>
      <c r="H98" s="169">
        <v>1</v>
      </c>
      <c r="I98" s="170"/>
      <c r="J98" s="171">
        <f>ROUND(I98*H98,2)</f>
        <v>0</v>
      </c>
      <c r="K98" s="167" t="s">
        <v>130</v>
      </c>
      <c r="L98" s="39"/>
      <c r="M98" s="172" t="s">
        <v>3</v>
      </c>
      <c r="N98" s="173" t="s">
        <v>43</v>
      </c>
      <c r="O98" s="72"/>
      <c r="P98" s="174">
        <f>O98*H98</f>
        <v>0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131</v>
      </c>
      <c r="AT98" s="176" t="s">
        <v>126</v>
      </c>
      <c r="AU98" s="176" t="s">
        <v>82</v>
      </c>
      <c r="AY98" s="19" t="s">
        <v>124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80</v>
      </c>
      <c r="BK98" s="177">
        <f>ROUND(I98*H98,2)</f>
        <v>0</v>
      </c>
      <c r="BL98" s="19" t="s">
        <v>131</v>
      </c>
      <c r="BM98" s="176" t="s">
        <v>140</v>
      </c>
    </row>
    <row r="99" s="2" customFormat="1">
      <c r="A99" s="38"/>
      <c r="B99" s="39"/>
      <c r="C99" s="38"/>
      <c r="D99" s="178" t="s">
        <v>133</v>
      </c>
      <c r="E99" s="38"/>
      <c r="F99" s="179" t="s">
        <v>141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133</v>
      </c>
      <c r="AU99" s="19" t="s">
        <v>82</v>
      </c>
    </row>
    <row r="100" s="2" customFormat="1" ht="21.75" customHeight="1">
      <c r="A100" s="38"/>
      <c r="B100" s="164"/>
      <c r="C100" s="165" t="s">
        <v>142</v>
      </c>
      <c r="D100" s="165" t="s">
        <v>126</v>
      </c>
      <c r="E100" s="166" t="s">
        <v>143</v>
      </c>
      <c r="F100" s="167" t="s">
        <v>144</v>
      </c>
      <c r="G100" s="168" t="s">
        <v>139</v>
      </c>
      <c r="H100" s="169">
        <v>1</v>
      </c>
      <c r="I100" s="170"/>
      <c r="J100" s="171">
        <f>ROUND(I100*H100,2)</f>
        <v>0</v>
      </c>
      <c r="K100" s="167" t="s">
        <v>130</v>
      </c>
      <c r="L100" s="39"/>
      <c r="M100" s="172" t="s">
        <v>3</v>
      </c>
      <c r="N100" s="173" t="s">
        <v>43</v>
      </c>
      <c r="O100" s="72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131</v>
      </c>
      <c r="AT100" s="176" t="s">
        <v>126</v>
      </c>
      <c r="AU100" s="176" t="s">
        <v>82</v>
      </c>
      <c r="AY100" s="19" t="s">
        <v>124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80</v>
      </c>
      <c r="BK100" s="177">
        <f>ROUND(I100*H100,2)</f>
        <v>0</v>
      </c>
      <c r="BL100" s="19" t="s">
        <v>131</v>
      </c>
      <c r="BM100" s="176" t="s">
        <v>145</v>
      </c>
    </row>
    <row r="101" s="2" customFormat="1">
      <c r="A101" s="38"/>
      <c r="B101" s="39"/>
      <c r="C101" s="38"/>
      <c r="D101" s="178" t="s">
        <v>133</v>
      </c>
      <c r="E101" s="38"/>
      <c r="F101" s="179" t="s">
        <v>146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133</v>
      </c>
      <c r="AU101" s="19" t="s">
        <v>82</v>
      </c>
    </row>
    <row r="102" s="2" customFormat="1" ht="37.8" customHeight="1">
      <c r="A102" s="38"/>
      <c r="B102" s="164"/>
      <c r="C102" s="165" t="s">
        <v>131</v>
      </c>
      <c r="D102" s="165" t="s">
        <v>126</v>
      </c>
      <c r="E102" s="166" t="s">
        <v>147</v>
      </c>
      <c r="F102" s="167" t="s">
        <v>148</v>
      </c>
      <c r="G102" s="168" t="s">
        <v>129</v>
      </c>
      <c r="H102" s="169">
        <v>18</v>
      </c>
      <c r="I102" s="170"/>
      <c r="J102" s="171">
        <f>ROUND(I102*H102,2)</f>
        <v>0</v>
      </c>
      <c r="K102" s="167" t="s">
        <v>130</v>
      </c>
      <c r="L102" s="39"/>
      <c r="M102" s="172" t="s">
        <v>3</v>
      </c>
      <c r="N102" s="173" t="s">
        <v>43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0.26000000000000001</v>
      </c>
      <c r="T102" s="175">
        <f>S102*H102</f>
        <v>4.6799999999999997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131</v>
      </c>
      <c r="AT102" s="176" t="s">
        <v>126</v>
      </c>
      <c r="AU102" s="176" t="s">
        <v>82</v>
      </c>
      <c r="AY102" s="19" t="s">
        <v>124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80</v>
      </c>
      <c r="BK102" s="177">
        <f>ROUND(I102*H102,2)</f>
        <v>0</v>
      </c>
      <c r="BL102" s="19" t="s">
        <v>131</v>
      </c>
      <c r="BM102" s="176" t="s">
        <v>149</v>
      </c>
    </row>
    <row r="103" s="2" customFormat="1">
      <c r="A103" s="38"/>
      <c r="B103" s="39"/>
      <c r="C103" s="38"/>
      <c r="D103" s="178" t="s">
        <v>133</v>
      </c>
      <c r="E103" s="38"/>
      <c r="F103" s="179" t="s">
        <v>150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133</v>
      </c>
      <c r="AU103" s="19" t="s">
        <v>82</v>
      </c>
    </row>
    <row r="104" s="14" customFormat="1">
      <c r="A104" s="14"/>
      <c r="B104" s="192"/>
      <c r="C104" s="14"/>
      <c r="D104" s="184" t="s">
        <v>135</v>
      </c>
      <c r="E104" s="193" t="s">
        <v>3</v>
      </c>
      <c r="F104" s="194" t="s">
        <v>151</v>
      </c>
      <c r="G104" s="14"/>
      <c r="H104" s="193" t="s">
        <v>3</v>
      </c>
      <c r="I104" s="195"/>
      <c r="J104" s="14"/>
      <c r="K104" s="14"/>
      <c r="L104" s="192"/>
      <c r="M104" s="196"/>
      <c r="N104" s="197"/>
      <c r="O104" s="197"/>
      <c r="P104" s="197"/>
      <c r="Q104" s="197"/>
      <c r="R104" s="197"/>
      <c r="S104" s="197"/>
      <c r="T104" s="19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3" t="s">
        <v>135</v>
      </c>
      <c r="AU104" s="193" t="s">
        <v>82</v>
      </c>
      <c r="AV104" s="14" t="s">
        <v>80</v>
      </c>
      <c r="AW104" s="14" t="s">
        <v>33</v>
      </c>
      <c r="AX104" s="14" t="s">
        <v>72</v>
      </c>
      <c r="AY104" s="193" t="s">
        <v>124</v>
      </c>
    </row>
    <row r="105" s="13" customFormat="1">
      <c r="A105" s="13"/>
      <c r="B105" s="183"/>
      <c r="C105" s="13"/>
      <c r="D105" s="184" t="s">
        <v>135</v>
      </c>
      <c r="E105" s="185" t="s">
        <v>3</v>
      </c>
      <c r="F105" s="186" t="s">
        <v>152</v>
      </c>
      <c r="G105" s="13"/>
      <c r="H105" s="187">
        <v>18</v>
      </c>
      <c r="I105" s="188"/>
      <c r="J105" s="13"/>
      <c r="K105" s="13"/>
      <c r="L105" s="183"/>
      <c r="M105" s="189"/>
      <c r="N105" s="190"/>
      <c r="O105" s="190"/>
      <c r="P105" s="190"/>
      <c r="Q105" s="190"/>
      <c r="R105" s="190"/>
      <c r="S105" s="190"/>
      <c r="T105" s="19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5" t="s">
        <v>135</v>
      </c>
      <c r="AU105" s="185" t="s">
        <v>82</v>
      </c>
      <c r="AV105" s="13" t="s">
        <v>82</v>
      </c>
      <c r="AW105" s="13" t="s">
        <v>33</v>
      </c>
      <c r="AX105" s="13" t="s">
        <v>80</v>
      </c>
      <c r="AY105" s="185" t="s">
        <v>124</v>
      </c>
    </row>
    <row r="106" s="2" customFormat="1" ht="37.8" customHeight="1">
      <c r="A106" s="38"/>
      <c r="B106" s="164"/>
      <c r="C106" s="165" t="s">
        <v>153</v>
      </c>
      <c r="D106" s="165" t="s">
        <v>126</v>
      </c>
      <c r="E106" s="166" t="s">
        <v>154</v>
      </c>
      <c r="F106" s="167" t="s">
        <v>155</v>
      </c>
      <c r="G106" s="168" t="s">
        <v>129</v>
      </c>
      <c r="H106" s="169">
        <v>17</v>
      </c>
      <c r="I106" s="170"/>
      <c r="J106" s="171">
        <f>ROUND(I106*H106,2)</f>
        <v>0</v>
      </c>
      <c r="K106" s="167" t="s">
        <v>130</v>
      </c>
      <c r="L106" s="39"/>
      <c r="M106" s="172" t="s">
        <v>3</v>
      </c>
      <c r="N106" s="173" t="s">
        <v>43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0.32000000000000001</v>
      </c>
      <c r="T106" s="175">
        <f>S106*H106</f>
        <v>5.4400000000000004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131</v>
      </c>
      <c r="AT106" s="176" t="s">
        <v>126</v>
      </c>
      <c r="AU106" s="176" t="s">
        <v>82</v>
      </c>
      <c r="AY106" s="19" t="s">
        <v>124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80</v>
      </c>
      <c r="BK106" s="177">
        <f>ROUND(I106*H106,2)</f>
        <v>0</v>
      </c>
      <c r="BL106" s="19" t="s">
        <v>131</v>
      </c>
      <c r="BM106" s="176" t="s">
        <v>156</v>
      </c>
    </row>
    <row r="107" s="2" customFormat="1">
      <c r="A107" s="38"/>
      <c r="B107" s="39"/>
      <c r="C107" s="38"/>
      <c r="D107" s="178" t="s">
        <v>133</v>
      </c>
      <c r="E107" s="38"/>
      <c r="F107" s="179" t="s">
        <v>157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133</v>
      </c>
      <c r="AU107" s="19" t="s">
        <v>82</v>
      </c>
    </row>
    <row r="108" s="14" customFormat="1">
      <c r="A108" s="14"/>
      <c r="B108" s="192"/>
      <c r="C108" s="14"/>
      <c r="D108" s="184" t="s">
        <v>135</v>
      </c>
      <c r="E108" s="193" t="s">
        <v>3</v>
      </c>
      <c r="F108" s="194" t="s">
        <v>158</v>
      </c>
      <c r="G108" s="14"/>
      <c r="H108" s="193" t="s">
        <v>3</v>
      </c>
      <c r="I108" s="195"/>
      <c r="J108" s="14"/>
      <c r="K108" s="14"/>
      <c r="L108" s="192"/>
      <c r="M108" s="196"/>
      <c r="N108" s="197"/>
      <c r="O108" s="197"/>
      <c r="P108" s="197"/>
      <c r="Q108" s="197"/>
      <c r="R108" s="197"/>
      <c r="S108" s="197"/>
      <c r="T108" s="19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3" t="s">
        <v>135</v>
      </c>
      <c r="AU108" s="193" t="s">
        <v>82</v>
      </c>
      <c r="AV108" s="14" t="s">
        <v>80</v>
      </c>
      <c r="AW108" s="14" t="s">
        <v>33</v>
      </c>
      <c r="AX108" s="14" t="s">
        <v>72</v>
      </c>
      <c r="AY108" s="193" t="s">
        <v>124</v>
      </c>
    </row>
    <row r="109" s="13" customFormat="1">
      <c r="A109" s="13"/>
      <c r="B109" s="183"/>
      <c r="C109" s="13"/>
      <c r="D109" s="184" t="s">
        <v>135</v>
      </c>
      <c r="E109" s="185" t="s">
        <v>3</v>
      </c>
      <c r="F109" s="186" t="s">
        <v>159</v>
      </c>
      <c r="G109" s="13"/>
      <c r="H109" s="187">
        <v>17</v>
      </c>
      <c r="I109" s="188"/>
      <c r="J109" s="13"/>
      <c r="K109" s="13"/>
      <c r="L109" s="183"/>
      <c r="M109" s="189"/>
      <c r="N109" s="190"/>
      <c r="O109" s="190"/>
      <c r="P109" s="190"/>
      <c r="Q109" s="190"/>
      <c r="R109" s="190"/>
      <c r="S109" s="190"/>
      <c r="T109" s="19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5" t="s">
        <v>135</v>
      </c>
      <c r="AU109" s="185" t="s">
        <v>82</v>
      </c>
      <c r="AV109" s="13" t="s">
        <v>82</v>
      </c>
      <c r="AW109" s="13" t="s">
        <v>33</v>
      </c>
      <c r="AX109" s="13" t="s">
        <v>80</v>
      </c>
      <c r="AY109" s="185" t="s">
        <v>124</v>
      </c>
    </row>
    <row r="110" s="2" customFormat="1" ht="37.8" customHeight="1">
      <c r="A110" s="38"/>
      <c r="B110" s="164"/>
      <c r="C110" s="165" t="s">
        <v>160</v>
      </c>
      <c r="D110" s="165" t="s">
        <v>126</v>
      </c>
      <c r="E110" s="166" t="s">
        <v>161</v>
      </c>
      <c r="F110" s="167" t="s">
        <v>162</v>
      </c>
      <c r="G110" s="168" t="s">
        <v>129</v>
      </c>
      <c r="H110" s="169">
        <v>16</v>
      </c>
      <c r="I110" s="170"/>
      <c r="J110" s="171">
        <f>ROUND(I110*H110,2)</f>
        <v>0</v>
      </c>
      <c r="K110" s="167" t="s">
        <v>130</v>
      </c>
      <c r="L110" s="39"/>
      <c r="M110" s="172" t="s">
        <v>3</v>
      </c>
      <c r="N110" s="173" t="s">
        <v>43</v>
      </c>
      <c r="O110" s="72"/>
      <c r="P110" s="174">
        <f>O110*H110</f>
        <v>0</v>
      </c>
      <c r="Q110" s="174">
        <v>0</v>
      </c>
      <c r="R110" s="174">
        <f>Q110*H110</f>
        <v>0</v>
      </c>
      <c r="S110" s="174">
        <v>0.29499999999999998</v>
      </c>
      <c r="T110" s="175">
        <f>S110*H110</f>
        <v>4.7199999999999998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131</v>
      </c>
      <c r="AT110" s="176" t="s">
        <v>126</v>
      </c>
      <c r="AU110" s="176" t="s">
        <v>82</v>
      </c>
      <c r="AY110" s="19" t="s">
        <v>124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80</v>
      </c>
      <c r="BK110" s="177">
        <f>ROUND(I110*H110,2)</f>
        <v>0</v>
      </c>
      <c r="BL110" s="19" t="s">
        <v>131</v>
      </c>
      <c r="BM110" s="176" t="s">
        <v>163</v>
      </c>
    </row>
    <row r="111" s="2" customFormat="1">
      <c r="A111" s="38"/>
      <c r="B111" s="39"/>
      <c r="C111" s="38"/>
      <c r="D111" s="178" t="s">
        <v>133</v>
      </c>
      <c r="E111" s="38"/>
      <c r="F111" s="179" t="s">
        <v>164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133</v>
      </c>
      <c r="AU111" s="19" t="s">
        <v>82</v>
      </c>
    </row>
    <row r="112" s="14" customFormat="1">
      <c r="A112" s="14"/>
      <c r="B112" s="192"/>
      <c r="C112" s="14"/>
      <c r="D112" s="184" t="s">
        <v>135</v>
      </c>
      <c r="E112" s="193" t="s">
        <v>3</v>
      </c>
      <c r="F112" s="194" t="s">
        <v>165</v>
      </c>
      <c r="G112" s="14"/>
      <c r="H112" s="193" t="s">
        <v>3</v>
      </c>
      <c r="I112" s="195"/>
      <c r="J112" s="14"/>
      <c r="K112" s="14"/>
      <c r="L112" s="192"/>
      <c r="M112" s="196"/>
      <c r="N112" s="197"/>
      <c r="O112" s="197"/>
      <c r="P112" s="197"/>
      <c r="Q112" s="197"/>
      <c r="R112" s="197"/>
      <c r="S112" s="197"/>
      <c r="T112" s="19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3" t="s">
        <v>135</v>
      </c>
      <c r="AU112" s="193" t="s">
        <v>82</v>
      </c>
      <c r="AV112" s="14" t="s">
        <v>80</v>
      </c>
      <c r="AW112" s="14" t="s">
        <v>33</v>
      </c>
      <c r="AX112" s="14" t="s">
        <v>72</v>
      </c>
      <c r="AY112" s="193" t="s">
        <v>124</v>
      </c>
    </row>
    <row r="113" s="13" customFormat="1">
      <c r="A113" s="13"/>
      <c r="B113" s="183"/>
      <c r="C113" s="13"/>
      <c r="D113" s="184" t="s">
        <v>135</v>
      </c>
      <c r="E113" s="185" t="s">
        <v>3</v>
      </c>
      <c r="F113" s="186" t="s">
        <v>166</v>
      </c>
      <c r="G113" s="13"/>
      <c r="H113" s="187">
        <v>16</v>
      </c>
      <c r="I113" s="188"/>
      <c r="J113" s="13"/>
      <c r="K113" s="13"/>
      <c r="L113" s="183"/>
      <c r="M113" s="189"/>
      <c r="N113" s="190"/>
      <c r="O113" s="190"/>
      <c r="P113" s="190"/>
      <c r="Q113" s="190"/>
      <c r="R113" s="190"/>
      <c r="S113" s="190"/>
      <c r="T113" s="19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5" t="s">
        <v>135</v>
      </c>
      <c r="AU113" s="185" t="s">
        <v>82</v>
      </c>
      <c r="AV113" s="13" t="s">
        <v>82</v>
      </c>
      <c r="AW113" s="13" t="s">
        <v>33</v>
      </c>
      <c r="AX113" s="13" t="s">
        <v>80</v>
      </c>
      <c r="AY113" s="185" t="s">
        <v>124</v>
      </c>
    </row>
    <row r="114" s="2" customFormat="1" ht="37.8" customHeight="1">
      <c r="A114" s="38"/>
      <c r="B114" s="164"/>
      <c r="C114" s="165" t="s">
        <v>167</v>
      </c>
      <c r="D114" s="165" t="s">
        <v>126</v>
      </c>
      <c r="E114" s="166" t="s">
        <v>168</v>
      </c>
      <c r="F114" s="167" t="s">
        <v>169</v>
      </c>
      <c r="G114" s="168" t="s">
        <v>129</v>
      </c>
      <c r="H114" s="169">
        <v>65</v>
      </c>
      <c r="I114" s="170"/>
      <c r="J114" s="171">
        <f>ROUND(I114*H114,2)</f>
        <v>0</v>
      </c>
      <c r="K114" s="167" t="s">
        <v>130</v>
      </c>
      <c r="L114" s="39"/>
      <c r="M114" s="172" t="s">
        <v>3</v>
      </c>
      <c r="N114" s="173" t="s">
        <v>43</v>
      </c>
      <c r="O114" s="72"/>
      <c r="P114" s="174">
        <f>O114*H114</f>
        <v>0</v>
      </c>
      <c r="Q114" s="174">
        <v>0</v>
      </c>
      <c r="R114" s="174">
        <f>Q114*H114</f>
        <v>0</v>
      </c>
      <c r="S114" s="174">
        <v>0.28999999999999998</v>
      </c>
      <c r="T114" s="175">
        <f>S114*H114</f>
        <v>18.849999999999998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131</v>
      </c>
      <c r="AT114" s="176" t="s">
        <v>126</v>
      </c>
      <c r="AU114" s="176" t="s">
        <v>82</v>
      </c>
      <c r="AY114" s="19" t="s">
        <v>124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80</v>
      </c>
      <c r="BK114" s="177">
        <f>ROUND(I114*H114,2)</f>
        <v>0</v>
      </c>
      <c r="BL114" s="19" t="s">
        <v>131</v>
      </c>
      <c r="BM114" s="176" t="s">
        <v>170</v>
      </c>
    </row>
    <row r="115" s="2" customFormat="1">
      <c r="A115" s="38"/>
      <c r="B115" s="39"/>
      <c r="C115" s="38"/>
      <c r="D115" s="178" t="s">
        <v>133</v>
      </c>
      <c r="E115" s="38"/>
      <c r="F115" s="179" t="s">
        <v>171</v>
      </c>
      <c r="G115" s="38"/>
      <c r="H115" s="38"/>
      <c r="I115" s="180"/>
      <c r="J115" s="38"/>
      <c r="K115" s="38"/>
      <c r="L115" s="39"/>
      <c r="M115" s="181"/>
      <c r="N115" s="182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133</v>
      </c>
      <c r="AU115" s="19" t="s">
        <v>82</v>
      </c>
    </row>
    <row r="116" s="14" customFormat="1">
      <c r="A116" s="14"/>
      <c r="B116" s="192"/>
      <c r="C116" s="14"/>
      <c r="D116" s="184" t="s">
        <v>135</v>
      </c>
      <c r="E116" s="193" t="s">
        <v>3</v>
      </c>
      <c r="F116" s="194" t="s">
        <v>151</v>
      </c>
      <c r="G116" s="14"/>
      <c r="H116" s="193" t="s">
        <v>3</v>
      </c>
      <c r="I116" s="195"/>
      <c r="J116" s="14"/>
      <c r="K116" s="14"/>
      <c r="L116" s="192"/>
      <c r="M116" s="196"/>
      <c r="N116" s="197"/>
      <c r="O116" s="197"/>
      <c r="P116" s="197"/>
      <c r="Q116" s="197"/>
      <c r="R116" s="197"/>
      <c r="S116" s="197"/>
      <c r="T116" s="19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3" t="s">
        <v>135</v>
      </c>
      <c r="AU116" s="193" t="s">
        <v>82</v>
      </c>
      <c r="AV116" s="14" t="s">
        <v>80</v>
      </c>
      <c r="AW116" s="14" t="s">
        <v>33</v>
      </c>
      <c r="AX116" s="14" t="s">
        <v>72</v>
      </c>
      <c r="AY116" s="193" t="s">
        <v>124</v>
      </c>
    </row>
    <row r="117" s="13" customFormat="1">
      <c r="A117" s="13"/>
      <c r="B117" s="183"/>
      <c r="C117" s="13"/>
      <c r="D117" s="184" t="s">
        <v>135</v>
      </c>
      <c r="E117" s="185" t="s">
        <v>3</v>
      </c>
      <c r="F117" s="186" t="s">
        <v>172</v>
      </c>
      <c r="G117" s="13"/>
      <c r="H117" s="187">
        <v>65</v>
      </c>
      <c r="I117" s="188"/>
      <c r="J117" s="13"/>
      <c r="K117" s="13"/>
      <c r="L117" s="183"/>
      <c r="M117" s="189"/>
      <c r="N117" s="190"/>
      <c r="O117" s="190"/>
      <c r="P117" s="190"/>
      <c r="Q117" s="190"/>
      <c r="R117" s="190"/>
      <c r="S117" s="190"/>
      <c r="T117" s="19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5" t="s">
        <v>135</v>
      </c>
      <c r="AU117" s="185" t="s">
        <v>82</v>
      </c>
      <c r="AV117" s="13" t="s">
        <v>82</v>
      </c>
      <c r="AW117" s="13" t="s">
        <v>33</v>
      </c>
      <c r="AX117" s="13" t="s">
        <v>80</v>
      </c>
      <c r="AY117" s="185" t="s">
        <v>124</v>
      </c>
    </row>
    <row r="118" s="2" customFormat="1" ht="37.8" customHeight="1">
      <c r="A118" s="38"/>
      <c r="B118" s="164"/>
      <c r="C118" s="165" t="s">
        <v>173</v>
      </c>
      <c r="D118" s="165" t="s">
        <v>126</v>
      </c>
      <c r="E118" s="166" t="s">
        <v>174</v>
      </c>
      <c r="F118" s="167" t="s">
        <v>175</v>
      </c>
      <c r="G118" s="168" t="s">
        <v>129</v>
      </c>
      <c r="H118" s="169">
        <v>65</v>
      </c>
      <c r="I118" s="170"/>
      <c r="J118" s="171">
        <f>ROUND(I118*H118,2)</f>
        <v>0</v>
      </c>
      <c r="K118" s="167" t="s">
        <v>130</v>
      </c>
      <c r="L118" s="39"/>
      <c r="M118" s="172" t="s">
        <v>3</v>
      </c>
      <c r="N118" s="173" t="s">
        <v>43</v>
      </c>
      <c r="O118" s="72"/>
      <c r="P118" s="174">
        <f>O118*H118</f>
        <v>0</v>
      </c>
      <c r="Q118" s="174">
        <v>0</v>
      </c>
      <c r="R118" s="174">
        <f>Q118*H118</f>
        <v>0</v>
      </c>
      <c r="S118" s="174">
        <v>0.23999999999999999</v>
      </c>
      <c r="T118" s="175">
        <f>S118*H118</f>
        <v>15.6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131</v>
      </c>
      <c r="AT118" s="176" t="s">
        <v>126</v>
      </c>
      <c r="AU118" s="176" t="s">
        <v>82</v>
      </c>
      <c r="AY118" s="19" t="s">
        <v>124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80</v>
      </c>
      <c r="BK118" s="177">
        <f>ROUND(I118*H118,2)</f>
        <v>0</v>
      </c>
      <c r="BL118" s="19" t="s">
        <v>131</v>
      </c>
      <c r="BM118" s="176" t="s">
        <v>176</v>
      </c>
    </row>
    <row r="119" s="2" customFormat="1">
      <c r="A119" s="38"/>
      <c r="B119" s="39"/>
      <c r="C119" s="38"/>
      <c r="D119" s="178" t="s">
        <v>133</v>
      </c>
      <c r="E119" s="38"/>
      <c r="F119" s="179" t="s">
        <v>177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133</v>
      </c>
      <c r="AU119" s="19" t="s">
        <v>82</v>
      </c>
    </row>
    <row r="120" s="14" customFormat="1">
      <c r="A120" s="14"/>
      <c r="B120" s="192"/>
      <c r="C120" s="14"/>
      <c r="D120" s="184" t="s">
        <v>135</v>
      </c>
      <c r="E120" s="193" t="s">
        <v>3</v>
      </c>
      <c r="F120" s="194" t="s">
        <v>151</v>
      </c>
      <c r="G120" s="14"/>
      <c r="H120" s="193" t="s">
        <v>3</v>
      </c>
      <c r="I120" s="195"/>
      <c r="J120" s="14"/>
      <c r="K120" s="14"/>
      <c r="L120" s="192"/>
      <c r="M120" s="196"/>
      <c r="N120" s="197"/>
      <c r="O120" s="197"/>
      <c r="P120" s="197"/>
      <c r="Q120" s="197"/>
      <c r="R120" s="197"/>
      <c r="S120" s="197"/>
      <c r="T120" s="19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3" t="s">
        <v>135</v>
      </c>
      <c r="AU120" s="193" t="s">
        <v>82</v>
      </c>
      <c r="AV120" s="14" t="s">
        <v>80</v>
      </c>
      <c r="AW120" s="14" t="s">
        <v>33</v>
      </c>
      <c r="AX120" s="14" t="s">
        <v>72</v>
      </c>
      <c r="AY120" s="193" t="s">
        <v>124</v>
      </c>
    </row>
    <row r="121" s="13" customFormat="1">
      <c r="A121" s="13"/>
      <c r="B121" s="183"/>
      <c r="C121" s="13"/>
      <c r="D121" s="184" t="s">
        <v>135</v>
      </c>
      <c r="E121" s="185" t="s">
        <v>3</v>
      </c>
      <c r="F121" s="186" t="s">
        <v>178</v>
      </c>
      <c r="G121" s="13"/>
      <c r="H121" s="187">
        <v>65</v>
      </c>
      <c r="I121" s="188"/>
      <c r="J121" s="13"/>
      <c r="K121" s="13"/>
      <c r="L121" s="183"/>
      <c r="M121" s="189"/>
      <c r="N121" s="190"/>
      <c r="O121" s="190"/>
      <c r="P121" s="190"/>
      <c r="Q121" s="190"/>
      <c r="R121" s="190"/>
      <c r="S121" s="190"/>
      <c r="T121" s="19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5" t="s">
        <v>135</v>
      </c>
      <c r="AU121" s="185" t="s">
        <v>82</v>
      </c>
      <c r="AV121" s="13" t="s">
        <v>82</v>
      </c>
      <c r="AW121" s="13" t="s">
        <v>33</v>
      </c>
      <c r="AX121" s="13" t="s">
        <v>80</v>
      </c>
      <c r="AY121" s="185" t="s">
        <v>124</v>
      </c>
    </row>
    <row r="122" s="2" customFormat="1" ht="33" customHeight="1">
      <c r="A122" s="38"/>
      <c r="B122" s="164"/>
      <c r="C122" s="165" t="s">
        <v>179</v>
      </c>
      <c r="D122" s="165" t="s">
        <v>126</v>
      </c>
      <c r="E122" s="166" t="s">
        <v>180</v>
      </c>
      <c r="F122" s="167" t="s">
        <v>181</v>
      </c>
      <c r="G122" s="168" t="s">
        <v>129</v>
      </c>
      <c r="H122" s="169">
        <v>65</v>
      </c>
      <c r="I122" s="170"/>
      <c r="J122" s="171">
        <f>ROUND(I122*H122,2)</f>
        <v>0</v>
      </c>
      <c r="K122" s="167" t="s">
        <v>130</v>
      </c>
      <c r="L122" s="39"/>
      <c r="M122" s="172" t="s">
        <v>3</v>
      </c>
      <c r="N122" s="173" t="s">
        <v>43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0.098000000000000004</v>
      </c>
      <c r="T122" s="175">
        <f>S122*H122</f>
        <v>6.3700000000000001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131</v>
      </c>
      <c r="AT122" s="176" t="s">
        <v>126</v>
      </c>
      <c r="AU122" s="176" t="s">
        <v>82</v>
      </c>
      <c r="AY122" s="19" t="s">
        <v>124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80</v>
      </c>
      <c r="BK122" s="177">
        <f>ROUND(I122*H122,2)</f>
        <v>0</v>
      </c>
      <c r="BL122" s="19" t="s">
        <v>131</v>
      </c>
      <c r="BM122" s="176" t="s">
        <v>182</v>
      </c>
    </row>
    <row r="123" s="2" customFormat="1">
      <c r="A123" s="38"/>
      <c r="B123" s="39"/>
      <c r="C123" s="38"/>
      <c r="D123" s="178" t="s">
        <v>133</v>
      </c>
      <c r="E123" s="38"/>
      <c r="F123" s="179" t="s">
        <v>183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133</v>
      </c>
      <c r="AU123" s="19" t="s">
        <v>82</v>
      </c>
    </row>
    <row r="124" s="14" customFormat="1">
      <c r="A124" s="14"/>
      <c r="B124" s="192"/>
      <c r="C124" s="14"/>
      <c r="D124" s="184" t="s">
        <v>135</v>
      </c>
      <c r="E124" s="193" t="s">
        <v>3</v>
      </c>
      <c r="F124" s="194" t="s">
        <v>151</v>
      </c>
      <c r="G124" s="14"/>
      <c r="H124" s="193" t="s">
        <v>3</v>
      </c>
      <c r="I124" s="195"/>
      <c r="J124" s="14"/>
      <c r="K124" s="14"/>
      <c r="L124" s="192"/>
      <c r="M124" s="196"/>
      <c r="N124" s="197"/>
      <c r="O124" s="197"/>
      <c r="P124" s="197"/>
      <c r="Q124" s="197"/>
      <c r="R124" s="197"/>
      <c r="S124" s="197"/>
      <c r="T124" s="19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3" t="s">
        <v>135</v>
      </c>
      <c r="AU124" s="193" t="s">
        <v>82</v>
      </c>
      <c r="AV124" s="14" t="s">
        <v>80</v>
      </c>
      <c r="AW124" s="14" t="s">
        <v>33</v>
      </c>
      <c r="AX124" s="14" t="s">
        <v>72</v>
      </c>
      <c r="AY124" s="193" t="s">
        <v>124</v>
      </c>
    </row>
    <row r="125" s="13" customFormat="1">
      <c r="A125" s="13"/>
      <c r="B125" s="183"/>
      <c r="C125" s="13"/>
      <c r="D125" s="184" t="s">
        <v>135</v>
      </c>
      <c r="E125" s="185" t="s">
        <v>3</v>
      </c>
      <c r="F125" s="186" t="s">
        <v>184</v>
      </c>
      <c r="G125" s="13"/>
      <c r="H125" s="187">
        <v>65</v>
      </c>
      <c r="I125" s="188"/>
      <c r="J125" s="13"/>
      <c r="K125" s="13"/>
      <c r="L125" s="183"/>
      <c r="M125" s="189"/>
      <c r="N125" s="190"/>
      <c r="O125" s="190"/>
      <c r="P125" s="190"/>
      <c r="Q125" s="190"/>
      <c r="R125" s="190"/>
      <c r="S125" s="190"/>
      <c r="T125" s="19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5" t="s">
        <v>135</v>
      </c>
      <c r="AU125" s="185" t="s">
        <v>82</v>
      </c>
      <c r="AV125" s="13" t="s">
        <v>82</v>
      </c>
      <c r="AW125" s="13" t="s">
        <v>33</v>
      </c>
      <c r="AX125" s="13" t="s">
        <v>80</v>
      </c>
      <c r="AY125" s="185" t="s">
        <v>124</v>
      </c>
    </row>
    <row r="126" s="2" customFormat="1" ht="37.8" customHeight="1">
      <c r="A126" s="38"/>
      <c r="B126" s="164"/>
      <c r="C126" s="165" t="s">
        <v>185</v>
      </c>
      <c r="D126" s="165" t="s">
        <v>126</v>
      </c>
      <c r="E126" s="166" t="s">
        <v>186</v>
      </c>
      <c r="F126" s="167" t="s">
        <v>187</v>
      </c>
      <c r="G126" s="168" t="s">
        <v>129</v>
      </c>
      <c r="H126" s="169">
        <v>1524</v>
      </c>
      <c r="I126" s="170"/>
      <c r="J126" s="171">
        <f>ROUND(I126*H126,2)</f>
        <v>0</v>
      </c>
      <c r="K126" s="167" t="s">
        <v>130</v>
      </c>
      <c r="L126" s="39"/>
      <c r="M126" s="172" t="s">
        <v>3</v>
      </c>
      <c r="N126" s="173" t="s">
        <v>43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0.44</v>
      </c>
      <c r="T126" s="175">
        <f>S126*H126</f>
        <v>670.56000000000006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131</v>
      </c>
      <c r="AT126" s="176" t="s">
        <v>126</v>
      </c>
      <c r="AU126" s="176" t="s">
        <v>82</v>
      </c>
      <c r="AY126" s="19" t="s">
        <v>124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80</v>
      </c>
      <c r="BK126" s="177">
        <f>ROUND(I126*H126,2)</f>
        <v>0</v>
      </c>
      <c r="BL126" s="19" t="s">
        <v>131</v>
      </c>
      <c r="BM126" s="176" t="s">
        <v>188</v>
      </c>
    </row>
    <row r="127" s="2" customFormat="1">
      <c r="A127" s="38"/>
      <c r="B127" s="39"/>
      <c r="C127" s="38"/>
      <c r="D127" s="178" t="s">
        <v>133</v>
      </c>
      <c r="E127" s="38"/>
      <c r="F127" s="179" t="s">
        <v>189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133</v>
      </c>
      <c r="AU127" s="19" t="s">
        <v>82</v>
      </c>
    </row>
    <row r="128" s="14" customFormat="1">
      <c r="A128" s="14"/>
      <c r="B128" s="192"/>
      <c r="C128" s="14"/>
      <c r="D128" s="184" t="s">
        <v>135</v>
      </c>
      <c r="E128" s="193" t="s">
        <v>3</v>
      </c>
      <c r="F128" s="194" t="s">
        <v>190</v>
      </c>
      <c r="G128" s="14"/>
      <c r="H128" s="193" t="s">
        <v>3</v>
      </c>
      <c r="I128" s="195"/>
      <c r="J128" s="14"/>
      <c r="K128" s="14"/>
      <c r="L128" s="192"/>
      <c r="M128" s="196"/>
      <c r="N128" s="197"/>
      <c r="O128" s="197"/>
      <c r="P128" s="197"/>
      <c r="Q128" s="197"/>
      <c r="R128" s="197"/>
      <c r="S128" s="197"/>
      <c r="T128" s="19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135</v>
      </c>
      <c r="AU128" s="193" t="s">
        <v>82</v>
      </c>
      <c r="AV128" s="14" t="s">
        <v>80</v>
      </c>
      <c r="AW128" s="14" t="s">
        <v>33</v>
      </c>
      <c r="AX128" s="14" t="s">
        <v>72</v>
      </c>
      <c r="AY128" s="193" t="s">
        <v>124</v>
      </c>
    </row>
    <row r="129" s="13" customFormat="1">
      <c r="A129" s="13"/>
      <c r="B129" s="183"/>
      <c r="C129" s="13"/>
      <c r="D129" s="184" t="s">
        <v>135</v>
      </c>
      <c r="E129" s="185" t="s">
        <v>3</v>
      </c>
      <c r="F129" s="186" t="s">
        <v>191</v>
      </c>
      <c r="G129" s="13"/>
      <c r="H129" s="187">
        <v>1524</v>
      </c>
      <c r="I129" s="188"/>
      <c r="J129" s="13"/>
      <c r="K129" s="13"/>
      <c r="L129" s="183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5" t="s">
        <v>135</v>
      </c>
      <c r="AU129" s="185" t="s">
        <v>82</v>
      </c>
      <c r="AV129" s="13" t="s">
        <v>82</v>
      </c>
      <c r="AW129" s="13" t="s">
        <v>33</v>
      </c>
      <c r="AX129" s="13" t="s">
        <v>80</v>
      </c>
      <c r="AY129" s="185" t="s">
        <v>124</v>
      </c>
    </row>
    <row r="130" s="2" customFormat="1" ht="33" customHeight="1">
      <c r="A130" s="38"/>
      <c r="B130" s="164"/>
      <c r="C130" s="165" t="s">
        <v>192</v>
      </c>
      <c r="D130" s="165" t="s">
        <v>126</v>
      </c>
      <c r="E130" s="166" t="s">
        <v>193</v>
      </c>
      <c r="F130" s="167" t="s">
        <v>194</v>
      </c>
      <c r="G130" s="168" t="s">
        <v>129</v>
      </c>
      <c r="H130" s="169">
        <v>1524</v>
      </c>
      <c r="I130" s="170"/>
      <c r="J130" s="171">
        <f>ROUND(I130*H130,2)</f>
        <v>0</v>
      </c>
      <c r="K130" s="167" t="s">
        <v>130</v>
      </c>
      <c r="L130" s="39"/>
      <c r="M130" s="172" t="s">
        <v>3</v>
      </c>
      <c r="N130" s="173" t="s">
        <v>43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0.22</v>
      </c>
      <c r="T130" s="175">
        <f>S130*H130</f>
        <v>335.28000000000003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131</v>
      </c>
      <c r="AT130" s="176" t="s">
        <v>126</v>
      </c>
      <c r="AU130" s="176" t="s">
        <v>82</v>
      </c>
      <c r="AY130" s="19" t="s">
        <v>124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80</v>
      </c>
      <c r="BK130" s="177">
        <f>ROUND(I130*H130,2)</f>
        <v>0</v>
      </c>
      <c r="BL130" s="19" t="s">
        <v>131</v>
      </c>
      <c r="BM130" s="176" t="s">
        <v>195</v>
      </c>
    </row>
    <row r="131" s="2" customFormat="1">
      <c r="A131" s="38"/>
      <c r="B131" s="39"/>
      <c r="C131" s="38"/>
      <c r="D131" s="178" t="s">
        <v>133</v>
      </c>
      <c r="E131" s="38"/>
      <c r="F131" s="179" t="s">
        <v>196</v>
      </c>
      <c r="G131" s="38"/>
      <c r="H131" s="38"/>
      <c r="I131" s="180"/>
      <c r="J131" s="38"/>
      <c r="K131" s="38"/>
      <c r="L131" s="39"/>
      <c r="M131" s="181"/>
      <c r="N131" s="182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133</v>
      </c>
      <c r="AU131" s="19" t="s">
        <v>82</v>
      </c>
    </row>
    <row r="132" s="14" customFormat="1">
      <c r="A132" s="14"/>
      <c r="B132" s="192"/>
      <c r="C132" s="14"/>
      <c r="D132" s="184" t="s">
        <v>135</v>
      </c>
      <c r="E132" s="193" t="s">
        <v>3</v>
      </c>
      <c r="F132" s="194" t="s">
        <v>190</v>
      </c>
      <c r="G132" s="14"/>
      <c r="H132" s="193" t="s">
        <v>3</v>
      </c>
      <c r="I132" s="195"/>
      <c r="J132" s="14"/>
      <c r="K132" s="14"/>
      <c r="L132" s="192"/>
      <c r="M132" s="196"/>
      <c r="N132" s="197"/>
      <c r="O132" s="197"/>
      <c r="P132" s="197"/>
      <c r="Q132" s="197"/>
      <c r="R132" s="197"/>
      <c r="S132" s="197"/>
      <c r="T132" s="19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135</v>
      </c>
      <c r="AU132" s="193" t="s">
        <v>82</v>
      </c>
      <c r="AV132" s="14" t="s">
        <v>80</v>
      </c>
      <c r="AW132" s="14" t="s">
        <v>33</v>
      </c>
      <c r="AX132" s="14" t="s">
        <v>72</v>
      </c>
      <c r="AY132" s="193" t="s">
        <v>124</v>
      </c>
    </row>
    <row r="133" s="13" customFormat="1">
      <c r="A133" s="13"/>
      <c r="B133" s="183"/>
      <c r="C133" s="13"/>
      <c r="D133" s="184" t="s">
        <v>135</v>
      </c>
      <c r="E133" s="185" t="s">
        <v>3</v>
      </c>
      <c r="F133" s="186" t="s">
        <v>197</v>
      </c>
      <c r="G133" s="13"/>
      <c r="H133" s="187">
        <v>1524</v>
      </c>
      <c r="I133" s="188"/>
      <c r="J133" s="13"/>
      <c r="K133" s="13"/>
      <c r="L133" s="183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5" t="s">
        <v>135</v>
      </c>
      <c r="AU133" s="185" t="s">
        <v>82</v>
      </c>
      <c r="AV133" s="13" t="s">
        <v>82</v>
      </c>
      <c r="AW133" s="13" t="s">
        <v>33</v>
      </c>
      <c r="AX133" s="13" t="s">
        <v>80</v>
      </c>
      <c r="AY133" s="185" t="s">
        <v>124</v>
      </c>
    </row>
    <row r="134" s="2" customFormat="1" ht="37.8" customHeight="1">
      <c r="A134" s="38"/>
      <c r="B134" s="164"/>
      <c r="C134" s="165" t="s">
        <v>198</v>
      </c>
      <c r="D134" s="165" t="s">
        <v>126</v>
      </c>
      <c r="E134" s="166" t="s">
        <v>199</v>
      </c>
      <c r="F134" s="167" t="s">
        <v>200</v>
      </c>
      <c r="G134" s="168" t="s">
        <v>129</v>
      </c>
      <c r="H134" s="169">
        <v>35</v>
      </c>
      <c r="I134" s="170"/>
      <c r="J134" s="171">
        <f>ROUND(I134*H134,2)</f>
        <v>0</v>
      </c>
      <c r="K134" s="167" t="s">
        <v>130</v>
      </c>
      <c r="L134" s="39"/>
      <c r="M134" s="172" t="s">
        <v>3</v>
      </c>
      <c r="N134" s="173" t="s">
        <v>43</v>
      </c>
      <c r="O134" s="72"/>
      <c r="P134" s="174">
        <f>O134*H134</f>
        <v>0</v>
      </c>
      <c r="Q134" s="174">
        <v>0</v>
      </c>
      <c r="R134" s="174">
        <f>Q134*H134</f>
        <v>0</v>
      </c>
      <c r="S134" s="174">
        <v>0.28999999999999998</v>
      </c>
      <c r="T134" s="175">
        <f>S134*H134</f>
        <v>10.149999999999999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6" t="s">
        <v>131</v>
      </c>
      <c r="AT134" s="176" t="s">
        <v>126</v>
      </c>
      <c r="AU134" s="176" t="s">
        <v>82</v>
      </c>
      <c r="AY134" s="19" t="s">
        <v>124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9" t="s">
        <v>80</v>
      </c>
      <c r="BK134" s="177">
        <f>ROUND(I134*H134,2)</f>
        <v>0</v>
      </c>
      <c r="BL134" s="19" t="s">
        <v>131</v>
      </c>
      <c r="BM134" s="176" t="s">
        <v>201</v>
      </c>
    </row>
    <row r="135" s="2" customFormat="1">
      <c r="A135" s="38"/>
      <c r="B135" s="39"/>
      <c r="C135" s="38"/>
      <c r="D135" s="178" t="s">
        <v>133</v>
      </c>
      <c r="E135" s="38"/>
      <c r="F135" s="179" t="s">
        <v>202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133</v>
      </c>
      <c r="AU135" s="19" t="s">
        <v>82</v>
      </c>
    </row>
    <row r="136" s="14" customFormat="1">
      <c r="A136" s="14"/>
      <c r="B136" s="192"/>
      <c r="C136" s="14"/>
      <c r="D136" s="184" t="s">
        <v>135</v>
      </c>
      <c r="E136" s="193" t="s">
        <v>3</v>
      </c>
      <c r="F136" s="194" t="s">
        <v>203</v>
      </c>
      <c r="G136" s="14"/>
      <c r="H136" s="193" t="s">
        <v>3</v>
      </c>
      <c r="I136" s="195"/>
      <c r="J136" s="14"/>
      <c r="K136" s="14"/>
      <c r="L136" s="192"/>
      <c r="M136" s="196"/>
      <c r="N136" s="197"/>
      <c r="O136" s="197"/>
      <c r="P136" s="197"/>
      <c r="Q136" s="197"/>
      <c r="R136" s="197"/>
      <c r="S136" s="197"/>
      <c r="T136" s="19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3" t="s">
        <v>135</v>
      </c>
      <c r="AU136" s="193" t="s">
        <v>82</v>
      </c>
      <c r="AV136" s="14" t="s">
        <v>80</v>
      </c>
      <c r="AW136" s="14" t="s">
        <v>33</v>
      </c>
      <c r="AX136" s="14" t="s">
        <v>72</v>
      </c>
      <c r="AY136" s="193" t="s">
        <v>124</v>
      </c>
    </row>
    <row r="137" s="13" customFormat="1">
      <c r="A137" s="13"/>
      <c r="B137" s="183"/>
      <c r="C137" s="13"/>
      <c r="D137" s="184" t="s">
        <v>135</v>
      </c>
      <c r="E137" s="185" t="s">
        <v>3</v>
      </c>
      <c r="F137" s="186" t="s">
        <v>204</v>
      </c>
      <c r="G137" s="13"/>
      <c r="H137" s="187">
        <v>18</v>
      </c>
      <c r="I137" s="188"/>
      <c r="J137" s="13"/>
      <c r="K137" s="13"/>
      <c r="L137" s="183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5" t="s">
        <v>135</v>
      </c>
      <c r="AU137" s="185" t="s">
        <v>82</v>
      </c>
      <c r="AV137" s="13" t="s">
        <v>82</v>
      </c>
      <c r="AW137" s="13" t="s">
        <v>33</v>
      </c>
      <c r="AX137" s="13" t="s">
        <v>72</v>
      </c>
      <c r="AY137" s="185" t="s">
        <v>124</v>
      </c>
    </row>
    <row r="138" s="14" customFormat="1">
      <c r="A138" s="14"/>
      <c r="B138" s="192"/>
      <c r="C138" s="14"/>
      <c r="D138" s="184" t="s">
        <v>135</v>
      </c>
      <c r="E138" s="193" t="s">
        <v>3</v>
      </c>
      <c r="F138" s="194" t="s">
        <v>158</v>
      </c>
      <c r="G138" s="14"/>
      <c r="H138" s="193" t="s">
        <v>3</v>
      </c>
      <c r="I138" s="195"/>
      <c r="J138" s="14"/>
      <c r="K138" s="14"/>
      <c r="L138" s="192"/>
      <c r="M138" s="196"/>
      <c r="N138" s="197"/>
      <c r="O138" s="197"/>
      <c r="P138" s="197"/>
      <c r="Q138" s="197"/>
      <c r="R138" s="197"/>
      <c r="S138" s="197"/>
      <c r="T138" s="19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135</v>
      </c>
      <c r="AU138" s="193" t="s">
        <v>82</v>
      </c>
      <c r="AV138" s="14" t="s">
        <v>80</v>
      </c>
      <c r="AW138" s="14" t="s">
        <v>33</v>
      </c>
      <c r="AX138" s="14" t="s">
        <v>72</v>
      </c>
      <c r="AY138" s="193" t="s">
        <v>124</v>
      </c>
    </row>
    <row r="139" s="13" customFormat="1">
      <c r="A139" s="13"/>
      <c r="B139" s="183"/>
      <c r="C139" s="13"/>
      <c r="D139" s="184" t="s">
        <v>135</v>
      </c>
      <c r="E139" s="185" t="s">
        <v>3</v>
      </c>
      <c r="F139" s="186" t="s">
        <v>205</v>
      </c>
      <c r="G139" s="13"/>
      <c r="H139" s="187">
        <v>17</v>
      </c>
      <c r="I139" s="188"/>
      <c r="J139" s="13"/>
      <c r="K139" s="13"/>
      <c r="L139" s="183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5" t="s">
        <v>135</v>
      </c>
      <c r="AU139" s="185" t="s">
        <v>82</v>
      </c>
      <c r="AV139" s="13" t="s">
        <v>82</v>
      </c>
      <c r="AW139" s="13" t="s">
        <v>33</v>
      </c>
      <c r="AX139" s="13" t="s">
        <v>72</v>
      </c>
      <c r="AY139" s="185" t="s">
        <v>124</v>
      </c>
    </row>
    <row r="140" s="15" customFormat="1">
      <c r="A140" s="15"/>
      <c r="B140" s="199"/>
      <c r="C140" s="15"/>
      <c r="D140" s="184" t="s">
        <v>135</v>
      </c>
      <c r="E140" s="200" t="s">
        <v>3</v>
      </c>
      <c r="F140" s="201" t="s">
        <v>206</v>
      </c>
      <c r="G140" s="15"/>
      <c r="H140" s="202">
        <v>35</v>
      </c>
      <c r="I140" s="203"/>
      <c r="J140" s="15"/>
      <c r="K140" s="15"/>
      <c r="L140" s="199"/>
      <c r="M140" s="204"/>
      <c r="N140" s="205"/>
      <c r="O140" s="205"/>
      <c r="P140" s="205"/>
      <c r="Q140" s="205"/>
      <c r="R140" s="205"/>
      <c r="S140" s="205"/>
      <c r="T140" s="20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0" t="s">
        <v>135</v>
      </c>
      <c r="AU140" s="200" t="s">
        <v>82</v>
      </c>
      <c r="AV140" s="15" t="s">
        <v>131</v>
      </c>
      <c r="AW140" s="15" t="s">
        <v>33</v>
      </c>
      <c r="AX140" s="15" t="s">
        <v>80</v>
      </c>
      <c r="AY140" s="200" t="s">
        <v>124</v>
      </c>
    </row>
    <row r="141" s="2" customFormat="1" ht="37.8" customHeight="1">
      <c r="A141" s="38"/>
      <c r="B141" s="164"/>
      <c r="C141" s="165" t="s">
        <v>207</v>
      </c>
      <c r="D141" s="165" t="s">
        <v>126</v>
      </c>
      <c r="E141" s="166" t="s">
        <v>208</v>
      </c>
      <c r="F141" s="167" t="s">
        <v>209</v>
      </c>
      <c r="G141" s="168" t="s">
        <v>129</v>
      </c>
      <c r="H141" s="169">
        <v>16</v>
      </c>
      <c r="I141" s="170"/>
      <c r="J141" s="171">
        <f>ROUND(I141*H141,2)</f>
        <v>0</v>
      </c>
      <c r="K141" s="167" t="s">
        <v>130</v>
      </c>
      <c r="L141" s="39"/>
      <c r="M141" s="172" t="s">
        <v>3</v>
      </c>
      <c r="N141" s="173" t="s">
        <v>43</v>
      </c>
      <c r="O141" s="72"/>
      <c r="P141" s="174">
        <f>O141*H141</f>
        <v>0</v>
      </c>
      <c r="Q141" s="174">
        <v>0</v>
      </c>
      <c r="R141" s="174">
        <f>Q141*H141</f>
        <v>0</v>
      </c>
      <c r="S141" s="174">
        <v>0.44</v>
      </c>
      <c r="T141" s="175">
        <f>S141*H141</f>
        <v>7.04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6" t="s">
        <v>131</v>
      </c>
      <c r="AT141" s="176" t="s">
        <v>126</v>
      </c>
      <c r="AU141" s="176" t="s">
        <v>82</v>
      </c>
      <c r="AY141" s="19" t="s">
        <v>124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9" t="s">
        <v>80</v>
      </c>
      <c r="BK141" s="177">
        <f>ROUND(I141*H141,2)</f>
        <v>0</v>
      </c>
      <c r="BL141" s="19" t="s">
        <v>131</v>
      </c>
      <c r="BM141" s="176" t="s">
        <v>210</v>
      </c>
    </row>
    <row r="142" s="2" customFormat="1">
      <c r="A142" s="38"/>
      <c r="B142" s="39"/>
      <c r="C142" s="38"/>
      <c r="D142" s="178" t="s">
        <v>133</v>
      </c>
      <c r="E142" s="38"/>
      <c r="F142" s="179" t="s">
        <v>211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133</v>
      </c>
      <c r="AU142" s="19" t="s">
        <v>82</v>
      </c>
    </row>
    <row r="143" s="14" customFormat="1">
      <c r="A143" s="14"/>
      <c r="B143" s="192"/>
      <c r="C143" s="14"/>
      <c r="D143" s="184" t="s">
        <v>135</v>
      </c>
      <c r="E143" s="193" t="s">
        <v>3</v>
      </c>
      <c r="F143" s="194" t="s">
        <v>165</v>
      </c>
      <c r="G143" s="14"/>
      <c r="H143" s="193" t="s">
        <v>3</v>
      </c>
      <c r="I143" s="195"/>
      <c r="J143" s="14"/>
      <c r="K143" s="14"/>
      <c r="L143" s="192"/>
      <c r="M143" s="196"/>
      <c r="N143" s="197"/>
      <c r="O143" s="197"/>
      <c r="P143" s="197"/>
      <c r="Q143" s="197"/>
      <c r="R143" s="197"/>
      <c r="S143" s="197"/>
      <c r="T143" s="19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135</v>
      </c>
      <c r="AU143" s="193" t="s">
        <v>82</v>
      </c>
      <c r="AV143" s="14" t="s">
        <v>80</v>
      </c>
      <c r="AW143" s="14" t="s">
        <v>33</v>
      </c>
      <c r="AX143" s="14" t="s">
        <v>72</v>
      </c>
      <c r="AY143" s="193" t="s">
        <v>124</v>
      </c>
    </row>
    <row r="144" s="13" customFormat="1">
      <c r="A144" s="13"/>
      <c r="B144" s="183"/>
      <c r="C144" s="13"/>
      <c r="D144" s="184" t="s">
        <v>135</v>
      </c>
      <c r="E144" s="185" t="s">
        <v>3</v>
      </c>
      <c r="F144" s="186" t="s">
        <v>212</v>
      </c>
      <c r="G144" s="13"/>
      <c r="H144" s="187">
        <v>16</v>
      </c>
      <c r="I144" s="188"/>
      <c r="J144" s="13"/>
      <c r="K144" s="13"/>
      <c r="L144" s="183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5" t="s">
        <v>135</v>
      </c>
      <c r="AU144" s="185" t="s">
        <v>82</v>
      </c>
      <c r="AV144" s="13" t="s">
        <v>82</v>
      </c>
      <c r="AW144" s="13" t="s">
        <v>33</v>
      </c>
      <c r="AX144" s="13" t="s">
        <v>80</v>
      </c>
      <c r="AY144" s="185" t="s">
        <v>124</v>
      </c>
    </row>
    <row r="145" s="2" customFormat="1" ht="24.15" customHeight="1">
      <c r="A145" s="38"/>
      <c r="B145" s="164"/>
      <c r="C145" s="165" t="s">
        <v>213</v>
      </c>
      <c r="D145" s="165" t="s">
        <v>126</v>
      </c>
      <c r="E145" s="166" t="s">
        <v>214</v>
      </c>
      <c r="F145" s="167" t="s">
        <v>215</v>
      </c>
      <c r="G145" s="168" t="s">
        <v>129</v>
      </c>
      <c r="H145" s="169">
        <v>1524</v>
      </c>
      <c r="I145" s="170"/>
      <c r="J145" s="171">
        <f>ROUND(I145*H145,2)</f>
        <v>0</v>
      </c>
      <c r="K145" s="167" t="s">
        <v>130</v>
      </c>
      <c r="L145" s="39"/>
      <c r="M145" s="172" t="s">
        <v>3</v>
      </c>
      <c r="N145" s="173" t="s">
        <v>43</v>
      </c>
      <c r="O145" s="72"/>
      <c r="P145" s="174">
        <f>O145*H145</f>
        <v>0</v>
      </c>
      <c r="Q145" s="174">
        <v>6.0000000000000002E-05</v>
      </c>
      <c r="R145" s="174">
        <f>Q145*H145</f>
        <v>0.091440000000000007</v>
      </c>
      <c r="S145" s="174">
        <v>0.091999999999999998</v>
      </c>
      <c r="T145" s="175">
        <f>S145*H145</f>
        <v>140.208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6" t="s">
        <v>131</v>
      </c>
      <c r="AT145" s="176" t="s">
        <v>126</v>
      </c>
      <c r="AU145" s="176" t="s">
        <v>82</v>
      </c>
      <c r="AY145" s="19" t="s">
        <v>124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9" t="s">
        <v>80</v>
      </c>
      <c r="BK145" s="177">
        <f>ROUND(I145*H145,2)</f>
        <v>0</v>
      </c>
      <c r="BL145" s="19" t="s">
        <v>131</v>
      </c>
      <c r="BM145" s="176" t="s">
        <v>216</v>
      </c>
    </row>
    <row r="146" s="2" customFormat="1">
      <c r="A146" s="38"/>
      <c r="B146" s="39"/>
      <c r="C146" s="38"/>
      <c r="D146" s="178" t="s">
        <v>133</v>
      </c>
      <c r="E146" s="38"/>
      <c r="F146" s="179" t="s">
        <v>217</v>
      </c>
      <c r="G146" s="38"/>
      <c r="H146" s="38"/>
      <c r="I146" s="180"/>
      <c r="J146" s="38"/>
      <c r="K146" s="38"/>
      <c r="L146" s="39"/>
      <c r="M146" s="181"/>
      <c r="N146" s="182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133</v>
      </c>
      <c r="AU146" s="19" t="s">
        <v>82</v>
      </c>
    </row>
    <row r="147" s="14" customFormat="1">
      <c r="A147" s="14"/>
      <c r="B147" s="192"/>
      <c r="C147" s="14"/>
      <c r="D147" s="184" t="s">
        <v>135</v>
      </c>
      <c r="E147" s="193" t="s">
        <v>3</v>
      </c>
      <c r="F147" s="194" t="s">
        <v>190</v>
      </c>
      <c r="G147" s="14"/>
      <c r="H147" s="193" t="s">
        <v>3</v>
      </c>
      <c r="I147" s="195"/>
      <c r="J147" s="14"/>
      <c r="K147" s="14"/>
      <c r="L147" s="192"/>
      <c r="M147" s="196"/>
      <c r="N147" s="197"/>
      <c r="O147" s="197"/>
      <c r="P147" s="197"/>
      <c r="Q147" s="197"/>
      <c r="R147" s="197"/>
      <c r="S147" s="197"/>
      <c r="T147" s="19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3" t="s">
        <v>135</v>
      </c>
      <c r="AU147" s="193" t="s">
        <v>82</v>
      </c>
      <c r="AV147" s="14" t="s">
        <v>80</v>
      </c>
      <c r="AW147" s="14" t="s">
        <v>33</v>
      </c>
      <c r="AX147" s="14" t="s">
        <v>72</v>
      </c>
      <c r="AY147" s="193" t="s">
        <v>124</v>
      </c>
    </row>
    <row r="148" s="13" customFormat="1">
      <c r="A148" s="13"/>
      <c r="B148" s="183"/>
      <c r="C148" s="13"/>
      <c r="D148" s="184" t="s">
        <v>135</v>
      </c>
      <c r="E148" s="185" t="s">
        <v>3</v>
      </c>
      <c r="F148" s="186" t="s">
        <v>218</v>
      </c>
      <c r="G148" s="13"/>
      <c r="H148" s="187">
        <v>1524</v>
      </c>
      <c r="I148" s="188"/>
      <c r="J148" s="13"/>
      <c r="K148" s="13"/>
      <c r="L148" s="183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5" t="s">
        <v>135</v>
      </c>
      <c r="AU148" s="185" t="s">
        <v>82</v>
      </c>
      <c r="AV148" s="13" t="s">
        <v>82</v>
      </c>
      <c r="AW148" s="13" t="s">
        <v>33</v>
      </c>
      <c r="AX148" s="13" t="s">
        <v>80</v>
      </c>
      <c r="AY148" s="185" t="s">
        <v>124</v>
      </c>
    </row>
    <row r="149" s="2" customFormat="1" ht="24.15" customHeight="1">
      <c r="A149" s="38"/>
      <c r="B149" s="164"/>
      <c r="C149" s="165" t="s">
        <v>9</v>
      </c>
      <c r="D149" s="165" t="s">
        <v>126</v>
      </c>
      <c r="E149" s="166" t="s">
        <v>219</v>
      </c>
      <c r="F149" s="167" t="s">
        <v>220</v>
      </c>
      <c r="G149" s="168" t="s">
        <v>221</v>
      </c>
      <c r="H149" s="169">
        <v>274</v>
      </c>
      <c r="I149" s="170"/>
      <c r="J149" s="171">
        <f>ROUND(I149*H149,2)</f>
        <v>0</v>
      </c>
      <c r="K149" s="167" t="s">
        <v>130</v>
      </c>
      <c r="L149" s="39"/>
      <c r="M149" s="172" t="s">
        <v>3</v>
      </c>
      <c r="N149" s="173" t="s">
        <v>43</v>
      </c>
      <c r="O149" s="72"/>
      <c r="P149" s="174">
        <f>O149*H149</f>
        <v>0</v>
      </c>
      <c r="Q149" s="174">
        <v>0</v>
      </c>
      <c r="R149" s="174">
        <f>Q149*H149</f>
        <v>0</v>
      </c>
      <c r="S149" s="174">
        <v>0.20499999999999999</v>
      </c>
      <c r="T149" s="175">
        <f>S149*H149</f>
        <v>56.169999999999995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6" t="s">
        <v>131</v>
      </c>
      <c r="AT149" s="176" t="s">
        <v>126</v>
      </c>
      <c r="AU149" s="176" t="s">
        <v>82</v>
      </c>
      <c r="AY149" s="19" t="s">
        <v>124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9" t="s">
        <v>80</v>
      </c>
      <c r="BK149" s="177">
        <f>ROUND(I149*H149,2)</f>
        <v>0</v>
      </c>
      <c r="BL149" s="19" t="s">
        <v>131</v>
      </c>
      <c r="BM149" s="176" t="s">
        <v>222</v>
      </c>
    </row>
    <row r="150" s="2" customFormat="1">
      <c r="A150" s="38"/>
      <c r="B150" s="39"/>
      <c r="C150" s="38"/>
      <c r="D150" s="178" t="s">
        <v>133</v>
      </c>
      <c r="E150" s="38"/>
      <c r="F150" s="179" t="s">
        <v>223</v>
      </c>
      <c r="G150" s="38"/>
      <c r="H150" s="38"/>
      <c r="I150" s="180"/>
      <c r="J150" s="38"/>
      <c r="K150" s="38"/>
      <c r="L150" s="39"/>
      <c r="M150" s="181"/>
      <c r="N150" s="182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133</v>
      </c>
      <c r="AU150" s="19" t="s">
        <v>82</v>
      </c>
    </row>
    <row r="151" s="14" customFormat="1">
      <c r="A151" s="14"/>
      <c r="B151" s="192"/>
      <c r="C151" s="14"/>
      <c r="D151" s="184" t="s">
        <v>135</v>
      </c>
      <c r="E151" s="193" t="s">
        <v>3</v>
      </c>
      <c r="F151" s="194" t="s">
        <v>224</v>
      </c>
      <c r="G151" s="14"/>
      <c r="H151" s="193" t="s">
        <v>3</v>
      </c>
      <c r="I151" s="195"/>
      <c r="J151" s="14"/>
      <c r="K151" s="14"/>
      <c r="L151" s="192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135</v>
      </c>
      <c r="AU151" s="193" t="s">
        <v>82</v>
      </c>
      <c r="AV151" s="14" t="s">
        <v>80</v>
      </c>
      <c r="AW151" s="14" t="s">
        <v>33</v>
      </c>
      <c r="AX151" s="14" t="s">
        <v>72</v>
      </c>
      <c r="AY151" s="193" t="s">
        <v>124</v>
      </c>
    </row>
    <row r="152" s="13" customFormat="1">
      <c r="A152" s="13"/>
      <c r="B152" s="183"/>
      <c r="C152" s="13"/>
      <c r="D152" s="184" t="s">
        <v>135</v>
      </c>
      <c r="E152" s="185" t="s">
        <v>3</v>
      </c>
      <c r="F152" s="186" t="s">
        <v>225</v>
      </c>
      <c r="G152" s="13"/>
      <c r="H152" s="187">
        <v>75</v>
      </c>
      <c r="I152" s="188"/>
      <c r="J152" s="13"/>
      <c r="K152" s="13"/>
      <c r="L152" s="183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135</v>
      </c>
      <c r="AU152" s="185" t="s">
        <v>82</v>
      </c>
      <c r="AV152" s="13" t="s">
        <v>82</v>
      </c>
      <c r="AW152" s="13" t="s">
        <v>33</v>
      </c>
      <c r="AX152" s="13" t="s">
        <v>72</v>
      </c>
      <c r="AY152" s="185" t="s">
        <v>124</v>
      </c>
    </row>
    <row r="153" s="14" customFormat="1">
      <c r="A153" s="14"/>
      <c r="B153" s="192"/>
      <c r="C153" s="14"/>
      <c r="D153" s="184" t="s">
        <v>135</v>
      </c>
      <c r="E153" s="193" t="s">
        <v>3</v>
      </c>
      <c r="F153" s="194" t="s">
        <v>226</v>
      </c>
      <c r="G153" s="14"/>
      <c r="H153" s="193" t="s">
        <v>3</v>
      </c>
      <c r="I153" s="195"/>
      <c r="J153" s="14"/>
      <c r="K153" s="14"/>
      <c r="L153" s="192"/>
      <c r="M153" s="196"/>
      <c r="N153" s="197"/>
      <c r="O153" s="197"/>
      <c r="P153" s="197"/>
      <c r="Q153" s="197"/>
      <c r="R153" s="197"/>
      <c r="S153" s="197"/>
      <c r="T153" s="19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135</v>
      </c>
      <c r="AU153" s="193" t="s">
        <v>82</v>
      </c>
      <c r="AV153" s="14" t="s">
        <v>80</v>
      </c>
      <c r="AW153" s="14" t="s">
        <v>33</v>
      </c>
      <c r="AX153" s="14" t="s">
        <v>72</v>
      </c>
      <c r="AY153" s="193" t="s">
        <v>124</v>
      </c>
    </row>
    <row r="154" s="13" customFormat="1">
      <c r="A154" s="13"/>
      <c r="B154" s="183"/>
      <c r="C154" s="13"/>
      <c r="D154" s="184" t="s">
        <v>135</v>
      </c>
      <c r="E154" s="185" t="s">
        <v>3</v>
      </c>
      <c r="F154" s="186" t="s">
        <v>227</v>
      </c>
      <c r="G154" s="13"/>
      <c r="H154" s="187">
        <v>51</v>
      </c>
      <c r="I154" s="188"/>
      <c r="J154" s="13"/>
      <c r="K154" s="13"/>
      <c r="L154" s="183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5" t="s">
        <v>135</v>
      </c>
      <c r="AU154" s="185" t="s">
        <v>82</v>
      </c>
      <c r="AV154" s="13" t="s">
        <v>82</v>
      </c>
      <c r="AW154" s="13" t="s">
        <v>33</v>
      </c>
      <c r="AX154" s="13" t="s">
        <v>72</v>
      </c>
      <c r="AY154" s="185" t="s">
        <v>124</v>
      </c>
    </row>
    <row r="155" s="13" customFormat="1">
      <c r="A155" s="13"/>
      <c r="B155" s="183"/>
      <c r="C155" s="13"/>
      <c r="D155" s="184" t="s">
        <v>135</v>
      </c>
      <c r="E155" s="185" t="s">
        <v>3</v>
      </c>
      <c r="F155" s="186" t="s">
        <v>228</v>
      </c>
      <c r="G155" s="13"/>
      <c r="H155" s="187">
        <v>148</v>
      </c>
      <c r="I155" s="188"/>
      <c r="J155" s="13"/>
      <c r="K155" s="13"/>
      <c r="L155" s="183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5" t="s">
        <v>135</v>
      </c>
      <c r="AU155" s="185" t="s">
        <v>82</v>
      </c>
      <c r="AV155" s="13" t="s">
        <v>82</v>
      </c>
      <c r="AW155" s="13" t="s">
        <v>33</v>
      </c>
      <c r="AX155" s="13" t="s">
        <v>72</v>
      </c>
      <c r="AY155" s="185" t="s">
        <v>124</v>
      </c>
    </row>
    <row r="156" s="15" customFormat="1">
      <c r="A156" s="15"/>
      <c r="B156" s="199"/>
      <c r="C156" s="15"/>
      <c r="D156" s="184" t="s">
        <v>135</v>
      </c>
      <c r="E156" s="200" t="s">
        <v>3</v>
      </c>
      <c r="F156" s="201" t="s">
        <v>206</v>
      </c>
      <c r="G156" s="15"/>
      <c r="H156" s="202">
        <v>274</v>
      </c>
      <c r="I156" s="203"/>
      <c r="J156" s="15"/>
      <c r="K156" s="15"/>
      <c r="L156" s="199"/>
      <c r="M156" s="204"/>
      <c r="N156" s="205"/>
      <c r="O156" s="205"/>
      <c r="P156" s="205"/>
      <c r="Q156" s="205"/>
      <c r="R156" s="205"/>
      <c r="S156" s="205"/>
      <c r="T156" s="20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0" t="s">
        <v>135</v>
      </c>
      <c r="AU156" s="200" t="s">
        <v>82</v>
      </c>
      <c r="AV156" s="15" t="s">
        <v>131</v>
      </c>
      <c r="AW156" s="15" t="s">
        <v>33</v>
      </c>
      <c r="AX156" s="15" t="s">
        <v>80</v>
      </c>
      <c r="AY156" s="200" t="s">
        <v>124</v>
      </c>
    </row>
    <row r="157" s="2" customFormat="1" ht="24.15" customHeight="1">
      <c r="A157" s="38"/>
      <c r="B157" s="164"/>
      <c r="C157" s="165" t="s">
        <v>229</v>
      </c>
      <c r="D157" s="165" t="s">
        <v>126</v>
      </c>
      <c r="E157" s="166" t="s">
        <v>230</v>
      </c>
      <c r="F157" s="167" t="s">
        <v>231</v>
      </c>
      <c r="G157" s="168" t="s">
        <v>232</v>
      </c>
      <c r="H157" s="169">
        <v>30</v>
      </c>
      <c r="I157" s="170"/>
      <c r="J157" s="171">
        <f>ROUND(I157*H157,2)</f>
        <v>0</v>
      </c>
      <c r="K157" s="167" t="s">
        <v>130</v>
      </c>
      <c r="L157" s="39"/>
      <c r="M157" s="172" t="s">
        <v>3</v>
      </c>
      <c r="N157" s="173" t="s">
        <v>43</v>
      </c>
      <c r="O157" s="72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76" t="s">
        <v>131</v>
      </c>
      <c r="AT157" s="176" t="s">
        <v>126</v>
      </c>
      <c r="AU157" s="176" t="s">
        <v>82</v>
      </c>
      <c r="AY157" s="19" t="s">
        <v>124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9" t="s">
        <v>80</v>
      </c>
      <c r="BK157" s="177">
        <f>ROUND(I157*H157,2)</f>
        <v>0</v>
      </c>
      <c r="BL157" s="19" t="s">
        <v>131</v>
      </c>
      <c r="BM157" s="176" t="s">
        <v>233</v>
      </c>
    </row>
    <row r="158" s="2" customFormat="1">
      <c r="A158" s="38"/>
      <c r="B158" s="39"/>
      <c r="C158" s="38"/>
      <c r="D158" s="178" t="s">
        <v>133</v>
      </c>
      <c r="E158" s="38"/>
      <c r="F158" s="179" t="s">
        <v>234</v>
      </c>
      <c r="G158" s="38"/>
      <c r="H158" s="38"/>
      <c r="I158" s="180"/>
      <c r="J158" s="38"/>
      <c r="K158" s="38"/>
      <c r="L158" s="39"/>
      <c r="M158" s="181"/>
      <c r="N158" s="182"/>
      <c r="O158" s="72"/>
      <c r="P158" s="72"/>
      <c r="Q158" s="72"/>
      <c r="R158" s="72"/>
      <c r="S158" s="72"/>
      <c r="T158" s="7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133</v>
      </c>
      <c r="AU158" s="19" t="s">
        <v>82</v>
      </c>
    </row>
    <row r="159" s="13" customFormat="1">
      <c r="A159" s="13"/>
      <c r="B159" s="183"/>
      <c r="C159" s="13"/>
      <c r="D159" s="184" t="s">
        <v>135</v>
      </c>
      <c r="E159" s="185" t="s">
        <v>3</v>
      </c>
      <c r="F159" s="186" t="s">
        <v>235</v>
      </c>
      <c r="G159" s="13"/>
      <c r="H159" s="187">
        <v>30</v>
      </c>
      <c r="I159" s="188"/>
      <c r="J159" s="13"/>
      <c r="K159" s="13"/>
      <c r="L159" s="183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5" t="s">
        <v>135</v>
      </c>
      <c r="AU159" s="185" t="s">
        <v>82</v>
      </c>
      <c r="AV159" s="13" t="s">
        <v>82</v>
      </c>
      <c r="AW159" s="13" t="s">
        <v>33</v>
      </c>
      <c r="AX159" s="13" t="s">
        <v>80</v>
      </c>
      <c r="AY159" s="185" t="s">
        <v>124</v>
      </c>
    </row>
    <row r="160" s="2" customFormat="1" ht="21.75" customHeight="1">
      <c r="A160" s="38"/>
      <c r="B160" s="164"/>
      <c r="C160" s="165" t="s">
        <v>236</v>
      </c>
      <c r="D160" s="165" t="s">
        <v>126</v>
      </c>
      <c r="E160" s="166" t="s">
        <v>237</v>
      </c>
      <c r="F160" s="167" t="s">
        <v>238</v>
      </c>
      <c r="G160" s="168" t="s">
        <v>232</v>
      </c>
      <c r="H160" s="169">
        <v>21</v>
      </c>
      <c r="I160" s="170"/>
      <c r="J160" s="171">
        <f>ROUND(I160*H160,2)</f>
        <v>0</v>
      </c>
      <c r="K160" s="167" t="s">
        <v>130</v>
      </c>
      <c r="L160" s="39"/>
      <c r="M160" s="172" t="s">
        <v>3</v>
      </c>
      <c r="N160" s="173" t="s">
        <v>43</v>
      </c>
      <c r="O160" s="72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6" t="s">
        <v>131</v>
      </c>
      <c r="AT160" s="176" t="s">
        <v>126</v>
      </c>
      <c r="AU160" s="176" t="s">
        <v>82</v>
      </c>
      <c r="AY160" s="19" t="s">
        <v>124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9" t="s">
        <v>80</v>
      </c>
      <c r="BK160" s="177">
        <f>ROUND(I160*H160,2)</f>
        <v>0</v>
      </c>
      <c r="BL160" s="19" t="s">
        <v>131</v>
      </c>
      <c r="BM160" s="176" t="s">
        <v>239</v>
      </c>
    </row>
    <row r="161" s="2" customFormat="1">
      <c r="A161" s="38"/>
      <c r="B161" s="39"/>
      <c r="C161" s="38"/>
      <c r="D161" s="178" t="s">
        <v>133</v>
      </c>
      <c r="E161" s="38"/>
      <c r="F161" s="179" t="s">
        <v>240</v>
      </c>
      <c r="G161" s="38"/>
      <c r="H161" s="38"/>
      <c r="I161" s="180"/>
      <c r="J161" s="38"/>
      <c r="K161" s="38"/>
      <c r="L161" s="39"/>
      <c r="M161" s="181"/>
      <c r="N161" s="182"/>
      <c r="O161" s="72"/>
      <c r="P161" s="72"/>
      <c r="Q161" s="72"/>
      <c r="R161" s="72"/>
      <c r="S161" s="72"/>
      <c r="T161" s="7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133</v>
      </c>
      <c r="AU161" s="19" t="s">
        <v>82</v>
      </c>
    </row>
    <row r="162" s="13" customFormat="1">
      <c r="A162" s="13"/>
      <c r="B162" s="183"/>
      <c r="C162" s="13"/>
      <c r="D162" s="184" t="s">
        <v>135</v>
      </c>
      <c r="E162" s="185" t="s">
        <v>3</v>
      </c>
      <c r="F162" s="186" t="s">
        <v>241</v>
      </c>
      <c r="G162" s="13"/>
      <c r="H162" s="187">
        <v>21</v>
      </c>
      <c r="I162" s="188"/>
      <c r="J162" s="13"/>
      <c r="K162" s="13"/>
      <c r="L162" s="183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5" t="s">
        <v>135</v>
      </c>
      <c r="AU162" s="185" t="s">
        <v>82</v>
      </c>
      <c r="AV162" s="13" t="s">
        <v>82</v>
      </c>
      <c r="AW162" s="13" t="s">
        <v>33</v>
      </c>
      <c r="AX162" s="13" t="s">
        <v>80</v>
      </c>
      <c r="AY162" s="185" t="s">
        <v>124</v>
      </c>
    </row>
    <row r="163" s="2" customFormat="1" ht="24.15" customHeight="1">
      <c r="A163" s="38"/>
      <c r="B163" s="164"/>
      <c r="C163" s="165" t="s">
        <v>242</v>
      </c>
      <c r="D163" s="165" t="s">
        <v>126</v>
      </c>
      <c r="E163" s="166" t="s">
        <v>243</v>
      </c>
      <c r="F163" s="167" t="s">
        <v>244</v>
      </c>
      <c r="G163" s="168" t="s">
        <v>232</v>
      </c>
      <c r="H163" s="169">
        <v>66.700000000000003</v>
      </c>
      <c r="I163" s="170"/>
      <c r="J163" s="171">
        <f>ROUND(I163*H163,2)</f>
        <v>0</v>
      </c>
      <c r="K163" s="167" t="s">
        <v>130</v>
      </c>
      <c r="L163" s="39"/>
      <c r="M163" s="172" t="s">
        <v>3</v>
      </c>
      <c r="N163" s="173" t="s">
        <v>43</v>
      </c>
      <c r="O163" s="72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131</v>
      </c>
      <c r="AT163" s="176" t="s">
        <v>126</v>
      </c>
      <c r="AU163" s="176" t="s">
        <v>82</v>
      </c>
      <c r="AY163" s="19" t="s">
        <v>124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80</v>
      </c>
      <c r="BK163" s="177">
        <f>ROUND(I163*H163,2)</f>
        <v>0</v>
      </c>
      <c r="BL163" s="19" t="s">
        <v>131</v>
      </c>
      <c r="BM163" s="176" t="s">
        <v>245</v>
      </c>
    </row>
    <row r="164" s="2" customFormat="1">
      <c r="A164" s="38"/>
      <c r="B164" s="39"/>
      <c r="C164" s="38"/>
      <c r="D164" s="178" t="s">
        <v>133</v>
      </c>
      <c r="E164" s="38"/>
      <c r="F164" s="179" t="s">
        <v>246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133</v>
      </c>
      <c r="AU164" s="19" t="s">
        <v>82</v>
      </c>
    </row>
    <row r="165" s="13" customFormat="1">
      <c r="A165" s="13"/>
      <c r="B165" s="183"/>
      <c r="C165" s="13"/>
      <c r="D165" s="184" t="s">
        <v>135</v>
      </c>
      <c r="E165" s="185" t="s">
        <v>3</v>
      </c>
      <c r="F165" s="186" t="s">
        <v>247</v>
      </c>
      <c r="G165" s="13"/>
      <c r="H165" s="187">
        <v>8.4000000000000004</v>
      </c>
      <c r="I165" s="188"/>
      <c r="J165" s="13"/>
      <c r="K165" s="13"/>
      <c r="L165" s="183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5" t="s">
        <v>135</v>
      </c>
      <c r="AU165" s="185" t="s">
        <v>82</v>
      </c>
      <c r="AV165" s="13" t="s">
        <v>82</v>
      </c>
      <c r="AW165" s="13" t="s">
        <v>33</v>
      </c>
      <c r="AX165" s="13" t="s">
        <v>72</v>
      </c>
      <c r="AY165" s="185" t="s">
        <v>124</v>
      </c>
    </row>
    <row r="166" s="13" customFormat="1">
      <c r="A166" s="13"/>
      <c r="B166" s="183"/>
      <c r="C166" s="13"/>
      <c r="D166" s="184" t="s">
        <v>135</v>
      </c>
      <c r="E166" s="185" t="s">
        <v>3</v>
      </c>
      <c r="F166" s="186" t="s">
        <v>248</v>
      </c>
      <c r="G166" s="13"/>
      <c r="H166" s="187">
        <v>38.399999999999999</v>
      </c>
      <c r="I166" s="188"/>
      <c r="J166" s="13"/>
      <c r="K166" s="13"/>
      <c r="L166" s="183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5" t="s">
        <v>135</v>
      </c>
      <c r="AU166" s="185" t="s">
        <v>82</v>
      </c>
      <c r="AV166" s="13" t="s">
        <v>82</v>
      </c>
      <c r="AW166" s="13" t="s">
        <v>33</v>
      </c>
      <c r="AX166" s="13" t="s">
        <v>72</v>
      </c>
      <c r="AY166" s="185" t="s">
        <v>124</v>
      </c>
    </row>
    <row r="167" s="13" customFormat="1">
      <c r="A167" s="13"/>
      <c r="B167" s="183"/>
      <c r="C167" s="13"/>
      <c r="D167" s="184" t="s">
        <v>135</v>
      </c>
      <c r="E167" s="185" t="s">
        <v>3</v>
      </c>
      <c r="F167" s="186" t="s">
        <v>249</v>
      </c>
      <c r="G167" s="13"/>
      <c r="H167" s="187">
        <v>12.15</v>
      </c>
      <c r="I167" s="188"/>
      <c r="J167" s="13"/>
      <c r="K167" s="13"/>
      <c r="L167" s="183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5" t="s">
        <v>135</v>
      </c>
      <c r="AU167" s="185" t="s">
        <v>82</v>
      </c>
      <c r="AV167" s="13" t="s">
        <v>82</v>
      </c>
      <c r="AW167" s="13" t="s">
        <v>33</v>
      </c>
      <c r="AX167" s="13" t="s">
        <v>72</v>
      </c>
      <c r="AY167" s="185" t="s">
        <v>124</v>
      </c>
    </row>
    <row r="168" s="13" customFormat="1">
      <c r="A168" s="13"/>
      <c r="B168" s="183"/>
      <c r="C168" s="13"/>
      <c r="D168" s="184" t="s">
        <v>135</v>
      </c>
      <c r="E168" s="185" t="s">
        <v>3</v>
      </c>
      <c r="F168" s="186" t="s">
        <v>250</v>
      </c>
      <c r="G168" s="13"/>
      <c r="H168" s="187">
        <v>7.75</v>
      </c>
      <c r="I168" s="188"/>
      <c r="J168" s="13"/>
      <c r="K168" s="13"/>
      <c r="L168" s="183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5" t="s">
        <v>135</v>
      </c>
      <c r="AU168" s="185" t="s">
        <v>82</v>
      </c>
      <c r="AV168" s="13" t="s">
        <v>82</v>
      </c>
      <c r="AW168" s="13" t="s">
        <v>33</v>
      </c>
      <c r="AX168" s="13" t="s">
        <v>72</v>
      </c>
      <c r="AY168" s="185" t="s">
        <v>124</v>
      </c>
    </row>
    <row r="169" s="15" customFormat="1">
      <c r="A169" s="15"/>
      <c r="B169" s="199"/>
      <c r="C169" s="15"/>
      <c r="D169" s="184" t="s">
        <v>135</v>
      </c>
      <c r="E169" s="200" t="s">
        <v>3</v>
      </c>
      <c r="F169" s="201" t="s">
        <v>206</v>
      </c>
      <c r="G169" s="15"/>
      <c r="H169" s="202">
        <v>66.700000000000003</v>
      </c>
      <c r="I169" s="203"/>
      <c r="J169" s="15"/>
      <c r="K169" s="15"/>
      <c r="L169" s="199"/>
      <c r="M169" s="204"/>
      <c r="N169" s="205"/>
      <c r="O169" s="205"/>
      <c r="P169" s="205"/>
      <c r="Q169" s="205"/>
      <c r="R169" s="205"/>
      <c r="S169" s="205"/>
      <c r="T169" s="20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0" t="s">
        <v>135</v>
      </c>
      <c r="AU169" s="200" t="s">
        <v>82</v>
      </c>
      <c r="AV169" s="15" t="s">
        <v>131</v>
      </c>
      <c r="AW169" s="15" t="s">
        <v>33</v>
      </c>
      <c r="AX169" s="15" t="s">
        <v>80</v>
      </c>
      <c r="AY169" s="200" t="s">
        <v>124</v>
      </c>
    </row>
    <row r="170" s="2" customFormat="1" ht="24.15" customHeight="1">
      <c r="A170" s="38"/>
      <c r="B170" s="164"/>
      <c r="C170" s="165" t="s">
        <v>251</v>
      </c>
      <c r="D170" s="165" t="s">
        <v>126</v>
      </c>
      <c r="E170" s="166" t="s">
        <v>252</v>
      </c>
      <c r="F170" s="167" t="s">
        <v>253</v>
      </c>
      <c r="G170" s="168" t="s">
        <v>139</v>
      </c>
      <c r="H170" s="169">
        <v>1</v>
      </c>
      <c r="I170" s="170"/>
      <c r="J170" s="171">
        <f>ROUND(I170*H170,2)</f>
        <v>0</v>
      </c>
      <c r="K170" s="167" t="s">
        <v>130</v>
      </c>
      <c r="L170" s="39"/>
      <c r="M170" s="172" t="s">
        <v>3</v>
      </c>
      <c r="N170" s="173" t="s">
        <v>43</v>
      </c>
      <c r="O170" s="72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6" t="s">
        <v>131</v>
      </c>
      <c r="AT170" s="176" t="s">
        <v>126</v>
      </c>
      <c r="AU170" s="176" t="s">
        <v>82</v>
      </c>
      <c r="AY170" s="19" t="s">
        <v>124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9" t="s">
        <v>80</v>
      </c>
      <c r="BK170" s="177">
        <f>ROUND(I170*H170,2)</f>
        <v>0</v>
      </c>
      <c r="BL170" s="19" t="s">
        <v>131</v>
      </c>
      <c r="BM170" s="176" t="s">
        <v>254</v>
      </c>
    </row>
    <row r="171" s="2" customFormat="1">
      <c r="A171" s="38"/>
      <c r="B171" s="39"/>
      <c r="C171" s="38"/>
      <c r="D171" s="178" t="s">
        <v>133</v>
      </c>
      <c r="E171" s="38"/>
      <c r="F171" s="179" t="s">
        <v>255</v>
      </c>
      <c r="G171" s="38"/>
      <c r="H171" s="38"/>
      <c r="I171" s="180"/>
      <c r="J171" s="38"/>
      <c r="K171" s="38"/>
      <c r="L171" s="39"/>
      <c r="M171" s="181"/>
      <c r="N171" s="182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133</v>
      </c>
      <c r="AU171" s="19" t="s">
        <v>82</v>
      </c>
    </row>
    <row r="172" s="2" customFormat="1" ht="24.15" customHeight="1">
      <c r="A172" s="38"/>
      <c r="B172" s="164"/>
      <c r="C172" s="165" t="s">
        <v>256</v>
      </c>
      <c r="D172" s="165" t="s">
        <v>126</v>
      </c>
      <c r="E172" s="166" t="s">
        <v>257</v>
      </c>
      <c r="F172" s="167" t="s">
        <v>258</v>
      </c>
      <c r="G172" s="168" t="s">
        <v>139</v>
      </c>
      <c r="H172" s="169">
        <v>1</v>
      </c>
      <c r="I172" s="170"/>
      <c r="J172" s="171">
        <f>ROUND(I172*H172,2)</f>
        <v>0</v>
      </c>
      <c r="K172" s="167" t="s">
        <v>130</v>
      </c>
      <c r="L172" s="39"/>
      <c r="M172" s="172" t="s">
        <v>3</v>
      </c>
      <c r="N172" s="173" t="s">
        <v>43</v>
      </c>
      <c r="O172" s="72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76" t="s">
        <v>131</v>
      </c>
      <c r="AT172" s="176" t="s">
        <v>126</v>
      </c>
      <c r="AU172" s="176" t="s">
        <v>82</v>
      </c>
      <c r="AY172" s="19" t="s">
        <v>124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9" t="s">
        <v>80</v>
      </c>
      <c r="BK172" s="177">
        <f>ROUND(I172*H172,2)</f>
        <v>0</v>
      </c>
      <c r="BL172" s="19" t="s">
        <v>131</v>
      </c>
      <c r="BM172" s="176" t="s">
        <v>259</v>
      </c>
    </row>
    <row r="173" s="2" customFormat="1">
      <c r="A173" s="38"/>
      <c r="B173" s="39"/>
      <c r="C173" s="38"/>
      <c r="D173" s="178" t="s">
        <v>133</v>
      </c>
      <c r="E173" s="38"/>
      <c r="F173" s="179" t="s">
        <v>260</v>
      </c>
      <c r="G173" s="38"/>
      <c r="H173" s="38"/>
      <c r="I173" s="180"/>
      <c r="J173" s="38"/>
      <c r="K173" s="38"/>
      <c r="L173" s="39"/>
      <c r="M173" s="181"/>
      <c r="N173" s="182"/>
      <c r="O173" s="72"/>
      <c r="P173" s="72"/>
      <c r="Q173" s="72"/>
      <c r="R173" s="72"/>
      <c r="S173" s="72"/>
      <c r="T173" s="7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133</v>
      </c>
      <c r="AU173" s="19" t="s">
        <v>82</v>
      </c>
    </row>
    <row r="174" s="2" customFormat="1" ht="24.15" customHeight="1">
      <c r="A174" s="38"/>
      <c r="B174" s="164"/>
      <c r="C174" s="165" t="s">
        <v>8</v>
      </c>
      <c r="D174" s="165" t="s">
        <v>126</v>
      </c>
      <c r="E174" s="166" t="s">
        <v>261</v>
      </c>
      <c r="F174" s="167" t="s">
        <v>262</v>
      </c>
      <c r="G174" s="168" t="s">
        <v>139</v>
      </c>
      <c r="H174" s="169">
        <v>1</v>
      </c>
      <c r="I174" s="170"/>
      <c r="J174" s="171">
        <f>ROUND(I174*H174,2)</f>
        <v>0</v>
      </c>
      <c r="K174" s="167" t="s">
        <v>130</v>
      </c>
      <c r="L174" s="39"/>
      <c r="M174" s="172" t="s">
        <v>3</v>
      </c>
      <c r="N174" s="173" t="s">
        <v>43</v>
      </c>
      <c r="O174" s="72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6" t="s">
        <v>131</v>
      </c>
      <c r="AT174" s="176" t="s">
        <v>126</v>
      </c>
      <c r="AU174" s="176" t="s">
        <v>82</v>
      </c>
      <c r="AY174" s="19" t="s">
        <v>124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9" t="s">
        <v>80</v>
      </c>
      <c r="BK174" s="177">
        <f>ROUND(I174*H174,2)</f>
        <v>0</v>
      </c>
      <c r="BL174" s="19" t="s">
        <v>131</v>
      </c>
      <c r="BM174" s="176" t="s">
        <v>263</v>
      </c>
    </row>
    <row r="175" s="2" customFormat="1">
      <c r="A175" s="38"/>
      <c r="B175" s="39"/>
      <c r="C175" s="38"/>
      <c r="D175" s="178" t="s">
        <v>133</v>
      </c>
      <c r="E175" s="38"/>
      <c r="F175" s="179" t="s">
        <v>264</v>
      </c>
      <c r="G175" s="38"/>
      <c r="H175" s="38"/>
      <c r="I175" s="180"/>
      <c r="J175" s="38"/>
      <c r="K175" s="38"/>
      <c r="L175" s="39"/>
      <c r="M175" s="181"/>
      <c r="N175" s="182"/>
      <c r="O175" s="72"/>
      <c r="P175" s="72"/>
      <c r="Q175" s="72"/>
      <c r="R175" s="72"/>
      <c r="S175" s="72"/>
      <c r="T175" s="7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133</v>
      </c>
      <c r="AU175" s="19" t="s">
        <v>82</v>
      </c>
    </row>
    <row r="176" s="2" customFormat="1" ht="37.8" customHeight="1">
      <c r="A176" s="38"/>
      <c r="B176" s="164"/>
      <c r="C176" s="165" t="s">
        <v>265</v>
      </c>
      <c r="D176" s="165" t="s">
        <v>126</v>
      </c>
      <c r="E176" s="166" t="s">
        <v>266</v>
      </c>
      <c r="F176" s="167" t="s">
        <v>267</v>
      </c>
      <c r="G176" s="168" t="s">
        <v>139</v>
      </c>
      <c r="H176" s="169">
        <v>12</v>
      </c>
      <c r="I176" s="170"/>
      <c r="J176" s="171">
        <f>ROUND(I176*H176,2)</f>
        <v>0</v>
      </c>
      <c r="K176" s="167" t="s">
        <v>130</v>
      </c>
      <c r="L176" s="39"/>
      <c r="M176" s="172" t="s">
        <v>3</v>
      </c>
      <c r="N176" s="173" t="s">
        <v>43</v>
      </c>
      <c r="O176" s="72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6" t="s">
        <v>131</v>
      </c>
      <c r="AT176" s="176" t="s">
        <v>126</v>
      </c>
      <c r="AU176" s="176" t="s">
        <v>82</v>
      </c>
      <c r="AY176" s="19" t="s">
        <v>124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9" t="s">
        <v>80</v>
      </c>
      <c r="BK176" s="177">
        <f>ROUND(I176*H176,2)</f>
        <v>0</v>
      </c>
      <c r="BL176" s="19" t="s">
        <v>131</v>
      </c>
      <c r="BM176" s="176" t="s">
        <v>268</v>
      </c>
    </row>
    <row r="177" s="2" customFormat="1">
      <c r="A177" s="38"/>
      <c r="B177" s="39"/>
      <c r="C177" s="38"/>
      <c r="D177" s="178" t="s">
        <v>133</v>
      </c>
      <c r="E177" s="38"/>
      <c r="F177" s="179" t="s">
        <v>269</v>
      </c>
      <c r="G177" s="38"/>
      <c r="H177" s="38"/>
      <c r="I177" s="180"/>
      <c r="J177" s="38"/>
      <c r="K177" s="38"/>
      <c r="L177" s="39"/>
      <c r="M177" s="181"/>
      <c r="N177" s="182"/>
      <c r="O177" s="72"/>
      <c r="P177" s="72"/>
      <c r="Q177" s="72"/>
      <c r="R177" s="72"/>
      <c r="S177" s="72"/>
      <c r="T177" s="7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133</v>
      </c>
      <c r="AU177" s="19" t="s">
        <v>82</v>
      </c>
    </row>
    <row r="178" s="13" customFormat="1">
      <c r="A178" s="13"/>
      <c r="B178" s="183"/>
      <c r="C178" s="13"/>
      <c r="D178" s="184" t="s">
        <v>135</v>
      </c>
      <c r="E178" s="13"/>
      <c r="F178" s="186" t="s">
        <v>270</v>
      </c>
      <c r="G178" s="13"/>
      <c r="H178" s="187">
        <v>12</v>
      </c>
      <c r="I178" s="188"/>
      <c r="J178" s="13"/>
      <c r="K178" s="13"/>
      <c r="L178" s="183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5" t="s">
        <v>135</v>
      </c>
      <c r="AU178" s="185" t="s">
        <v>82</v>
      </c>
      <c r="AV178" s="13" t="s">
        <v>82</v>
      </c>
      <c r="AW178" s="13" t="s">
        <v>4</v>
      </c>
      <c r="AX178" s="13" t="s">
        <v>80</v>
      </c>
      <c r="AY178" s="185" t="s">
        <v>124</v>
      </c>
    </row>
    <row r="179" s="2" customFormat="1" ht="33" customHeight="1">
      <c r="A179" s="38"/>
      <c r="B179" s="164"/>
      <c r="C179" s="165" t="s">
        <v>271</v>
      </c>
      <c r="D179" s="165" t="s">
        <v>126</v>
      </c>
      <c r="E179" s="166" t="s">
        <v>272</v>
      </c>
      <c r="F179" s="167" t="s">
        <v>273</v>
      </c>
      <c r="G179" s="168" t="s">
        <v>139</v>
      </c>
      <c r="H179" s="169">
        <v>12</v>
      </c>
      <c r="I179" s="170"/>
      <c r="J179" s="171">
        <f>ROUND(I179*H179,2)</f>
        <v>0</v>
      </c>
      <c r="K179" s="167" t="s">
        <v>130</v>
      </c>
      <c r="L179" s="39"/>
      <c r="M179" s="172" t="s">
        <v>3</v>
      </c>
      <c r="N179" s="173" t="s">
        <v>43</v>
      </c>
      <c r="O179" s="72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6" t="s">
        <v>131</v>
      </c>
      <c r="AT179" s="176" t="s">
        <v>126</v>
      </c>
      <c r="AU179" s="176" t="s">
        <v>82</v>
      </c>
      <c r="AY179" s="19" t="s">
        <v>124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9" t="s">
        <v>80</v>
      </c>
      <c r="BK179" s="177">
        <f>ROUND(I179*H179,2)</f>
        <v>0</v>
      </c>
      <c r="BL179" s="19" t="s">
        <v>131</v>
      </c>
      <c r="BM179" s="176" t="s">
        <v>274</v>
      </c>
    </row>
    <row r="180" s="2" customFormat="1">
      <c r="A180" s="38"/>
      <c r="B180" s="39"/>
      <c r="C180" s="38"/>
      <c r="D180" s="178" t="s">
        <v>133</v>
      </c>
      <c r="E180" s="38"/>
      <c r="F180" s="179" t="s">
        <v>275</v>
      </c>
      <c r="G180" s="38"/>
      <c r="H180" s="38"/>
      <c r="I180" s="180"/>
      <c r="J180" s="38"/>
      <c r="K180" s="38"/>
      <c r="L180" s="39"/>
      <c r="M180" s="181"/>
      <c r="N180" s="182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133</v>
      </c>
      <c r="AU180" s="19" t="s">
        <v>82</v>
      </c>
    </row>
    <row r="181" s="13" customFormat="1">
      <c r="A181" s="13"/>
      <c r="B181" s="183"/>
      <c r="C181" s="13"/>
      <c r="D181" s="184" t="s">
        <v>135</v>
      </c>
      <c r="E181" s="13"/>
      <c r="F181" s="186" t="s">
        <v>270</v>
      </c>
      <c r="G181" s="13"/>
      <c r="H181" s="187">
        <v>12</v>
      </c>
      <c r="I181" s="188"/>
      <c r="J181" s="13"/>
      <c r="K181" s="13"/>
      <c r="L181" s="183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5" t="s">
        <v>135</v>
      </c>
      <c r="AU181" s="185" t="s">
        <v>82</v>
      </c>
      <c r="AV181" s="13" t="s">
        <v>82</v>
      </c>
      <c r="AW181" s="13" t="s">
        <v>4</v>
      </c>
      <c r="AX181" s="13" t="s">
        <v>80</v>
      </c>
      <c r="AY181" s="185" t="s">
        <v>124</v>
      </c>
    </row>
    <row r="182" s="2" customFormat="1" ht="33" customHeight="1">
      <c r="A182" s="38"/>
      <c r="B182" s="164"/>
      <c r="C182" s="165" t="s">
        <v>276</v>
      </c>
      <c r="D182" s="165" t="s">
        <v>126</v>
      </c>
      <c r="E182" s="166" t="s">
        <v>277</v>
      </c>
      <c r="F182" s="167" t="s">
        <v>278</v>
      </c>
      <c r="G182" s="168" t="s">
        <v>139</v>
      </c>
      <c r="H182" s="169">
        <v>12</v>
      </c>
      <c r="I182" s="170"/>
      <c r="J182" s="171">
        <f>ROUND(I182*H182,2)</f>
        <v>0</v>
      </c>
      <c r="K182" s="167" t="s">
        <v>130</v>
      </c>
      <c r="L182" s="39"/>
      <c r="M182" s="172" t="s">
        <v>3</v>
      </c>
      <c r="N182" s="173" t="s">
        <v>43</v>
      </c>
      <c r="O182" s="72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6" t="s">
        <v>131</v>
      </c>
      <c r="AT182" s="176" t="s">
        <v>126</v>
      </c>
      <c r="AU182" s="176" t="s">
        <v>82</v>
      </c>
      <c r="AY182" s="19" t="s">
        <v>124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9" t="s">
        <v>80</v>
      </c>
      <c r="BK182" s="177">
        <f>ROUND(I182*H182,2)</f>
        <v>0</v>
      </c>
      <c r="BL182" s="19" t="s">
        <v>131</v>
      </c>
      <c r="BM182" s="176" t="s">
        <v>279</v>
      </c>
    </row>
    <row r="183" s="2" customFormat="1">
      <c r="A183" s="38"/>
      <c r="B183" s="39"/>
      <c r="C183" s="38"/>
      <c r="D183" s="178" t="s">
        <v>133</v>
      </c>
      <c r="E183" s="38"/>
      <c r="F183" s="179" t="s">
        <v>280</v>
      </c>
      <c r="G183" s="38"/>
      <c r="H183" s="38"/>
      <c r="I183" s="180"/>
      <c r="J183" s="38"/>
      <c r="K183" s="38"/>
      <c r="L183" s="39"/>
      <c r="M183" s="181"/>
      <c r="N183" s="182"/>
      <c r="O183" s="72"/>
      <c r="P183" s="72"/>
      <c r="Q183" s="72"/>
      <c r="R183" s="72"/>
      <c r="S183" s="72"/>
      <c r="T183" s="7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133</v>
      </c>
      <c r="AU183" s="19" t="s">
        <v>82</v>
      </c>
    </row>
    <row r="184" s="13" customFormat="1">
      <c r="A184" s="13"/>
      <c r="B184" s="183"/>
      <c r="C184" s="13"/>
      <c r="D184" s="184" t="s">
        <v>135</v>
      </c>
      <c r="E184" s="13"/>
      <c r="F184" s="186" t="s">
        <v>270</v>
      </c>
      <c r="G184" s="13"/>
      <c r="H184" s="187">
        <v>12</v>
      </c>
      <c r="I184" s="188"/>
      <c r="J184" s="13"/>
      <c r="K184" s="13"/>
      <c r="L184" s="183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5" t="s">
        <v>135</v>
      </c>
      <c r="AU184" s="185" t="s">
        <v>82</v>
      </c>
      <c r="AV184" s="13" t="s">
        <v>82</v>
      </c>
      <c r="AW184" s="13" t="s">
        <v>4</v>
      </c>
      <c r="AX184" s="13" t="s">
        <v>80</v>
      </c>
      <c r="AY184" s="185" t="s">
        <v>124</v>
      </c>
    </row>
    <row r="185" s="2" customFormat="1" ht="37.8" customHeight="1">
      <c r="A185" s="38"/>
      <c r="B185" s="164"/>
      <c r="C185" s="165" t="s">
        <v>281</v>
      </c>
      <c r="D185" s="165" t="s">
        <v>126</v>
      </c>
      <c r="E185" s="166" t="s">
        <v>282</v>
      </c>
      <c r="F185" s="167" t="s">
        <v>283</v>
      </c>
      <c r="G185" s="168" t="s">
        <v>232</v>
      </c>
      <c r="H185" s="169">
        <v>7.2000000000000002</v>
      </c>
      <c r="I185" s="170"/>
      <c r="J185" s="171">
        <f>ROUND(I185*H185,2)</f>
        <v>0</v>
      </c>
      <c r="K185" s="167" t="s">
        <v>130</v>
      </c>
      <c r="L185" s="39"/>
      <c r="M185" s="172" t="s">
        <v>3</v>
      </c>
      <c r="N185" s="173" t="s">
        <v>43</v>
      </c>
      <c r="O185" s="72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6" t="s">
        <v>131</v>
      </c>
      <c r="AT185" s="176" t="s">
        <v>126</v>
      </c>
      <c r="AU185" s="176" t="s">
        <v>82</v>
      </c>
      <c r="AY185" s="19" t="s">
        <v>124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9" t="s">
        <v>80</v>
      </c>
      <c r="BK185" s="177">
        <f>ROUND(I185*H185,2)</f>
        <v>0</v>
      </c>
      <c r="BL185" s="19" t="s">
        <v>131</v>
      </c>
      <c r="BM185" s="176" t="s">
        <v>284</v>
      </c>
    </row>
    <row r="186" s="2" customFormat="1">
      <c r="A186" s="38"/>
      <c r="B186" s="39"/>
      <c r="C186" s="38"/>
      <c r="D186" s="178" t="s">
        <v>133</v>
      </c>
      <c r="E186" s="38"/>
      <c r="F186" s="179" t="s">
        <v>285</v>
      </c>
      <c r="G186" s="38"/>
      <c r="H186" s="38"/>
      <c r="I186" s="180"/>
      <c r="J186" s="38"/>
      <c r="K186" s="38"/>
      <c r="L186" s="39"/>
      <c r="M186" s="181"/>
      <c r="N186" s="182"/>
      <c r="O186" s="72"/>
      <c r="P186" s="72"/>
      <c r="Q186" s="72"/>
      <c r="R186" s="72"/>
      <c r="S186" s="72"/>
      <c r="T186" s="7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133</v>
      </c>
      <c r="AU186" s="19" t="s">
        <v>82</v>
      </c>
    </row>
    <row r="187" s="14" customFormat="1">
      <c r="A187" s="14"/>
      <c r="B187" s="192"/>
      <c r="C187" s="14"/>
      <c r="D187" s="184" t="s">
        <v>135</v>
      </c>
      <c r="E187" s="193" t="s">
        <v>3</v>
      </c>
      <c r="F187" s="194" t="s">
        <v>286</v>
      </c>
      <c r="G187" s="14"/>
      <c r="H187" s="193" t="s">
        <v>3</v>
      </c>
      <c r="I187" s="195"/>
      <c r="J187" s="14"/>
      <c r="K187" s="14"/>
      <c r="L187" s="192"/>
      <c r="M187" s="196"/>
      <c r="N187" s="197"/>
      <c r="O187" s="197"/>
      <c r="P187" s="197"/>
      <c r="Q187" s="197"/>
      <c r="R187" s="197"/>
      <c r="S187" s="197"/>
      <c r="T187" s="19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3" t="s">
        <v>135</v>
      </c>
      <c r="AU187" s="193" t="s">
        <v>82</v>
      </c>
      <c r="AV187" s="14" t="s">
        <v>80</v>
      </c>
      <c r="AW187" s="14" t="s">
        <v>33</v>
      </c>
      <c r="AX187" s="14" t="s">
        <v>72</v>
      </c>
      <c r="AY187" s="193" t="s">
        <v>124</v>
      </c>
    </row>
    <row r="188" s="13" customFormat="1">
      <c r="A188" s="13"/>
      <c r="B188" s="183"/>
      <c r="C188" s="13"/>
      <c r="D188" s="184" t="s">
        <v>135</v>
      </c>
      <c r="E188" s="185" t="s">
        <v>3</v>
      </c>
      <c r="F188" s="186" t="s">
        <v>287</v>
      </c>
      <c r="G188" s="13"/>
      <c r="H188" s="187">
        <v>7.2000000000000002</v>
      </c>
      <c r="I188" s="188"/>
      <c r="J188" s="13"/>
      <c r="K188" s="13"/>
      <c r="L188" s="183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5" t="s">
        <v>135</v>
      </c>
      <c r="AU188" s="185" t="s">
        <v>82</v>
      </c>
      <c r="AV188" s="13" t="s">
        <v>82</v>
      </c>
      <c r="AW188" s="13" t="s">
        <v>33</v>
      </c>
      <c r="AX188" s="13" t="s">
        <v>80</v>
      </c>
      <c r="AY188" s="185" t="s">
        <v>124</v>
      </c>
    </row>
    <row r="189" s="2" customFormat="1" ht="37.8" customHeight="1">
      <c r="A189" s="38"/>
      <c r="B189" s="164"/>
      <c r="C189" s="165" t="s">
        <v>288</v>
      </c>
      <c r="D189" s="165" t="s">
        <v>126</v>
      </c>
      <c r="E189" s="166" t="s">
        <v>289</v>
      </c>
      <c r="F189" s="167" t="s">
        <v>290</v>
      </c>
      <c r="G189" s="168" t="s">
        <v>232</v>
      </c>
      <c r="H189" s="169">
        <v>84.099999999999994</v>
      </c>
      <c r="I189" s="170"/>
      <c r="J189" s="171">
        <f>ROUND(I189*H189,2)</f>
        <v>0</v>
      </c>
      <c r="K189" s="167" t="s">
        <v>130</v>
      </c>
      <c r="L189" s="39"/>
      <c r="M189" s="172" t="s">
        <v>3</v>
      </c>
      <c r="N189" s="173" t="s">
        <v>43</v>
      </c>
      <c r="O189" s="72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76" t="s">
        <v>131</v>
      </c>
      <c r="AT189" s="176" t="s">
        <v>126</v>
      </c>
      <c r="AU189" s="176" t="s">
        <v>82</v>
      </c>
      <c r="AY189" s="19" t="s">
        <v>124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9" t="s">
        <v>80</v>
      </c>
      <c r="BK189" s="177">
        <f>ROUND(I189*H189,2)</f>
        <v>0</v>
      </c>
      <c r="BL189" s="19" t="s">
        <v>131</v>
      </c>
      <c r="BM189" s="176" t="s">
        <v>291</v>
      </c>
    </row>
    <row r="190" s="2" customFormat="1">
      <c r="A190" s="38"/>
      <c r="B190" s="39"/>
      <c r="C190" s="38"/>
      <c r="D190" s="178" t="s">
        <v>133</v>
      </c>
      <c r="E190" s="38"/>
      <c r="F190" s="179" t="s">
        <v>292</v>
      </c>
      <c r="G190" s="38"/>
      <c r="H190" s="38"/>
      <c r="I190" s="180"/>
      <c r="J190" s="38"/>
      <c r="K190" s="38"/>
      <c r="L190" s="39"/>
      <c r="M190" s="181"/>
      <c r="N190" s="182"/>
      <c r="O190" s="72"/>
      <c r="P190" s="72"/>
      <c r="Q190" s="72"/>
      <c r="R190" s="72"/>
      <c r="S190" s="72"/>
      <c r="T190" s="73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133</v>
      </c>
      <c r="AU190" s="19" t="s">
        <v>82</v>
      </c>
    </row>
    <row r="191" s="13" customFormat="1">
      <c r="A191" s="13"/>
      <c r="B191" s="183"/>
      <c r="C191" s="13"/>
      <c r="D191" s="184" t="s">
        <v>135</v>
      </c>
      <c r="E191" s="185" t="s">
        <v>3</v>
      </c>
      <c r="F191" s="186" t="s">
        <v>293</v>
      </c>
      <c r="G191" s="13"/>
      <c r="H191" s="187">
        <v>21</v>
      </c>
      <c r="I191" s="188"/>
      <c r="J191" s="13"/>
      <c r="K191" s="13"/>
      <c r="L191" s="183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5" t="s">
        <v>135</v>
      </c>
      <c r="AU191" s="185" t="s">
        <v>82</v>
      </c>
      <c r="AV191" s="13" t="s">
        <v>82</v>
      </c>
      <c r="AW191" s="13" t="s">
        <v>33</v>
      </c>
      <c r="AX191" s="13" t="s">
        <v>72</v>
      </c>
      <c r="AY191" s="185" t="s">
        <v>124</v>
      </c>
    </row>
    <row r="192" s="13" customFormat="1">
      <c r="A192" s="13"/>
      <c r="B192" s="183"/>
      <c r="C192" s="13"/>
      <c r="D192" s="184" t="s">
        <v>135</v>
      </c>
      <c r="E192" s="185" t="s">
        <v>3</v>
      </c>
      <c r="F192" s="186" t="s">
        <v>294</v>
      </c>
      <c r="G192" s="13"/>
      <c r="H192" s="187">
        <v>63.100000000000001</v>
      </c>
      <c r="I192" s="188"/>
      <c r="J192" s="13"/>
      <c r="K192" s="13"/>
      <c r="L192" s="183"/>
      <c r="M192" s="189"/>
      <c r="N192" s="190"/>
      <c r="O192" s="190"/>
      <c r="P192" s="190"/>
      <c r="Q192" s="190"/>
      <c r="R192" s="190"/>
      <c r="S192" s="190"/>
      <c r="T192" s="19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5" t="s">
        <v>135</v>
      </c>
      <c r="AU192" s="185" t="s">
        <v>82</v>
      </c>
      <c r="AV192" s="13" t="s">
        <v>82</v>
      </c>
      <c r="AW192" s="13" t="s">
        <v>33</v>
      </c>
      <c r="AX192" s="13" t="s">
        <v>72</v>
      </c>
      <c r="AY192" s="185" t="s">
        <v>124</v>
      </c>
    </row>
    <row r="193" s="15" customFormat="1">
      <c r="A193" s="15"/>
      <c r="B193" s="199"/>
      <c r="C193" s="15"/>
      <c r="D193" s="184" t="s">
        <v>135</v>
      </c>
      <c r="E193" s="200" t="s">
        <v>3</v>
      </c>
      <c r="F193" s="201" t="s">
        <v>206</v>
      </c>
      <c r="G193" s="15"/>
      <c r="H193" s="202">
        <v>84.099999999999994</v>
      </c>
      <c r="I193" s="203"/>
      <c r="J193" s="15"/>
      <c r="K193" s="15"/>
      <c r="L193" s="199"/>
      <c r="M193" s="204"/>
      <c r="N193" s="205"/>
      <c r="O193" s="205"/>
      <c r="P193" s="205"/>
      <c r="Q193" s="205"/>
      <c r="R193" s="205"/>
      <c r="S193" s="205"/>
      <c r="T193" s="20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0" t="s">
        <v>135</v>
      </c>
      <c r="AU193" s="200" t="s">
        <v>82</v>
      </c>
      <c r="AV193" s="15" t="s">
        <v>131</v>
      </c>
      <c r="AW193" s="15" t="s">
        <v>33</v>
      </c>
      <c r="AX193" s="15" t="s">
        <v>80</v>
      </c>
      <c r="AY193" s="200" t="s">
        <v>124</v>
      </c>
    </row>
    <row r="194" s="2" customFormat="1" ht="37.8" customHeight="1">
      <c r="A194" s="38"/>
      <c r="B194" s="164"/>
      <c r="C194" s="165" t="s">
        <v>295</v>
      </c>
      <c r="D194" s="165" t="s">
        <v>126</v>
      </c>
      <c r="E194" s="166" t="s">
        <v>296</v>
      </c>
      <c r="F194" s="167" t="s">
        <v>297</v>
      </c>
      <c r="G194" s="168" t="s">
        <v>232</v>
      </c>
      <c r="H194" s="169">
        <v>252.30000000000001</v>
      </c>
      <c r="I194" s="170"/>
      <c r="J194" s="171">
        <f>ROUND(I194*H194,2)</f>
        <v>0</v>
      </c>
      <c r="K194" s="167" t="s">
        <v>130</v>
      </c>
      <c r="L194" s="39"/>
      <c r="M194" s="172" t="s">
        <v>3</v>
      </c>
      <c r="N194" s="173" t="s">
        <v>43</v>
      </c>
      <c r="O194" s="72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76" t="s">
        <v>131</v>
      </c>
      <c r="AT194" s="176" t="s">
        <v>126</v>
      </c>
      <c r="AU194" s="176" t="s">
        <v>82</v>
      </c>
      <c r="AY194" s="19" t="s">
        <v>124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9" t="s">
        <v>80</v>
      </c>
      <c r="BK194" s="177">
        <f>ROUND(I194*H194,2)</f>
        <v>0</v>
      </c>
      <c r="BL194" s="19" t="s">
        <v>131</v>
      </c>
      <c r="BM194" s="176" t="s">
        <v>298</v>
      </c>
    </row>
    <row r="195" s="2" customFormat="1">
      <c r="A195" s="38"/>
      <c r="B195" s="39"/>
      <c r="C195" s="38"/>
      <c r="D195" s="178" t="s">
        <v>133</v>
      </c>
      <c r="E195" s="38"/>
      <c r="F195" s="179" t="s">
        <v>299</v>
      </c>
      <c r="G195" s="38"/>
      <c r="H195" s="38"/>
      <c r="I195" s="180"/>
      <c r="J195" s="38"/>
      <c r="K195" s="38"/>
      <c r="L195" s="39"/>
      <c r="M195" s="181"/>
      <c r="N195" s="182"/>
      <c r="O195" s="72"/>
      <c r="P195" s="72"/>
      <c r="Q195" s="72"/>
      <c r="R195" s="72"/>
      <c r="S195" s="72"/>
      <c r="T195" s="7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133</v>
      </c>
      <c r="AU195" s="19" t="s">
        <v>82</v>
      </c>
    </row>
    <row r="196" s="13" customFormat="1">
      <c r="A196" s="13"/>
      <c r="B196" s="183"/>
      <c r="C196" s="13"/>
      <c r="D196" s="184" t="s">
        <v>135</v>
      </c>
      <c r="E196" s="185" t="s">
        <v>3</v>
      </c>
      <c r="F196" s="186" t="s">
        <v>293</v>
      </c>
      <c r="G196" s="13"/>
      <c r="H196" s="187">
        <v>21</v>
      </c>
      <c r="I196" s="188"/>
      <c r="J196" s="13"/>
      <c r="K196" s="13"/>
      <c r="L196" s="183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5" t="s">
        <v>135</v>
      </c>
      <c r="AU196" s="185" t="s">
        <v>82</v>
      </c>
      <c r="AV196" s="13" t="s">
        <v>82</v>
      </c>
      <c r="AW196" s="13" t="s">
        <v>33</v>
      </c>
      <c r="AX196" s="13" t="s">
        <v>72</v>
      </c>
      <c r="AY196" s="185" t="s">
        <v>124</v>
      </c>
    </row>
    <row r="197" s="13" customFormat="1">
      <c r="A197" s="13"/>
      <c r="B197" s="183"/>
      <c r="C197" s="13"/>
      <c r="D197" s="184" t="s">
        <v>135</v>
      </c>
      <c r="E197" s="185" t="s">
        <v>3</v>
      </c>
      <c r="F197" s="186" t="s">
        <v>294</v>
      </c>
      <c r="G197" s="13"/>
      <c r="H197" s="187">
        <v>63.100000000000001</v>
      </c>
      <c r="I197" s="188"/>
      <c r="J197" s="13"/>
      <c r="K197" s="13"/>
      <c r="L197" s="183"/>
      <c r="M197" s="189"/>
      <c r="N197" s="190"/>
      <c r="O197" s="190"/>
      <c r="P197" s="190"/>
      <c r="Q197" s="190"/>
      <c r="R197" s="190"/>
      <c r="S197" s="190"/>
      <c r="T197" s="19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5" t="s">
        <v>135</v>
      </c>
      <c r="AU197" s="185" t="s">
        <v>82</v>
      </c>
      <c r="AV197" s="13" t="s">
        <v>82</v>
      </c>
      <c r="AW197" s="13" t="s">
        <v>33</v>
      </c>
      <c r="AX197" s="13" t="s">
        <v>72</v>
      </c>
      <c r="AY197" s="185" t="s">
        <v>124</v>
      </c>
    </row>
    <row r="198" s="15" customFormat="1">
      <c r="A198" s="15"/>
      <c r="B198" s="199"/>
      <c r="C198" s="15"/>
      <c r="D198" s="184" t="s">
        <v>135</v>
      </c>
      <c r="E198" s="200" t="s">
        <v>3</v>
      </c>
      <c r="F198" s="201" t="s">
        <v>206</v>
      </c>
      <c r="G198" s="15"/>
      <c r="H198" s="202">
        <v>84.099999999999994</v>
      </c>
      <c r="I198" s="203"/>
      <c r="J198" s="15"/>
      <c r="K198" s="15"/>
      <c r="L198" s="199"/>
      <c r="M198" s="204"/>
      <c r="N198" s="205"/>
      <c r="O198" s="205"/>
      <c r="P198" s="205"/>
      <c r="Q198" s="205"/>
      <c r="R198" s="205"/>
      <c r="S198" s="205"/>
      <c r="T198" s="20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00" t="s">
        <v>135</v>
      </c>
      <c r="AU198" s="200" t="s">
        <v>82</v>
      </c>
      <c r="AV198" s="15" t="s">
        <v>131</v>
      </c>
      <c r="AW198" s="15" t="s">
        <v>33</v>
      </c>
      <c r="AX198" s="15" t="s">
        <v>80</v>
      </c>
      <c r="AY198" s="200" t="s">
        <v>124</v>
      </c>
    </row>
    <row r="199" s="13" customFormat="1">
      <c r="A199" s="13"/>
      <c r="B199" s="183"/>
      <c r="C199" s="13"/>
      <c r="D199" s="184" t="s">
        <v>135</v>
      </c>
      <c r="E199" s="13"/>
      <c r="F199" s="186" t="s">
        <v>300</v>
      </c>
      <c r="G199" s="13"/>
      <c r="H199" s="187">
        <v>252.30000000000001</v>
      </c>
      <c r="I199" s="188"/>
      <c r="J199" s="13"/>
      <c r="K199" s="13"/>
      <c r="L199" s="183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5" t="s">
        <v>135</v>
      </c>
      <c r="AU199" s="185" t="s">
        <v>82</v>
      </c>
      <c r="AV199" s="13" t="s">
        <v>82</v>
      </c>
      <c r="AW199" s="13" t="s">
        <v>4</v>
      </c>
      <c r="AX199" s="13" t="s">
        <v>80</v>
      </c>
      <c r="AY199" s="185" t="s">
        <v>124</v>
      </c>
    </row>
    <row r="200" s="2" customFormat="1" ht="24.15" customHeight="1">
      <c r="A200" s="38"/>
      <c r="B200" s="164"/>
      <c r="C200" s="165" t="s">
        <v>301</v>
      </c>
      <c r="D200" s="165" t="s">
        <v>126</v>
      </c>
      <c r="E200" s="166" t="s">
        <v>302</v>
      </c>
      <c r="F200" s="167" t="s">
        <v>303</v>
      </c>
      <c r="G200" s="168" t="s">
        <v>232</v>
      </c>
      <c r="H200" s="169">
        <v>3.6000000000000001</v>
      </c>
      <c r="I200" s="170"/>
      <c r="J200" s="171">
        <f>ROUND(I200*H200,2)</f>
        <v>0</v>
      </c>
      <c r="K200" s="167" t="s">
        <v>130</v>
      </c>
      <c r="L200" s="39"/>
      <c r="M200" s="172" t="s">
        <v>3</v>
      </c>
      <c r="N200" s="173" t="s">
        <v>43</v>
      </c>
      <c r="O200" s="72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6" t="s">
        <v>131</v>
      </c>
      <c r="AT200" s="176" t="s">
        <v>126</v>
      </c>
      <c r="AU200" s="176" t="s">
        <v>82</v>
      </c>
      <c r="AY200" s="19" t="s">
        <v>124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9" t="s">
        <v>80</v>
      </c>
      <c r="BK200" s="177">
        <f>ROUND(I200*H200,2)</f>
        <v>0</v>
      </c>
      <c r="BL200" s="19" t="s">
        <v>131</v>
      </c>
      <c r="BM200" s="176" t="s">
        <v>304</v>
      </c>
    </row>
    <row r="201" s="2" customFormat="1">
      <c r="A201" s="38"/>
      <c r="B201" s="39"/>
      <c r="C201" s="38"/>
      <c r="D201" s="178" t="s">
        <v>133</v>
      </c>
      <c r="E201" s="38"/>
      <c r="F201" s="179" t="s">
        <v>305</v>
      </c>
      <c r="G201" s="38"/>
      <c r="H201" s="38"/>
      <c r="I201" s="180"/>
      <c r="J201" s="38"/>
      <c r="K201" s="38"/>
      <c r="L201" s="39"/>
      <c r="M201" s="181"/>
      <c r="N201" s="182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133</v>
      </c>
      <c r="AU201" s="19" t="s">
        <v>82</v>
      </c>
    </row>
    <row r="202" s="14" customFormat="1">
      <c r="A202" s="14"/>
      <c r="B202" s="192"/>
      <c r="C202" s="14"/>
      <c r="D202" s="184" t="s">
        <v>135</v>
      </c>
      <c r="E202" s="193" t="s">
        <v>3</v>
      </c>
      <c r="F202" s="194" t="s">
        <v>306</v>
      </c>
      <c r="G202" s="14"/>
      <c r="H202" s="193" t="s">
        <v>3</v>
      </c>
      <c r="I202" s="195"/>
      <c r="J202" s="14"/>
      <c r="K202" s="14"/>
      <c r="L202" s="192"/>
      <c r="M202" s="196"/>
      <c r="N202" s="197"/>
      <c r="O202" s="197"/>
      <c r="P202" s="197"/>
      <c r="Q202" s="197"/>
      <c r="R202" s="197"/>
      <c r="S202" s="197"/>
      <c r="T202" s="19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3" t="s">
        <v>135</v>
      </c>
      <c r="AU202" s="193" t="s">
        <v>82</v>
      </c>
      <c r="AV202" s="14" t="s">
        <v>80</v>
      </c>
      <c r="AW202" s="14" t="s">
        <v>33</v>
      </c>
      <c r="AX202" s="14" t="s">
        <v>72</v>
      </c>
      <c r="AY202" s="193" t="s">
        <v>124</v>
      </c>
    </row>
    <row r="203" s="13" customFormat="1">
      <c r="A203" s="13"/>
      <c r="B203" s="183"/>
      <c r="C203" s="13"/>
      <c r="D203" s="184" t="s">
        <v>135</v>
      </c>
      <c r="E203" s="185" t="s">
        <v>3</v>
      </c>
      <c r="F203" s="186" t="s">
        <v>307</v>
      </c>
      <c r="G203" s="13"/>
      <c r="H203" s="187">
        <v>3.6000000000000001</v>
      </c>
      <c r="I203" s="188"/>
      <c r="J203" s="13"/>
      <c r="K203" s="13"/>
      <c r="L203" s="183"/>
      <c r="M203" s="189"/>
      <c r="N203" s="190"/>
      <c r="O203" s="190"/>
      <c r="P203" s="190"/>
      <c r="Q203" s="190"/>
      <c r="R203" s="190"/>
      <c r="S203" s="190"/>
      <c r="T203" s="19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5" t="s">
        <v>135</v>
      </c>
      <c r="AU203" s="185" t="s">
        <v>82</v>
      </c>
      <c r="AV203" s="13" t="s">
        <v>82</v>
      </c>
      <c r="AW203" s="13" t="s">
        <v>33</v>
      </c>
      <c r="AX203" s="13" t="s">
        <v>80</v>
      </c>
      <c r="AY203" s="185" t="s">
        <v>124</v>
      </c>
    </row>
    <row r="204" s="2" customFormat="1" ht="24.15" customHeight="1">
      <c r="A204" s="38"/>
      <c r="B204" s="164"/>
      <c r="C204" s="165" t="s">
        <v>308</v>
      </c>
      <c r="D204" s="165" t="s">
        <v>126</v>
      </c>
      <c r="E204" s="166" t="s">
        <v>309</v>
      </c>
      <c r="F204" s="167" t="s">
        <v>310</v>
      </c>
      <c r="G204" s="168" t="s">
        <v>311</v>
      </c>
      <c r="H204" s="169">
        <v>151.38</v>
      </c>
      <c r="I204" s="170"/>
      <c r="J204" s="171">
        <f>ROUND(I204*H204,2)</f>
        <v>0</v>
      </c>
      <c r="K204" s="167" t="s">
        <v>3</v>
      </c>
      <c r="L204" s="39"/>
      <c r="M204" s="172" t="s">
        <v>3</v>
      </c>
      <c r="N204" s="173" t="s">
        <v>43</v>
      </c>
      <c r="O204" s="72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6" t="s">
        <v>131</v>
      </c>
      <c r="AT204" s="176" t="s">
        <v>126</v>
      </c>
      <c r="AU204" s="176" t="s">
        <v>82</v>
      </c>
      <c r="AY204" s="19" t="s">
        <v>124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9" t="s">
        <v>80</v>
      </c>
      <c r="BK204" s="177">
        <f>ROUND(I204*H204,2)</f>
        <v>0</v>
      </c>
      <c r="BL204" s="19" t="s">
        <v>131</v>
      </c>
      <c r="BM204" s="176" t="s">
        <v>312</v>
      </c>
    </row>
    <row r="205" s="13" customFormat="1">
      <c r="A205" s="13"/>
      <c r="B205" s="183"/>
      <c r="C205" s="13"/>
      <c r="D205" s="184" t="s">
        <v>135</v>
      </c>
      <c r="E205" s="185" t="s">
        <v>3</v>
      </c>
      <c r="F205" s="186" t="s">
        <v>313</v>
      </c>
      <c r="G205" s="13"/>
      <c r="H205" s="187">
        <v>151.38</v>
      </c>
      <c r="I205" s="188"/>
      <c r="J205" s="13"/>
      <c r="K205" s="13"/>
      <c r="L205" s="183"/>
      <c r="M205" s="189"/>
      <c r="N205" s="190"/>
      <c r="O205" s="190"/>
      <c r="P205" s="190"/>
      <c r="Q205" s="190"/>
      <c r="R205" s="190"/>
      <c r="S205" s="190"/>
      <c r="T205" s="19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5" t="s">
        <v>135</v>
      </c>
      <c r="AU205" s="185" t="s">
        <v>82</v>
      </c>
      <c r="AV205" s="13" t="s">
        <v>82</v>
      </c>
      <c r="AW205" s="13" t="s">
        <v>33</v>
      </c>
      <c r="AX205" s="13" t="s">
        <v>80</v>
      </c>
      <c r="AY205" s="185" t="s">
        <v>124</v>
      </c>
    </row>
    <row r="206" s="2" customFormat="1" ht="24.15" customHeight="1">
      <c r="A206" s="38"/>
      <c r="B206" s="164"/>
      <c r="C206" s="165" t="s">
        <v>314</v>
      </c>
      <c r="D206" s="165" t="s">
        <v>126</v>
      </c>
      <c r="E206" s="166" t="s">
        <v>315</v>
      </c>
      <c r="F206" s="167" t="s">
        <v>316</v>
      </c>
      <c r="G206" s="168" t="s">
        <v>232</v>
      </c>
      <c r="H206" s="169">
        <v>3.6000000000000001</v>
      </c>
      <c r="I206" s="170"/>
      <c r="J206" s="171">
        <f>ROUND(I206*H206,2)</f>
        <v>0</v>
      </c>
      <c r="K206" s="167" t="s">
        <v>130</v>
      </c>
      <c r="L206" s="39"/>
      <c r="M206" s="172" t="s">
        <v>3</v>
      </c>
      <c r="N206" s="173" t="s">
        <v>43</v>
      </c>
      <c r="O206" s="72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6" t="s">
        <v>131</v>
      </c>
      <c r="AT206" s="176" t="s">
        <v>126</v>
      </c>
      <c r="AU206" s="176" t="s">
        <v>82</v>
      </c>
      <c r="AY206" s="19" t="s">
        <v>124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9" t="s">
        <v>80</v>
      </c>
      <c r="BK206" s="177">
        <f>ROUND(I206*H206,2)</f>
        <v>0</v>
      </c>
      <c r="BL206" s="19" t="s">
        <v>131</v>
      </c>
      <c r="BM206" s="176" t="s">
        <v>317</v>
      </c>
    </row>
    <row r="207" s="2" customFormat="1">
      <c r="A207" s="38"/>
      <c r="B207" s="39"/>
      <c r="C207" s="38"/>
      <c r="D207" s="178" t="s">
        <v>133</v>
      </c>
      <c r="E207" s="38"/>
      <c r="F207" s="179" t="s">
        <v>318</v>
      </c>
      <c r="G207" s="38"/>
      <c r="H207" s="38"/>
      <c r="I207" s="180"/>
      <c r="J207" s="38"/>
      <c r="K207" s="38"/>
      <c r="L207" s="39"/>
      <c r="M207" s="181"/>
      <c r="N207" s="182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133</v>
      </c>
      <c r="AU207" s="19" t="s">
        <v>82</v>
      </c>
    </row>
    <row r="208" s="14" customFormat="1">
      <c r="A208" s="14"/>
      <c r="B208" s="192"/>
      <c r="C208" s="14"/>
      <c r="D208" s="184" t="s">
        <v>135</v>
      </c>
      <c r="E208" s="193" t="s">
        <v>3</v>
      </c>
      <c r="F208" s="194" t="s">
        <v>319</v>
      </c>
      <c r="G208" s="14"/>
      <c r="H208" s="193" t="s">
        <v>3</v>
      </c>
      <c r="I208" s="195"/>
      <c r="J208" s="14"/>
      <c r="K208" s="14"/>
      <c r="L208" s="192"/>
      <c r="M208" s="196"/>
      <c r="N208" s="197"/>
      <c r="O208" s="197"/>
      <c r="P208" s="197"/>
      <c r="Q208" s="197"/>
      <c r="R208" s="197"/>
      <c r="S208" s="197"/>
      <c r="T208" s="19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3" t="s">
        <v>135</v>
      </c>
      <c r="AU208" s="193" t="s">
        <v>82</v>
      </c>
      <c r="AV208" s="14" t="s">
        <v>80</v>
      </c>
      <c r="AW208" s="14" t="s">
        <v>33</v>
      </c>
      <c r="AX208" s="14" t="s">
        <v>72</v>
      </c>
      <c r="AY208" s="193" t="s">
        <v>124</v>
      </c>
    </row>
    <row r="209" s="13" customFormat="1">
      <c r="A209" s="13"/>
      <c r="B209" s="183"/>
      <c r="C209" s="13"/>
      <c r="D209" s="184" t="s">
        <v>135</v>
      </c>
      <c r="E209" s="185" t="s">
        <v>3</v>
      </c>
      <c r="F209" s="186" t="s">
        <v>307</v>
      </c>
      <c r="G209" s="13"/>
      <c r="H209" s="187">
        <v>3.6000000000000001</v>
      </c>
      <c r="I209" s="188"/>
      <c r="J209" s="13"/>
      <c r="K209" s="13"/>
      <c r="L209" s="183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5" t="s">
        <v>135</v>
      </c>
      <c r="AU209" s="185" t="s">
        <v>82</v>
      </c>
      <c r="AV209" s="13" t="s">
        <v>82</v>
      </c>
      <c r="AW209" s="13" t="s">
        <v>33</v>
      </c>
      <c r="AX209" s="13" t="s">
        <v>80</v>
      </c>
      <c r="AY209" s="185" t="s">
        <v>124</v>
      </c>
    </row>
    <row r="210" s="2" customFormat="1" ht="24.15" customHeight="1">
      <c r="A210" s="38"/>
      <c r="B210" s="164"/>
      <c r="C210" s="165" t="s">
        <v>320</v>
      </c>
      <c r="D210" s="165" t="s">
        <v>126</v>
      </c>
      <c r="E210" s="166" t="s">
        <v>321</v>
      </c>
      <c r="F210" s="167" t="s">
        <v>322</v>
      </c>
      <c r="G210" s="168" t="s">
        <v>311</v>
      </c>
      <c r="H210" s="169">
        <v>0.45000000000000001</v>
      </c>
      <c r="I210" s="170"/>
      <c r="J210" s="171">
        <f>ROUND(I210*H210,2)</f>
        <v>0</v>
      </c>
      <c r="K210" s="167" t="s">
        <v>3</v>
      </c>
      <c r="L210" s="39"/>
      <c r="M210" s="172" t="s">
        <v>3</v>
      </c>
      <c r="N210" s="173" t="s">
        <v>43</v>
      </c>
      <c r="O210" s="72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6" t="s">
        <v>131</v>
      </c>
      <c r="AT210" s="176" t="s">
        <v>126</v>
      </c>
      <c r="AU210" s="176" t="s">
        <v>82</v>
      </c>
      <c r="AY210" s="19" t="s">
        <v>124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9" t="s">
        <v>80</v>
      </c>
      <c r="BK210" s="177">
        <f>ROUND(I210*H210,2)</f>
        <v>0</v>
      </c>
      <c r="BL210" s="19" t="s">
        <v>131</v>
      </c>
      <c r="BM210" s="176" t="s">
        <v>323</v>
      </c>
    </row>
    <row r="211" s="13" customFormat="1">
      <c r="A211" s="13"/>
      <c r="B211" s="183"/>
      <c r="C211" s="13"/>
      <c r="D211" s="184" t="s">
        <v>135</v>
      </c>
      <c r="E211" s="185" t="s">
        <v>3</v>
      </c>
      <c r="F211" s="186" t="s">
        <v>324</v>
      </c>
      <c r="G211" s="13"/>
      <c r="H211" s="187">
        <v>0.45000000000000001</v>
      </c>
      <c r="I211" s="188"/>
      <c r="J211" s="13"/>
      <c r="K211" s="13"/>
      <c r="L211" s="183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5" t="s">
        <v>135</v>
      </c>
      <c r="AU211" s="185" t="s">
        <v>82</v>
      </c>
      <c r="AV211" s="13" t="s">
        <v>82</v>
      </c>
      <c r="AW211" s="13" t="s">
        <v>33</v>
      </c>
      <c r="AX211" s="13" t="s">
        <v>80</v>
      </c>
      <c r="AY211" s="185" t="s">
        <v>124</v>
      </c>
    </row>
    <row r="212" s="2" customFormat="1" ht="24.15" customHeight="1">
      <c r="A212" s="38"/>
      <c r="B212" s="164"/>
      <c r="C212" s="165" t="s">
        <v>325</v>
      </c>
      <c r="D212" s="165" t="s">
        <v>126</v>
      </c>
      <c r="E212" s="166" t="s">
        <v>326</v>
      </c>
      <c r="F212" s="167" t="s">
        <v>327</v>
      </c>
      <c r="G212" s="168" t="s">
        <v>232</v>
      </c>
      <c r="H212" s="169">
        <v>3.6000000000000001</v>
      </c>
      <c r="I212" s="170"/>
      <c r="J212" s="171">
        <f>ROUND(I212*H212,2)</f>
        <v>0</v>
      </c>
      <c r="K212" s="167" t="s">
        <v>130</v>
      </c>
      <c r="L212" s="39"/>
      <c r="M212" s="172" t="s">
        <v>3</v>
      </c>
      <c r="N212" s="173" t="s">
        <v>43</v>
      </c>
      <c r="O212" s="72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6" t="s">
        <v>131</v>
      </c>
      <c r="AT212" s="176" t="s">
        <v>126</v>
      </c>
      <c r="AU212" s="176" t="s">
        <v>82</v>
      </c>
      <c r="AY212" s="19" t="s">
        <v>124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9" t="s">
        <v>80</v>
      </c>
      <c r="BK212" s="177">
        <f>ROUND(I212*H212,2)</f>
        <v>0</v>
      </c>
      <c r="BL212" s="19" t="s">
        <v>131</v>
      </c>
      <c r="BM212" s="176" t="s">
        <v>328</v>
      </c>
    </row>
    <row r="213" s="2" customFormat="1">
      <c r="A213" s="38"/>
      <c r="B213" s="39"/>
      <c r="C213" s="38"/>
      <c r="D213" s="178" t="s">
        <v>133</v>
      </c>
      <c r="E213" s="38"/>
      <c r="F213" s="179" t="s">
        <v>329</v>
      </c>
      <c r="G213" s="38"/>
      <c r="H213" s="38"/>
      <c r="I213" s="180"/>
      <c r="J213" s="38"/>
      <c r="K213" s="38"/>
      <c r="L213" s="39"/>
      <c r="M213" s="181"/>
      <c r="N213" s="182"/>
      <c r="O213" s="72"/>
      <c r="P213" s="72"/>
      <c r="Q213" s="72"/>
      <c r="R213" s="72"/>
      <c r="S213" s="72"/>
      <c r="T213" s="7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133</v>
      </c>
      <c r="AU213" s="19" t="s">
        <v>82</v>
      </c>
    </row>
    <row r="214" s="14" customFormat="1">
      <c r="A214" s="14"/>
      <c r="B214" s="192"/>
      <c r="C214" s="14"/>
      <c r="D214" s="184" t="s">
        <v>135</v>
      </c>
      <c r="E214" s="193" t="s">
        <v>3</v>
      </c>
      <c r="F214" s="194" t="s">
        <v>330</v>
      </c>
      <c r="G214" s="14"/>
      <c r="H214" s="193" t="s">
        <v>3</v>
      </c>
      <c r="I214" s="195"/>
      <c r="J214" s="14"/>
      <c r="K214" s="14"/>
      <c r="L214" s="192"/>
      <c r="M214" s="196"/>
      <c r="N214" s="197"/>
      <c r="O214" s="197"/>
      <c r="P214" s="197"/>
      <c r="Q214" s="197"/>
      <c r="R214" s="197"/>
      <c r="S214" s="197"/>
      <c r="T214" s="19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3" t="s">
        <v>135</v>
      </c>
      <c r="AU214" s="193" t="s">
        <v>82</v>
      </c>
      <c r="AV214" s="14" t="s">
        <v>80</v>
      </c>
      <c r="AW214" s="14" t="s">
        <v>33</v>
      </c>
      <c r="AX214" s="14" t="s">
        <v>72</v>
      </c>
      <c r="AY214" s="193" t="s">
        <v>124</v>
      </c>
    </row>
    <row r="215" s="13" customFormat="1">
      <c r="A215" s="13"/>
      <c r="B215" s="183"/>
      <c r="C215" s="13"/>
      <c r="D215" s="184" t="s">
        <v>135</v>
      </c>
      <c r="E215" s="185" t="s">
        <v>3</v>
      </c>
      <c r="F215" s="186" t="s">
        <v>331</v>
      </c>
      <c r="G215" s="13"/>
      <c r="H215" s="187">
        <v>3.6000000000000001</v>
      </c>
      <c r="I215" s="188"/>
      <c r="J215" s="13"/>
      <c r="K215" s="13"/>
      <c r="L215" s="183"/>
      <c r="M215" s="189"/>
      <c r="N215" s="190"/>
      <c r="O215" s="190"/>
      <c r="P215" s="190"/>
      <c r="Q215" s="190"/>
      <c r="R215" s="190"/>
      <c r="S215" s="190"/>
      <c r="T215" s="19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5" t="s">
        <v>135</v>
      </c>
      <c r="AU215" s="185" t="s">
        <v>82</v>
      </c>
      <c r="AV215" s="13" t="s">
        <v>82</v>
      </c>
      <c r="AW215" s="13" t="s">
        <v>33</v>
      </c>
      <c r="AX215" s="13" t="s">
        <v>80</v>
      </c>
      <c r="AY215" s="185" t="s">
        <v>124</v>
      </c>
    </row>
    <row r="216" s="2" customFormat="1" ht="21.75" customHeight="1">
      <c r="A216" s="38"/>
      <c r="B216" s="164"/>
      <c r="C216" s="165" t="s">
        <v>332</v>
      </c>
      <c r="D216" s="165" t="s">
        <v>126</v>
      </c>
      <c r="E216" s="166" t="s">
        <v>333</v>
      </c>
      <c r="F216" s="167" t="s">
        <v>334</v>
      </c>
      <c r="G216" s="168" t="s">
        <v>129</v>
      </c>
      <c r="H216" s="169">
        <v>1710.5</v>
      </c>
      <c r="I216" s="170"/>
      <c r="J216" s="171">
        <f>ROUND(I216*H216,2)</f>
        <v>0</v>
      </c>
      <c r="K216" s="167" t="s">
        <v>130</v>
      </c>
      <c r="L216" s="39"/>
      <c r="M216" s="172" t="s">
        <v>3</v>
      </c>
      <c r="N216" s="173" t="s">
        <v>43</v>
      </c>
      <c r="O216" s="72"/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6" t="s">
        <v>131</v>
      </c>
      <c r="AT216" s="176" t="s">
        <v>126</v>
      </c>
      <c r="AU216" s="176" t="s">
        <v>82</v>
      </c>
      <c r="AY216" s="19" t="s">
        <v>124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9" t="s">
        <v>80</v>
      </c>
      <c r="BK216" s="177">
        <f>ROUND(I216*H216,2)</f>
        <v>0</v>
      </c>
      <c r="BL216" s="19" t="s">
        <v>131</v>
      </c>
      <c r="BM216" s="176" t="s">
        <v>335</v>
      </c>
    </row>
    <row r="217" s="2" customFormat="1">
      <c r="A217" s="38"/>
      <c r="B217" s="39"/>
      <c r="C217" s="38"/>
      <c r="D217" s="178" t="s">
        <v>133</v>
      </c>
      <c r="E217" s="38"/>
      <c r="F217" s="179" t="s">
        <v>336</v>
      </c>
      <c r="G217" s="38"/>
      <c r="H217" s="38"/>
      <c r="I217" s="180"/>
      <c r="J217" s="38"/>
      <c r="K217" s="38"/>
      <c r="L217" s="39"/>
      <c r="M217" s="181"/>
      <c r="N217" s="182"/>
      <c r="O217" s="72"/>
      <c r="P217" s="72"/>
      <c r="Q217" s="72"/>
      <c r="R217" s="72"/>
      <c r="S217" s="72"/>
      <c r="T217" s="7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133</v>
      </c>
      <c r="AU217" s="19" t="s">
        <v>82</v>
      </c>
    </row>
    <row r="218" s="13" customFormat="1">
      <c r="A218" s="13"/>
      <c r="B218" s="183"/>
      <c r="C218" s="13"/>
      <c r="D218" s="184" t="s">
        <v>135</v>
      </c>
      <c r="E218" s="185" t="s">
        <v>3</v>
      </c>
      <c r="F218" s="186" t="s">
        <v>337</v>
      </c>
      <c r="G218" s="13"/>
      <c r="H218" s="187">
        <v>1695</v>
      </c>
      <c r="I218" s="188"/>
      <c r="J218" s="13"/>
      <c r="K218" s="13"/>
      <c r="L218" s="183"/>
      <c r="M218" s="189"/>
      <c r="N218" s="190"/>
      <c r="O218" s="190"/>
      <c r="P218" s="190"/>
      <c r="Q218" s="190"/>
      <c r="R218" s="190"/>
      <c r="S218" s="190"/>
      <c r="T218" s="19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5" t="s">
        <v>135</v>
      </c>
      <c r="AU218" s="185" t="s">
        <v>82</v>
      </c>
      <c r="AV218" s="13" t="s">
        <v>82</v>
      </c>
      <c r="AW218" s="13" t="s">
        <v>33</v>
      </c>
      <c r="AX218" s="13" t="s">
        <v>72</v>
      </c>
      <c r="AY218" s="185" t="s">
        <v>124</v>
      </c>
    </row>
    <row r="219" s="13" customFormat="1">
      <c r="A219" s="13"/>
      <c r="B219" s="183"/>
      <c r="C219" s="13"/>
      <c r="D219" s="184" t="s">
        <v>135</v>
      </c>
      <c r="E219" s="185" t="s">
        <v>3</v>
      </c>
      <c r="F219" s="186" t="s">
        <v>338</v>
      </c>
      <c r="G219" s="13"/>
      <c r="H219" s="187">
        <v>15.5</v>
      </c>
      <c r="I219" s="188"/>
      <c r="J219" s="13"/>
      <c r="K219" s="13"/>
      <c r="L219" s="183"/>
      <c r="M219" s="189"/>
      <c r="N219" s="190"/>
      <c r="O219" s="190"/>
      <c r="P219" s="190"/>
      <c r="Q219" s="190"/>
      <c r="R219" s="190"/>
      <c r="S219" s="190"/>
      <c r="T219" s="19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5" t="s">
        <v>135</v>
      </c>
      <c r="AU219" s="185" t="s">
        <v>82</v>
      </c>
      <c r="AV219" s="13" t="s">
        <v>82</v>
      </c>
      <c r="AW219" s="13" t="s">
        <v>33</v>
      </c>
      <c r="AX219" s="13" t="s">
        <v>72</v>
      </c>
      <c r="AY219" s="185" t="s">
        <v>124</v>
      </c>
    </row>
    <row r="220" s="15" customFormat="1">
      <c r="A220" s="15"/>
      <c r="B220" s="199"/>
      <c r="C220" s="15"/>
      <c r="D220" s="184" t="s">
        <v>135</v>
      </c>
      <c r="E220" s="200" t="s">
        <v>3</v>
      </c>
      <c r="F220" s="201" t="s">
        <v>206</v>
      </c>
      <c r="G220" s="15"/>
      <c r="H220" s="202">
        <v>1710.5</v>
      </c>
      <c r="I220" s="203"/>
      <c r="J220" s="15"/>
      <c r="K220" s="15"/>
      <c r="L220" s="199"/>
      <c r="M220" s="204"/>
      <c r="N220" s="205"/>
      <c r="O220" s="205"/>
      <c r="P220" s="205"/>
      <c r="Q220" s="205"/>
      <c r="R220" s="205"/>
      <c r="S220" s="205"/>
      <c r="T220" s="20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0" t="s">
        <v>135</v>
      </c>
      <c r="AU220" s="200" t="s">
        <v>82</v>
      </c>
      <c r="AV220" s="15" t="s">
        <v>131</v>
      </c>
      <c r="AW220" s="15" t="s">
        <v>33</v>
      </c>
      <c r="AX220" s="15" t="s">
        <v>80</v>
      </c>
      <c r="AY220" s="200" t="s">
        <v>124</v>
      </c>
    </row>
    <row r="221" s="12" customFormat="1" ht="22.8" customHeight="1">
      <c r="A221" s="12"/>
      <c r="B221" s="151"/>
      <c r="C221" s="12"/>
      <c r="D221" s="152" t="s">
        <v>71</v>
      </c>
      <c r="E221" s="162" t="s">
        <v>82</v>
      </c>
      <c r="F221" s="162" t="s">
        <v>339</v>
      </c>
      <c r="G221" s="12"/>
      <c r="H221" s="12"/>
      <c r="I221" s="154"/>
      <c r="J221" s="163">
        <f>BK221</f>
        <v>0</v>
      </c>
      <c r="K221" s="12"/>
      <c r="L221" s="151"/>
      <c r="M221" s="156"/>
      <c r="N221" s="157"/>
      <c r="O221" s="157"/>
      <c r="P221" s="158">
        <f>SUM(P222:P234)</f>
        <v>0</v>
      </c>
      <c r="Q221" s="157"/>
      <c r="R221" s="158">
        <f>SUM(R222:R234)</f>
        <v>1.3664287500000001</v>
      </c>
      <c r="S221" s="157"/>
      <c r="T221" s="159">
        <f>SUM(T222:T234)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2" t="s">
        <v>80</v>
      </c>
      <c r="AT221" s="160" t="s">
        <v>71</v>
      </c>
      <c r="AU221" s="160" t="s">
        <v>80</v>
      </c>
      <c r="AY221" s="152" t="s">
        <v>124</v>
      </c>
      <c r="BK221" s="161">
        <f>SUM(BK222:BK234)</f>
        <v>0</v>
      </c>
    </row>
    <row r="222" s="2" customFormat="1" ht="24.15" customHeight="1">
      <c r="A222" s="38"/>
      <c r="B222" s="164"/>
      <c r="C222" s="165" t="s">
        <v>340</v>
      </c>
      <c r="D222" s="165" t="s">
        <v>126</v>
      </c>
      <c r="E222" s="166" t="s">
        <v>341</v>
      </c>
      <c r="F222" s="167" t="s">
        <v>342</v>
      </c>
      <c r="G222" s="168" t="s">
        <v>232</v>
      </c>
      <c r="H222" s="169">
        <v>7.75</v>
      </c>
      <c r="I222" s="170"/>
      <c r="J222" s="171">
        <f>ROUND(I222*H222,2)</f>
        <v>0</v>
      </c>
      <c r="K222" s="167" t="s">
        <v>3</v>
      </c>
      <c r="L222" s="39"/>
      <c r="M222" s="172" t="s">
        <v>3</v>
      </c>
      <c r="N222" s="173" t="s">
        <v>43</v>
      </c>
      <c r="O222" s="72"/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76" t="s">
        <v>131</v>
      </c>
      <c r="AT222" s="176" t="s">
        <v>126</v>
      </c>
      <c r="AU222" s="176" t="s">
        <v>82</v>
      </c>
      <c r="AY222" s="19" t="s">
        <v>124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9" t="s">
        <v>80</v>
      </c>
      <c r="BK222" s="177">
        <f>ROUND(I222*H222,2)</f>
        <v>0</v>
      </c>
      <c r="BL222" s="19" t="s">
        <v>131</v>
      </c>
      <c r="BM222" s="176" t="s">
        <v>343</v>
      </c>
    </row>
    <row r="223" s="14" customFormat="1">
      <c r="A223" s="14"/>
      <c r="B223" s="192"/>
      <c r="C223" s="14"/>
      <c r="D223" s="184" t="s">
        <v>135</v>
      </c>
      <c r="E223" s="193" t="s">
        <v>3</v>
      </c>
      <c r="F223" s="194" t="s">
        <v>344</v>
      </c>
      <c r="G223" s="14"/>
      <c r="H223" s="193" t="s">
        <v>3</v>
      </c>
      <c r="I223" s="195"/>
      <c r="J223" s="14"/>
      <c r="K223" s="14"/>
      <c r="L223" s="192"/>
      <c r="M223" s="196"/>
      <c r="N223" s="197"/>
      <c r="O223" s="197"/>
      <c r="P223" s="197"/>
      <c r="Q223" s="197"/>
      <c r="R223" s="197"/>
      <c r="S223" s="197"/>
      <c r="T223" s="19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3" t="s">
        <v>135</v>
      </c>
      <c r="AU223" s="193" t="s">
        <v>82</v>
      </c>
      <c r="AV223" s="14" t="s">
        <v>80</v>
      </c>
      <c r="AW223" s="14" t="s">
        <v>33</v>
      </c>
      <c r="AX223" s="14" t="s">
        <v>72</v>
      </c>
      <c r="AY223" s="193" t="s">
        <v>124</v>
      </c>
    </row>
    <row r="224" s="13" customFormat="1">
      <c r="A224" s="13"/>
      <c r="B224" s="183"/>
      <c r="C224" s="13"/>
      <c r="D224" s="184" t="s">
        <v>135</v>
      </c>
      <c r="E224" s="185" t="s">
        <v>3</v>
      </c>
      <c r="F224" s="186" t="s">
        <v>345</v>
      </c>
      <c r="G224" s="13"/>
      <c r="H224" s="187">
        <v>7.75</v>
      </c>
      <c r="I224" s="188"/>
      <c r="J224" s="13"/>
      <c r="K224" s="13"/>
      <c r="L224" s="183"/>
      <c r="M224" s="189"/>
      <c r="N224" s="190"/>
      <c r="O224" s="190"/>
      <c r="P224" s="190"/>
      <c r="Q224" s="190"/>
      <c r="R224" s="190"/>
      <c r="S224" s="190"/>
      <c r="T224" s="19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5" t="s">
        <v>135</v>
      </c>
      <c r="AU224" s="185" t="s">
        <v>82</v>
      </c>
      <c r="AV224" s="13" t="s">
        <v>82</v>
      </c>
      <c r="AW224" s="13" t="s">
        <v>33</v>
      </c>
      <c r="AX224" s="13" t="s">
        <v>80</v>
      </c>
      <c r="AY224" s="185" t="s">
        <v>124</v>
      </c>
    </row>
    <row r="225" s="2" customFormat="1" ht="24.15" customHeight="1">
      <c r="A225" s="38"/>
      <c r="B225" s="164"/>
      <c r="C225" s="165" t="s">
        <v>346</v>
      </c>
      <c r="D225" s="165" t="s">
        <v>126</v>
      </c>
      <c r="E225" s="166" t="s">
        <v>347</v>
      </c>
      <c r="F225" s="167" t="s">
        <v>348</v>
      </c>
      <c r="G225" s="168" t="s">
        <v>129</v>
      </c>
      <c r="H225" s="169">
        <v>19.375</v>
      </c>
      <c r="I225" s="170"/>
      <c r="J225" s="171">
        <f>ROUND(I225*H225,2)</f>
        <v>0</v>
      </c>
      <c r="K225" s="167" t="s">
        <v>130</v>
      </c>
      <c r="L225" s="39"/>
      <c r="M225" s="172" t="s">
        <v>3</v>
      </c>
      <c r="N225" s="173" t="s">
        <v>43</v>
      </c>
      <c r="O225" s="72"/>
      <c r="P225" s="174">
        <f>O225*H225</f>
        <v>0</v>
      </c>
      <c r="Q225" s="174">
        <v>0.00027</v>
      </c>
      <c r="R225" s="174">
        <f>Q225*H225</f>
        <v>0.0052312499999999998</v>
      </c>
      <c r="S225" s="174">
        <v>0</v>
      </c>
      <c r="T225" s="17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6" t="s">
        <v>131</v>
      </c>
      <c r="AT225" s="176" t="s">
        <v>126</v>
      </c>
      <c r="AU225" s="176" t="s">
        <v>82</v>
      </c>
      <c r="AY225" s="19" t="s">
        <v>124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9" t="s">
        <v>80</v>
      </c>
      <c r="BK225" s="177">
        <f>ROUND(I225*H225,2)</f>
        <v>0</v>
      </c>
      <c r="BL225" s="19" t="s">
        <v>131</v>
      </c>
      <c r="BM225" s="176" t="s">
        <v>349</v>
      </c>
    </row>
    <row r="226" s="2" customFormat="1">
      <c r="A226" s="38"/>
      <c r="B226" s="39"/>
      <c r="C226" s="38"/>
      <c r="D226" s="178" t="s">
        <v>133</v>
      </c>
      <c r="E226" s="38"/>
      <c r="F226" s="179" t="s">
        <v>350</v>
      </c>
      <c r="G226" s="38"/>
      <c r="H226" s="38"/>
      <c r="I226" s="180"/>
      <c r="J226" s="38"/>
      <c r="K226" s="38"/>
      <c r="L226" s="39"/>
      <c r="M226" s="181"/>
      <c r="N226" s="182"/>
      <c r="O226" s="72"/>
      <c r="P226" s="72"/>
      <c r="Q226" s="72"/>
      <c r="R226" s="72"/>
      <c r="S226" s="72"/>
      <c r="T226" s="7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133</v>
      </c>
      <c r="AU226" s="19" t="s">
        <v>82</v>
      </c>
    </row>
    <row r="227" s="14" customFormat="1">
      <c r="A227" s="14"/>
      <c r="B227" s="192"/>
      <c r="C227" s="14"/>
      <c r="D227" s="184" t="s">
        <v>135</v>
      </c>
      <c r="E227" s="193" t="s">
        <v>3</v>
      </c>
      <c r="F227" s="194" t="s">
        <v>344</v>
      </c>
      <c r="G227" s="14"/>
      <c r="H227" s="193" t="s">
        <v>3</v>
      </c>
      <c r="I227" s="195"/>
      <c r="J227" s="14"/>
      <c r="K227" s="14"/>
      <c r="L227" s="192"/>
      <c r="M227" s="196"/>
      <c r="N227" s="197"/>
      <c r="O227" s="197"/>
      <c r="P227" s="197"/>
      <c r="Q227" s="197"/>
      <c r="R227" s="197"/>
      <c r="S227" s="197"/>
      <c r="T227" s="19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3" t="s">
        <v>135</v>
      </c>
      <c r="AU227" s="193" t="s">
        <v>82</v>
      </c>
      <c r="AV227" s="14" t="s">
        <v>80</v>
      </c>
      <c r="AW227" s="14" t="s">
        <v>33</v>
      </c>
      <c r="AX227" s="14" t="s">
        <v>72</v>
      </c>
      <c r="AY227" s="193" t="s">
        <v>124</v>
      </c>
    </row>
    <row r="228" s="13" customFormat="1">
      <c r="A228" s="13"/>
      <c r="B228" s="183"/>
      <c r="C228" s="13"/>
      <c r="D228" s="184" t="s">
        <v>135</v>
      </c>
      <c r="E228" s="185" t="s">
        <v>3</v>
      </c>
      <c r="F228" s="186" t="s">
        <v>351</v>
      </c>
      <c r="G228" s="13"/>
      <c r="H228" s="187">
        <v>19.375</v>
      </c>
      <c r="I228" s="188"/>
      <c r="J228" s="13"/>
      <c r="K228" s="13"/>
      <c r="L228" s="183"/>
      <c r="M228" s="189"/>
      <c r="N228" s="190"/>
      <c r="O228" s="190"/>
      <c r="P228" s="190"/>
      <c r="Q228" s="190"/>
      <c r="R228" s="190"/>
      <c r="S228" s="190"/>
      <c r="T228" s="19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5" t="s">
        <v>135</v>
      </c>
      <c r="AU228" s="185" t="s">
        <v>82</v>
      </c>
      <c r="AV228" s="13" t="s">
        <v>82</v>
      </c>
      <c r="AW228" s="13" t="s">
        <v>33</v>
      </c>
      <c r="AX228" s="13" t="s">
        <v>80</v>
      </c>
      <c r="AY228" s="185" t="s">
        <v>124</v>
      </c>
    </row>
    <row r="229" s="2" customFormat="1" ht="16.5" customHeight="1">
      <c r="A229" s="38"/>
      <c r="B229" s="164"/>
      <c r="C229" s="207" t="s">
        <v>352</v>
      </c>
      <c r="D229" s="207" t="s">
        <v>353</v>
      </c>
      <c r="E229" s="208" t="s">
        <v>354</v>
      </c>
      <c r="F229" s="209" t="s">
        <v>355</v>
      </c>
      <c r="G229" s="210" t="s">
        <v>129</v>
      </c>
      <c r="H229" s="211">
        <v>23.25</v>
      </c>
      <c r="I229" s="212"/>
      <c r="J229" s="213">
        <f>ROUND(I229*H229,2)</f>
        <v>0</v>
      </c>
      <c r="K229" s="209" t="s">
        <v>3</v>
      </c>
      <c r="L229" s="214"/>
      <c r="M229" s="215" t="s">
        <v>3</v>
      </c>
      <c r="N229" s="216" t="s">
        <v>43</v>
      </c>
      <c r="O229" s="72"/>
      <c r="P229" s="174">
        <f>O229*H229</f>
        <v>0</v>
      </c>
      <c r="Q229" s="174">
        <v>0.00023000000000000001</v>
      </c>
      <c r="R229" s="174">
        <f>Q229*H229</f>
        <v>0.0053474999999999998</v>
      </c>
      <c r="S229" s="174">
        <v>0</v>
      </c>
      <c r="T229" s="17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6" t="s">
        <v>173</v>
      </c>
      <c r="AT229" s="176" t="s">
        <v>353</v>
      </c>
      <c r="AU229" s="176" t="s">
        <v>82</v>
      </c>
      <c r="AY229" s="19" t="s">
        <v>124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9" t="s">
        <v>80</v>
      </c>
      <c r="BK229" s="177">
        <f>ROUND(I229*H229,2)</f>
        <v>0</v>
      </c>
      <c r="BL229" s="19" t="s">
        <v>131</v>
      </c>
      <c r="BM229" s="176" t="s">
        <v>356</v>
      </c>
    </row>
    <row r="230" s="13" customFormat="1">
      <c r="A230" s="13"/>
      <c r="B230" s="183"/>
      <c r="C230" s="13"/>
      <c r="D230" s="184" t="s">
        <v>135</v>
      </c>
      <c r="E230" s="185" t="s">
        <v>3</v>
      </c>
      <c r="F230" s="186" t="s">
        <v>351</v>
      </c>
      <c r="G230" s="13"/>
      <c r="H230" s="187">
        <v>19.375</v>
      </c>
      <c r="I230" s="188"/>
      <c r="J230" s="13"/>
      <c r="K230" s="13"/>
      <c r="L230" s="183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5" t="s">
        <v>135</v>
      </c>
      <c r="AU230" s="185" t="s">
        <v>82</v>
      </c>
      <c r="AV230" s="13" t="s">
        <v>82</v>
      </c>
      <c r="AW230" s="13" t="s">
        <v>33</v>
      </c>
      <c r="AX230" s="13" t="s">
        <v>80</v>
      </c>
      <c r="AY230" s="185" t="s">
        <v>124</v>
      </c>
    </row>
    <row r="231" s="13" customFormat="1">
      <c r="A231" s="13"/>
      <c r="B231" s="183"/>
      <c r="C231" s="13"/>
      <c r="D231" s="184" t="s">
        <v>135</v>
      </c>
      <c r="E231" s="13"/>
      <c r="F231" s="186" t="s">
        <v>357</v>
      </c>
      <c r="G231" s="13"/>
      <c r="H231" s="187">
        <v>23.25</v>
      </c>
      <c r="I231" s="188"/>
      <c r="J231" s="13"/>
      <c r="K231" s="13"/>
      <c r="L231" s="183"/>
      <c r="M231" s="189"/>
      <c r="N231" s="190"/>
      <c r="O231" s="190"/>
      <c r="P231" s="190"/>
      <c r="Q231" s="190"/>
      <c r="R231" s="190"/>
      <c r="S231" s="190"/>
      <c r="T231" s="19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5" t="s">
        <v>135</v>
      </c>
      <c r="AU231" s="185" t="s">
        <v>82</v>
      </c>
      <c r="AV231" s="13" t="s">
        <v>82</v>
      </c>
      <c r="AW231" s="13" t="s">
        <v>4</v>
      </c>
      <c r="AX231" s="13" t="s">
        <v>80</v>
      </c>
      <c r="AY231" s="185" t="s">
        <v>124</v>
      </c>
    </row>
    <row r="232" s="2" customFormat="1" ht="24.15" customHeight="1">
      <c r="A232" s="38"/>
      <c r="B232" s="164"/>
      <c r="C232" s="165" t="s">
        <v>358</v>
      </c>
      <c r="D232" s="165" t="s">
        <v>126</v>
      </c>
      <c r="E232" s="166" t="s">
        <v>359</v>
      </c>
      <c r="F232" s="167" t="s">
        <v>360</v>
      </c>
      <c r="G232" s="168" t="s">
        <v>129</v>
      </c>
      <c r="H232" s="169">
        <v>3</v>
      </c>
      <c r="I232" s="170"/>
      <c r="J232" s="171">
        <f>ROUND(I232*H232,2)</f>
        <v>0</v>
      </c>
      <c r="K232" s="167" t="s">
        <v>130</v>
      </c>
      <c r="L232" s="39"/>
      <c r="M232" s="172" t="s">
        <v>3</v>
      </c>
      <c r="N232" s="173" t="s">
        <v>43</v>
      </c>
      <c r="O232" s="72"/>
      <c r="P232" s="174">
        <f>O232*H232</f>
        <v>0</v>
      </c>
      <c r="Q232" s="174">
        <v>0.45195000000000002</v>
      </c>
      <c r="R232" s="174">
        <f>Q232*H232</f>
        <v>1.35585</v>
      </c>
      <c r="S232" s="174">
        <v>0</v>
      </c>
      <c r="T232" s="17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76" t="s">
        <v>131</v>
      </c>
      <c r="AT232" s="176" t="s">
        <v>126</v>
      </c>
      <c r="AU232" s="176" t="s">
        <v>82</v>
      </c>
      <c r="AY232" s="19" t="s">
        <v>124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9" t="s">
        <v>80</v>
      </c>
      <c r="BK232" s="177">
        <f>ROUND(I232*H232,2)</f>
        <v>0</v>
      </c>
      <c r="BL232" s="19" t="s">
        <v>131</v>
      </c>
      <c r="BM232" s="176" t="s">
        <v>361</v>
      </c>
    </row>
    <row r="233" s="2" customFormat="1">
      <c r="A233" s="38"/>
      <c r="B233" s="39"/>
      <c r="C233" s="38"/>
      <c r="D233" s="178" t="s">
        <v>133</v>
      </c>
      <c r="E233" s="38"/>
      <c r="F233" s="179" t="s">
        <v>362</v>
      </c>
      <c r="G233" s="38"/>
      <c r="H233" s="38"/>
      <c r="I233" s="180"/>
      <c r="J233" s="38"/>
      <c r="K233" s="38"/>
      <c r="L233" s="39"/>
      <c r="M233" s="181"/>
      <c r="N233" s="182"/>
      <c r="O233" s="72"/>
      <c r="P233" s="72"/>
      <c r="Q233" s="72"/>
      <c r="R233" s="72"/>
      <c r="S233" s="72"/>
      <c r="T233" s="7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133</v>
      </c>
      <c r="AU233" s="19" t="s">
        <v>82</v>
      </c>
    </row>
    <row r="234" s="13" customFormat="1">
      <c r="A234" s="13"/>
      <c r="B234" s="183"/>
      <c r="C234" s="13"/>
      <c r="D234" s="184" t="s">
        <v>135</v>
      </c>
      <c r="E234" s="185" t="s">
        <v>3</v>
      </c>
      <c r="F234" s="186" t="s">
        <v>363</v>
      </c>
      <c r="G234" s="13"/>
      <c r="H234" s="187">
        <v>3</v>
      </c>
      <c r="I234" s="188"/>
      <c r="J234" s="13"/>
      <c r="K234" s="13"/>
      <c r="L234" s="183"/>
      <c r="M234" s="189"/>
      <c r="N234" s="190"/>
      <c r="O234" s="190"/>
      <c r="P234" s="190"/>
      <c r="Q234" s="190"/>
      <c r="R234" s="190"/>
      <c r="S234" s="190"/>
      <c r="T234" s="19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5" t="s">
        <v>135</v>
      </c>
      <c r="AU234" s="185" t="s">
        <v>82</v>
      </c>
      <c r="AV234" s="13" t="s">
        <v>82</v>
      </c>
      <c r="AW234" s="13" t="s">
        <v>33</v>
      </c>
      <c r="AX234" s="13" t="s">
        <v>80</v>
      </c>
      <c r="AY234" s="185" t="s">
        <v>124</v>
      </c>
    </row>
    <row r="235" s="12" customFormat="1" ht="22.8" customHeight="1">
      <c r="A235" s="12"/>
      <c r="B235" s="151"/>
      <c r="C235" s="12"/>
      <c r="D235" s="152" t="s">
        <v>71</v>
      </c>
      <c r="E235" s="162" t="s">
        <v>153</v>
      </c>
      <c r="F235" s="162" t="s">
        <v>364</v>
      </c>
      <c r="G235" s="12"/>
      <c r="H235" s="12"/>
      <c r="I235" s="154"/>
      <c r="J235" s="163">
        <f>BK235</f>
        <v>0</v>
      </c>
      <c r="K235" s="12"/>
      <c r="L235" s="151"/>
      <c r="M235" s="156"/>
      <c r="N235" s="157"/>
      <c r="O235" s="157"/>
      <c r="P235" s="158">
        <f>SUM(P236:P303)</f>
        <v>0</v>
      </c>
      <c r="Q235" s="157"/>
      <c r="R235" s="158">
        <f>SUM(R236:R303)</f>
        <v>133.02576799999997</v>
      </c>
      <c r="S235" s="157"/>
      <c r="T235" s="159">
        <f>SUM(T236:T303)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2" t="s">
        <v>80</v>
      </c>
      <c r="AT235" s="160" t="s">
        <v>71</v>
      </c>
      <c r="AU235" s="160" t="s">
        <v>80</v>
      </c>
      <c r="AY235" s="152" t="s">
        <v>124</v>
      </c>
      <c r="BK235" s="161">
        <f>SUM(BK236:BK303)</f>
        <v>0</v>
      </c>
    </row>
    <row r="236" s="2" customFormat="1" ht="16.5" customHeight="1">
      <c r="A236" s="38"/>
      <c r="B236" s="164"/>
      <c r="C236" s="165" t="s">
        <v>365</v>
      </c>
      <c r="D236" s="165" t="s">
        <v>126</v>
      </c>
      <c r="E236" s="166" t="s">
        <v>366</v>
      </c>
      <c r="F236" s="167" t="s">
        <v>367</v>
      </c>
      <c r="G236" s="168" t="s">
        <v>129</v>
      </c>
      <c r="H236" s="169">
        <v>3041</v>
      </c>
      <c r="I236" s="170"/>
      <c r="J236" s="171">
        <f>ROUND(I236*H236,2)</f>
        <v>0</v>
      </c>
      <c r="K236" s="167" t="s">
        <v>130</v>
      </c>
      <c r="L236" s="39"/>
      <c r="M236" s="172" t="s">
        <v>3</v>
      </c>
      <c r="N236" s="173" t="s">
        <v>43</v>
      </c>
      <c r="O236" s="72"/>
      <c r="P236" s="174">
        <f>O236*H236</f>
        <v>0</v>
      </c>
      <c r="Q236" s="174">
        <v>0</v>
      </c>
      <c r="R236" s="174">
        <f>Q236*H236</f>
        <v>0</v>
      </c>
      <c r="S236" s="174">
        <v>0</v>
      </c>
      <c r="T236" s="17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6" t="s">
        <v>131</v>
      </c>
      <c r="AT236" s="176" t="s">
        <v>126</v>
      </c>
      <c r="AU236" s="176" t="s">
        <v>82</v>
      </c>
      <c r="AY236" s="19" t="s">
        <v>124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9" t="s">
        <v>80</v>
      </c>
      <c r="BK236" s="177">
        <f>ROUND(I236*H236,2)</f>
        <v>0</v>
      </c>
      <c r="BL236" s="19" t="s">
        <v>131</v>
      </c>
      <c r="BM236" s="176" t="s">
        <v>368</v>
      </c>
    </row>
    <row r="237" s="2" customFormat="1">
      <c r="A237" s="38"/>
      <c r="B237" s="39"/>
      <c r="C237" s="38"/>
      <c r="D237" s="178" t="s">
        <v>133</v>
      </c>
      <c r="E237" s="38"/>
      <c r="F237" s="179" t="s">
        <v>369</v>
      </c>
      <c r="G237" s="38"/>
      <c r="H237" s="38"/>
      <c r="I237" s="180"/>
      <c r="J237" s="38"/>
      <c r="K237" s="38"/>
      <c r="L237" s="39"/>
      <c r="M237" s="181"/>
      <c r="N237" s="182"/>
      <c r="O237" s="72"/>
      <c r="P237" s="72"/>
      <c r="Q237" s="72"/>
      <c r="R237" s="72"/>
      <c r="S237" s="72"/>
      <c r="T237" s="7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133</v>
      </c>
      <c r="AU237" s="19" t="s">
        <v>82</v>
      </c>
    </row>
    <row r="238" s="14" customFormat="1">
      <c r="A238" s="14"/>
      <c r="B238" s="192"/>
      <c r="C238" s="14"/>
      <c r="D238" s="184" t="s">
        <v>135</v>
      </c>
      <c r="E238" s="193" t="s">
        <v>3</v>
      </c>
      <c r="F238" s="194" t="s">
        <v>370</v>
      </c>
      <c r="G238" s="14"/>
      <c r="H238" s="193" t="s">
        <v>3</v>
      </c>
      <c r="I238" s="195"/>
      <c r="J238" s="14"/>
      <c r="K238" s="14"/>
      <c r="L238" s="192"/>
      <c r="M238" s="196"/>
      <c r="N238" s="197"/>
      <c r="O238" s="197"/>
      <c r="P238" s="197"/>
      <c r="Q238" s="197"/>
      <c r="R238" s="197"/>
      <c r="S238" s="197"/>
      <c r="T238" s="19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3" t="s">
        <v>135</v>
      </c>
      <c r="AU238" s="193" t="s">
        <v>82</v>
      </c>
      <c r="AV238" s="14" t="s">
        <v>80</v>
      </c>
      <c r="AW238" s="14" t="s">
        <v>33</v>
      </c>
      <c r="AX238" s="14" t="s">
        <v>72</v>
      </c>
      <c r="AY238" s="193" t="s">
        <v>124</v>
      </c>
    </row>
    <row r="239" s="13" customFormat="1">
      <c r="A239" s="13"/>
      <c r="B239" s="183"/>
      <c r="C239" s="13"/>
      <c r="D239" s="184" t="s">
        <v>135</v>
      </c>
      <c r="E239" s="185" t="s">
        <v>3</v>
      </c>
      <c r="F239" s="186" t="s">
        <v>371</v>
      </c>
      <c r="G239" s="13"/>
      <c r="H239" s="187">
        <v>315</v>
      </c>
      <c r="I239" s="188"/>
      <c r="J239" s="13"/>
      <c r="K239" s="13"/>
      <c r="L239" s="183"/>
      <c r="M239" s="189"/>
      <c r="N239" s="190"/>
      <c r="O239" s="190"/>
      <c r="P239" s="190"/>
      <c r="Q239" s="190"/>
      <c r="R239" s="190"/>
      <c r="S239" s="190"/>
      <c r="T239" s="19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5" t="s">
        <v>135</v>
      </c>
      <c r="AU239" s="185" t="s">
        <v>82</v>
      </c>
      <c r="AV239" s="13" t="s">
        <v>82</v>
      </c>
      <c r="AW239" s="13" t="s">
        <v>33</v>
      </c>
      <c r="AX239" s="13" t="s">
        <v>72</v>
      </c>
      <c r="AY239" s="185" t="s">
        <v>124</v>
      </c>
    </row>
    <row r="240" s="14" customFormat="1">
      <c r="A240" s="14"/>
      <c r="B240" s="192"/>
      <c r="C240" s="14"/>
      <c r="D240" s="184" t="s">
        <v>135</v>
      </c>
      <c r="E240" s="193" t="s">
        <v>3</v>
      </c>
      <c r="F240" s="194" t="s">
        <v>372</v>
      </c>
      <c r="G240" s="14"/>
      <c r="H240" s="193" t="s">
        <v>3</v>
      </c>
      <c r="I240" s="195"/>
      <c r="J240" s="14"/>
      <c r="K240" s="14"/>
      <c r="L240" s="192"/>
      <c r="M240" s="196"/>
      <c r="N240" s="197"/>
      <c r="O240" s="197"/>
      <c r="P240" s="197"/>
      <c r="Q240" s="197"/>
      <c r="R240" s="197"/>
      <c r="S240" s="197"/>
      <c r="T240" s="19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3" t="s">
        <v>135</v>
      </c>
      <c r="AU240" s="193" t="s">
        <v>82</v>
      </c>
      <c r="AV240" s="14" t="s">
        <v>80</v>
      </c>
      <c r="AW240" s="14" t="s">
        <v>33</v>
      </c>
      <c r="AX240" s="14" t="s">
        <v>72</v>
      </c>
      <c r="AY240" s="193" t="s">
        <v>124</v>
      </c>
    </row>
    <row r="241" s="13" customFormat="1">
      <c r="A241" s="13"/>
      <c r="B241" s="183"/>
      <c r="C241" s="13"/>
      <c r="D241" s="184" t="s">
        <v>135</v>
      </c>
      <c r="E241" s="185" t="s">
        <v>3</v>
      </c>
      <c r="F241" s="186" t="s">
        <v>373</v>
      </c>
      <c r="G241" s="13"/>
      <c r="H241" s="187">
        <v>1360</v>
      </c>
      <c r="I241" s="188"/>
      <c r="J241" s="13"/>
      <c r="K241" s="13"/>
      <c r="L241" s="183"/>
      <c r="M241" s="189"/>
      <c r="N241" s="190"/>
      <c r="O241" s="190"/>
      <c r="P241" s="190"/>
      <c r="Q241" s="190"/>
      <c r="R241" s="190"/>
      <c r="S241" s="190"/>
      <c r="T241" s="19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5" t="s">
        <v>135</v>
      </c>
      <c r="AU241" s="185" t="s">
        <v>82</v>
      </c>
      <c r="AV241" s="13" t="s">
        <v>82</v>
      </c>
      <c r="AW241" s="13" t="s">
        <v>33</v>
      </c>
      <c r="AX241" s="13" t="s">
        <v>72</v>
      </c>
      <c r="AY241" s="185" t="s">
        <v>124</v>
      </c>
    </row>
    <row r="242" s="13" customFormat="1">
      <c r="A242" s="13"/>
      <c r="B242" s="183"/>
      <c r="C242" s="13"/>
      <c r="D242" s="184" t="s">
        <v>135</v>
      </c>
      <c r="E242" s="185" t="s">
        <v>3</v>
      </c>
      <c r="F242" s="186" t="s">
        <v>374</v>
      </c>
      <c r="G242" s="13"/>
      <c r="H242" s="187">
        <v>1360</v>
      </c>
      <c r="I242" s="188"/>
      <c r="J242" s="13"/>
      <c r="K242" s="13"/>
      <c r="L242" s="183"/>
      <c r="M242" s="189"/>
      <c r="N242" s="190"/>
      <c r="O242" s="190"/>
      <c r="P242" s="190"/>
      <c r="Q242" s="190"/>
      <c r="R242" s="190"/>
      <c r="S242" s="190"/>
      <c r="T242" s="19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5" t="s">
        <v>135</v>
      </c>
      <c r="AU242" s="185" t="s">
        <v>82</v>
      </c>
      <c r="AV242" s="13" t="s">
        <v>82</v>
      </c>
      <c r="AW242" s="13" t="s">
        <v>33</v>
      </c>
      <c r="AX242" s="13" t="s">
        <v>72</v>
      </c>
      <c r="AY242" s="185" t="s">
        <v>124</v>
      </c>
    </row>
    <row r="243" s="14" customFormat="1">
      <c r="A243" s="14"/>
      <c r="B243" s="192"/>
      <c r="C243" s="14"/>
      <c r="D243" s="184" t="s">
        <v>135</v>
      </c>
      <c r="E243" s="193" t="s">
        <v>3</v>
      </c>
      <c r="F243" s="194" t="s">
        <v>375</v>
      </c>
      <c r="G243" s="14"/>
      <c r="H243" s="193" t="s">
        <v>3</v>
      </c>
      <c r="I243" s="195"/>
      <c r="J243" s="14"/>
      <c r="K243" s="14"/>
      <c r="L243" s="192"/>
      <c r="M243" s="196"/>
      <c r="N243" s="197"/>
      <c r="O243" s="197"/>
      <c r="P243" s="197"/>
      <c r="Q243" s="197"/>
      <c r="R243" s="197"/>
      <c r="S243" s="197"/>
      <c r="T243" s="19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3" t="s">
        <v>135</v>
      </c>
      <c r="AU243" s="193" t="s">
        <v>82</v>
      </c>
      <c r="AV243" s="14" t="s">
        <v>80</v>
      </c>
      <c r="AW243" s="14" t="s">
        <v>33</v>
      </c>
      <c r="AX243" s="14" t="s">
        <v>72</v>
      </c>
      <c r="AY243" s="193" t="s">
        <v>124</v>
      </c>
    </row>
    <row r="244" s="13" customFormat="1">
      <c r="A244" s="13"/>
      <c r="B244" s="183"/>
      <c r="C244" s="13"/>
      <c r="D244" s="184" t="s">
        <v>135</v>
      </c>
      <c r="E244" s="185" t="s">
        <v>3</v>
      </c>
      <c r="F244" s="186" t="s">
        <v>376</v>
      </c>
      <c r="G244" s="13"/>
      <c r="H244" s="187">
        <v>6</v>
      </c>
      <c r="I244" s="188"/>
      <c r="J244" s="13"/>
      <c r="K244" s="13"/>
      <c r="L244" s="183"/>
      <c r="M244" s="189"/>
      <c r="N244" s="190"/>
      <c r="O244" s="190"/>
      <c r="P244" s="190"/>
      <c r="Q244" s="190"/>
      <c r="R244" s="190"/>
      <c r="S244" s="190"/>
      <c r="T244" s="19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5" t="s">
        <v>135</v>
      </c>
      <c r="AU244" s="185" t="s">
        <v>82</v>
      </c>
      <c r="AV244" s="13" t="s">
        <v>82</v>
      </c>
      <c r="AW244" s="13" t="s">
        <v>33</v>
      </c>
      <c r="AX244" s="13" t="s">
        <v>72</v>
      </c>
      <c r="AY244" s="185" t="s">
        <v>124</v>
      </c>
    </row>
    <row r="245" s="15" customFormat="1">
      <c r="A245" s="15"/>
      <c r="B245" s="199"/>
      <c r="C245" s="15"/>
      <c r="D245" s="184" t="s">
        <v>135</v>
      </c>
      <c r="E245" s="200" t="s">
        <v>3</v>
      </c>
      <c r="F245" s="201" t="s">
        <v>206</v>
      </c>
      <c r="G245" s="15"/>
      <c r="H245" s="202">
        <v>3041</v>
      </c>
      <c r="I245" s="203"/>
      <c r="J245" s="15"/>
      <c r="K245" s="15"/>
      <c r="L245" s="199"/>
      <c r="M245" s="204"/>
      <c r="N245" s="205"/>
      <c r="O245" s="205"/>
      <c r="P245" s="205"/>
      <c r="Q245" s="205"/>
      <c r="R245" s="205"/>
      <c r="S245" s="205"/>
      <c r="T245" s="20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0" t="s">
        <v>135</v>
      </c>
      <c r="AU245" s="200" t="s">
        <v>82</v>
      </c>
      <c r="AV245" s="15" t="s">
        <v>131</v>
      </c>
      <c r="AW245" s="15" t="s">
        <v>33</v>
      </c>
      <c r="AX245" s="15" t="s">
        <v>80</v>
      </c>
      <c r="AY245" s="200" t="s">
        <v>124</v>
      </c>
    </row>
    <row r="246" s="2" customFormat="1" ht="16.5" customHeight="1">
      <c r="A246" s="38"/>
      <c r="B246" s="164"/>
      <c r="C246" s="165" t="s">
        <v>377</v>
      </c>
      <c r="D246" s="165" t="s">
        <v>126</v>
      </c>
      <c r="E246" s="166" t="s">
        <v>378</v>
      </c>
      <c r="F246" s="167" t="s">
        <v>379</v>
      </c>
      <c r="G246" s="168" t="s">
        <v>129</v>
      </c>
      <c r="H246" s="169">
        <v>19.800000000000001</v>
      </c>
      <c r="I246" s="170"/>
      <c r="J246" s="171">
        <f>ROUND(I246*H246,2)</f>
        <v>0</v>
      </c>
      <c r="K246" s="167" t="s">
        <v>130</v>
      </c>
      <c r="L246" s="39"/>
      <c r="M246" s="172" t="s">
        <v>3</v>
      </c>
      <c r="N246" s="173" t="s">
        <v>43</v>
      </c>
      <c r="O246" s="72"/>
      <c r="P246" s="174">
        <f>O246*H246</f>
        <v>0</v>
      </c>
      <c r="Q246" s="174">
        <v>0</v>
      </c>
      <c r="R246" s="174">
        <f>Q246*H246</f>
        <v>0</v>
      </c>
      <c r="S246" s="174">
        <v>0</v>
      </c>
      <c r="T246" s="17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6" t="s">
        <v>131</v>
      </c>
      <c r="AT246" s="176" t="s">
        <v>126</v>
      </c>
      <c r="AU246" s="176" t="s">
        <v>82</v>
      </c>
      <c r="AY246" s="19" t="s">
        <v>124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9" t="s">
        <v>80</v>
      </c>
      <c r="BK246" s="177">
        <f>ROUND(I246*H246,2)</f>
        <v>0</v>
      </c>
      <c r="BL246" s="19" t="s">
        <v>131</v>
      </c>
      <c r="BM246" s="176" t="s">
        <v>380</v>
      </c>
    </row>
    <row r="247" s="2" customFormat="1">
      <c r="A247" s="38"/>
      <c r="B247" s="39"/>
      <c r="C247" s="38"/>
      <c r="D247" s="178" t="s">
        <v>133</v>
      </c>
      <c r="E247" s="38"/>
      <c r="F247" s="179" t="s">
        <v>381</v>
      </c>
      <c r="G247" s="38"/>
      <c r="H247" s="38"/>
      <c r="I247" s="180"/>
      <c r="J247" s="38"/>
      <c r="K247" s="38"/>
      <c r="L247" s="39"/>
      <c r="M247" s="181"/>
      <c r="N247" s="182"/>
      <c r="O247" s="72"/>
      <c r="P247" s="72"/>
      <c r="Q247" s="72"/>
      <c r="R247" s="72"/>
      <c r="S247" s="72"/>
      <c r="T247" s="7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133</v>
      </c>
      <c r="AU247" s="19" t="s">
        <v>82</v>
      </c>
    </row>
    <row r="248" s="14" customFormat="1">
      <c r="A248" s="14"/>
      <c r="B248" s="192"/>
      <c r="C248" s="14"/>
      <c r="D248" s="184" t="s">
        <v>135</v>
      </c>
      <c r="E248" s="193" t="s">
        <v>3</v>
      </c>
      <c r="F248" s="194" t="s">
        <v>382</v>
      </c>
      <c r="G248" s="14"/>
      <c r="H248" s="193" t="s">
        <v>3</v>
      </c>
      <c r="I248" s="195"/>
      <c r="J248" s="14"/>
      <c r="K248" s="14"/>
      <c r="L248" s="192"/>
      <c r="M248" s="196"/>
      <c r="N248" s="197"/>
      <c r="O248" s="197"/>
      <c r="P248" s="197"/>
      <c r="Q248" s="197"/>
      <c r="R248" s="197"/>
      <c r="S248" s="197"/>
      <c r="T248" s="19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3" t="s">
        <v>135</v>
      </c>
      <c r="AU248" s="193" t="s">
        <v>82</v>
      </c>
      <c r="AV248" s="14" t="s">
        <v>80</v>
      </c>
      <c r="AW248" s="14" t="s">
        <v>33</v>
      </c>
      <c r="AX248" s="14" t="s">
        <v>72</v>
      </c>
      <c r="AY248" s="193" t="s">
        <v>124</v>
      </c>
    </row>
    <row r="249" s="13" customFormat="1">
      <c r="A249" s="13"/>
      <c r="B249" s="183"/>
      <c r="C249" s="13"/>
      <c r="D249" s="184" t="s">
        <v>135</v>
      </c>
      <c r="E249" s="185" t="s">
        <v>3</v>
      </c>
      <c r="F249" s="186" t="s">
        <v>383</v>
      </c>
      <c r="G249" s="13"/>
      <c r="H249" s="187">
        <v>15.300000000000001</v>
      </c>
      <c r="I249" s="188"/>
      <c r="J249" s="13"/>
      <c r="K249" s="13"/>
      <c r="L249" s="183"/>
      <c r="M249" s="189"/>
      <c r="N249" s="190"/>
      <c r="O249" s="190"/>
      <c r="P249" s="190"/>
      <c r="Q249" s="190"/>
      <c r="R249" s="190"/>
      <c r="S249" s="190"/>
      <c r="T249" s="19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5" t="s">
        <v>135</v>
      </c>
      <c r="AU249" s="185" t="s">
        <v>82</v>
      </c>
      <c r="AV249" s="13" t="s">
        <v>82</v>
      </c>
      <c r="AW249" s="13" t="s">
        <v>33</v>
      </c>
      <c r="AX249" s="13" t="s">
        <v>72</v>
      </c>
      <c r="AY249" s="185" t="s">
        <v>124</v>
      </c>
    </row>
    <row r="250" s="13" customFormat="1">
      <c r="A250" s="13"/>
      <c r="B250" s="183"/>
      <c r="C250" s="13"/>
      <c r="D250" s="184" t="s">
        <v>135</v>
      </c>
      <c r="E250" s="185" t="s">
        <v>3</v>
      </c>
      <c r="F250" s="186" t="s">
        <v>384</v>
      </c>
      <c r="G250" s="13"/>
      <c r="H250" s="187">
        <v>4.5</v>
      </c>
      <c r="I250" s="188"/>
      <c r="J250" s="13"/>
      <c r="K250" s="13"/>
      <c r="L250" s="183"/>
      <c r="M250" s="189"/>
      <c r="N250" s="190"/>
      <c r="O250" s="190"/>
      <c r="P250" s="190"/>
      <c r="Q250" s="190"/>
      <c r="R250" s="190"/>
      <c r="S250" s="190"/>
      <c r="T250" s="19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5" t="s">
        <v>135</v>
      </c>
      <c r="AU250" s="185" t="s">
        <v>82</v>
      </c>
      <c r="AV250" s="13" t="s">
        <v>82</v>
      </c>
      <c r="AW250" s="13" t="s">
        <v>33</v>
      </c>
      <c r="AX250" s="13" t="s">
        <v>72</v>
      </c>
      <c r="AY250" s="185" t="s">
        <v>124</v>
      </c>
    </row>
    <row r="251" s="15" customFormat="1">
      <c r="A251" s="15"/>
      <c r="B251" s="199"/>
      <c r="C251" s="15"/>
      <c r="D251" s="184" t="s">
        <v>135</v>
      </c>
      <c r="E251" s="200" t="s">
        <v>3</v>
      </c>
      <c r="F251" s="201" t="s">
        <v>206</v>
      </c>
      <c r="G251" s="15"/>
      <c r="H251" s="202">
        <v>19.800000000000001</v>
      </c>
      <c r="I251" s="203"/>
      <c r="J251" s="15"/>
      <c r="K251" s="15"/>
      <c r="L251" s="199"/>
      <c r="M251" s="204"/>
      <c r="N251" s="205"/>
      <c r="O251" s="205"/>
      <c r="P251" s="205"/>
      <c r="Q251" s="205"/>
      <c r="R251" s="205"/>
      <c r="S251" s="205"/>
      <c r="T251" s="20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0" t="s">
        <v>135</v>
      </c>
      <c r="AU251" s="200" t="s">
        <v>82</v>
      </c>
      <c r="AV251" s="15" t="s">
        <v>131</v>
      </c>
      <c r="AW251" s="15" t="s">
        <v>33</v>
      </c>
      <c r="AX251" s="15" t="s">
        <v>80</v>
      </c>
      <c r="AY251" s="200" t="s">
        <v>124</v>
      </c>
    </row>
    <row r="252" s="2" customFormat="1" ht="24.15" customHeight="1">
      <c r="A252" s="38"/>
      <c r="B252" s="164"/>
      <c r="C252" s="165" t="s">
        <v>385</v>
      </c>
      <c r="D252" s="165" t="s">
        <v>126</v>
      </c>
      <c r="E252" s="166" t="s">
        <v>386</v>
      </c>
      <c r="F252" s="167" t="s">
        <v>387</v>
      </c>
      <c r="G252" s="168" t="s">
        <v>129</v>
      </c>
      <c r="H252" s="169">
        <v>1360</v>
      </c>
      <c r="I252" s="170"/>
      <c r="J252" s="171">
        <f>ROUND(I252*H252,2)</f>
        <v>0</v>
      </c>
      <c r="K252" s="167" t="s">
        <v>130</v>
      </c>
      <c r="L252" s="39"/>
      <c r="M252" s="172" t="s">
        <v>3</v>
      </c>
      <c r="N252" s="173" t="s">
        <v>43</v>
      </c>
      <c r="O252" s="72"/>
      <c r="P252" s="174">
        <f>O252*H252</f>
        <v>0</v>
      </c>
      <c r="Q252" s="174">
        <v>0</v>
      </c>
      <c r="R252" s="174">
        <f>Q252*H252</f>
        <v>0</v>
      </c>
      <c r="S252" s="174">
        <v>0</v>
      </c>
      <c r="T252" s="17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6" t="s">
        <v>131</v>
      </c>
      <c r="AT252" s="176" t="s">
        <v>126</v>
      </c>
      <c r="AU252" s="176" t="s">
        <v>82</v>
      </c>
      <c r="AY252" s="19" t="s">
        <v>124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9" t="s">
        <v>80</v>
      </c>
      <c r="BK252" s="177">
        <f>ROUND(I252*H252,2)</f>
        <v>0</v>
      </c>
      <c r="BL252" s="19" t="s">
        <v>131</v>
      </c>
      <c r="BM252" s="176" t="s">
        <v>388</v>
      </c>
    </row>
    <row r="253" s="2" customFormat="1">
      <c r="A253" s="38"/>
      <c r="B253" s="39"/>
      <c r="C253" s="38"/>
      <c r="D253" s="178" t="s">
        <v>133</v>
      </c>
      <c r="E253" s="38"/>
      <c r="F253" s="179" t="s">
        <v>389</v>
      </c>
      <c r="G253" s="38"/>
      <c r="H253" s="38"/>
      <c r="I253" s="180"/>
      <c r="J253" s="38"/>
      <c r="K253" s="38"/>
      <c r="L253" s="39"/>
      <c r="M253" s="181"/>
      <c r="N253" s="182"/>
      <c r="O253" s="72"/>
      <c r="P253" s="72"/>
      <c r="Q253" s="72"/>
      <c r="R253" s="72"/>
      <c r="S253" s="72"/>
      <c r="T253" s="7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133</v>
      </c>
      <c r="AU253" s="19" t="s">
        <v>82</v>
      </c>
    </row>
    <row r="254" s="13" customFormat="1">
      <c r="A254" s="13"/>
      <c r="B254" s="183"/>
      <c r="C254" s="13"/>
      <c r="D254" s="184" t="s">
        <v>135</v>
      </c>
      <c r="E254" s="185" t="s">
        <v>3</v>
      </c>
      <c r="F254" s="186" t="s">
        <v>390</v>
      </c>
      <c r="G254" s="13"/>
      <c r="H254" s="187">
        <v>1360</v>
      </c>
      <c r="I254" s="188"/>
      <c r="J254" s="13"/>
      <c r="K254" s="13"/>
      <c r="L254" s="183"/>
      <c r="M254" s="189"/>
      <c r="N254" s="190"/>
      <c r="O254" s="190"/>
      <c r="P254" s="190"/>
      <c r="Q254" s="190"/>
      <c r="R254" s="190"/>
      <c r="S254" s="190"/>
      <c r="T254" s="19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5" t="s">
        <v>135</v>
      </c>
      <c r="AU254" s="185" t="s">
        <v>82</v>
      </c>
      <c r="AV254" s="13" t="s">
        <v>82</v>
      </c>
      <c r="AW254" s="13" t="s">
        <v>33</v>
      </c>
      <c r="AX254" s="13" t="s">
        <v>80</v>
      </c>
      <c r="AY254" s="185" t="s">
        <v>124</v>
      </c>
    </row>
    <row r="255" s="2" customFormat="1" ht="16.5" customHeight="1">
      <c r="A255" s="38"/>
      <c r="B255" s="164"/>
      <c r="C255" s="165" t="s">
        <v>391</v>
      </c>
      <c r="D255" s="165" t="s">
        <v>126</v>
      </c>
      <c r="E255" s="166" t="s">
        <v>392</v>
      </c>
      <c r="F255" s="167" t="s">
        <v>393</v>
      </c>
      <c r="G255" s="168" t="s">
        <v>129</v>
      </c>
      <c r="H255" s="169">
        <v>1360</v>
      </c>
      <c r="I255" s="170"/>
      <c r="J255" s="171">
        <f>ROUND(I255*H255,2)</f>
        <v>0</v>
      </c>
      <c r="K255" s="167" t="s">
        <v>130</v>
      </c>
      <c r="L255" s="39"/>
      <c r="M255" s="172" t="s">
        <v>3</v>
      </c>
      <c r="N255" s="173" t="s">
        <v>43</v>
      </c>
      <c r="O255" s="72"/>
      <c r="P255" s="174">
        <f>O255*H255</f>
        <v>0</v>
      </c>
      <c r="Q255" s="174">
        <v>0</v>
      </c>
      <c r="R255" s="174">
        <f>Q255*H255</f>
        <v>0</v>
      </c>
      <c r="S255" s="174">
        <v>0</v>
      </c>
      <c r="T255" s="17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6" t="s">
        <v>131</v>
      </c>
      <c r="AT255" s="176" t="s">
        <v>126</v>
      </c>
      <c r="AU255" s="176" t="s">
        <v>82</v>
      </c>
      <c r="AY255" s="19" t="s">
        <v>124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9" t="s">
        <v>80</v>
      </c>
      <c r="BK255" s="177">
        <f>ROUND(I255*H255,2)</f>
        <v>0</v>
      </c>
      <c r="BL255" s="19" t="s">
        <v>131</v>
      </c>
      <c r="BM255" s="176" t="s">
        <v>394</v>
      </c>
    </row>
    <row r="256" s="2" customFormat="1">
      <c r="A256" s="38"/>
      <c r="B256" s="39"/>
      <c r="C256" s="38"/>
      <c r="D256" s="178" t="s">
        <v>133</v>
      </c>
      <c r="E256" s="38"/>
      <c r="F256" s="179" t="s">
        <v>395</v>
      </c>
      <c r="G256" s="38"/>
      <c r="H256" s="38"/>
      <c r="I256" s="180"/>
      <c r="J256" s="38"/>
      <c r="K256" s="38"/>
      <c r="L256" s="39"/>
      <c r="M256" s="181"/>
      <c r="N256" s="182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133</v>
      </c>
      <c r="AU256" s="19" t="s">
        <v>82</v>
      </c>
    </row>
    <row r="257" s="14" customFormat="1">
      <c r="A257" s="14"/>
      <c r="B257" s="192"/>
      <c r="C257" s="14"/>
      <c r="D257" s="184" t="s">
        <v>135</v>
      </c>
      <c r="E257" s="193" t="s">
        <v>3</v>
      </c>
      <c r="F257" s="194" t="s">
        <v>372</v>
      </c>
      <c r="G257" s="14"/>
      <c r="H257" s="193" t="s">
        <v>3</v>
      </c>
      <c r="I257" s="195"/>
      <c r="J257" s="14"/>
      <c r="K257" s="14"/>
      <c r="L257" s="192"/>
      <c r="M257" s="196"/>
      <c r="N257" s="197"/>
      <c r="O257" s="197"/>
      <c r="P257" s="197"/>
      <c r="Q257" s="197"/>
      <c r="R257" s="197"/>
      <c r="S257" s="197"/>
      <c r="T257" s="19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3" t="s">
        <v>135</v>
      </c>
      <c r="AU257" s="193" t="s">
        <v>82</v>
      </c>
      <c r="AV257" s="14" t="s">
        <v>80</v>
      </c>
      <c r="AW257" s="14" t="s">
        <v>33</v>
      </c>
      <c r="AX257" s="14" t="s">
        <v>72</v>
      </c>
      <c r="AY257" s="193" t="s">
        <v>124</v>
      </c>
    </row>
    <row r="258" s="13" customFormat="1">
      <c r="A258" s="13"/>
      <c r="B258" s="183"/>
      <c r="C258" s="13"/>
      <c r="D258" s="184" t="s">
        <v>135</v>
      </c>
      <c r="E258" s="185" t="s">
        <v>3</v>
      </c>
      <c r="F258" s="186" t="s">
        <v>396</v>
      </c>
      <c r="G258" s="13"/>
      <c r="H258" s="187">
        <v>1360</v>
      </c>
      <c r="I258" s="188"/>
      <c r="J258" s="13"/>
      <c r="K258" s="13"/>
      <c r="L258" s="183"/>
      <c r="M258" s="189"/>
      <c r="N258" s="190"/>
      <c r="O258" s="190"/>
      <c r="P258" s="190"/>
      <c r="Q258" s="190"/>
      <c r="R258" s="190"/>
      <c r="S258" s="190"/>
      <c r="T258" s="19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5" t="s">
        <v>135</v>
      </c>
      <c r="AU258" s="185" t="s">
        <v>82</v>
      </c>
      <c r="AV258" s="13" t="s">
        <v>82</v>
      </c>
      <c r="AW258" s="13" t="s">
        <v>33</v>
      </c>
      <c r="AX258" s="13" t="s">
        <v>80</v>
      </c>
      <c r="AY258" s="185" t="s">
        <v>124</v>
      </c>
    </row>
    <row r="259" s="2" customFormat="1" ht="24.15" customHeight="1">
      <c r="A259" s="38"/>
      <c r="B259" s="164"/>
      <c r="C259" s="165" t="s">
        <v>397</v>
      </c>
      <c r="D259" s="165" t="s">
        <v>126</v>
      </c>
      <c r="E259" s="166" t="s">
        <v>398</v>
      </c>
      <c r="F259" s="167" t="s">
        <v>399</v>
      </c>
      <c r="G259" s="168" t="s">
        <v>129</v>
      </c>
      <c r="H259" s="169">
        <v>1360</v>
      </c>
      <c r="I259" s="170"/>
      <c r="J259" s="171">
        <f>ROUND(I259*H259,2)</f>
        <v>0</v>
      </c>
      <c r="K259" s="167" t="s">
        <v>130</v>
      </c>
      <c r="L259" s="39"/>
      <c r="M259" s="172" t="s">
        <v>3</v>
      </c>
      <c r="N259" s="173" t="s">
        <v>43</v>
      </c>
      <c r="O259" s="72"/>
      <c r="P259" s="174">
        <f>O259*H259</f>
        <v>0</v>
      </c>
      <c r="Q259" s="174">
        <v>0</v>
      </c>
      <c r="R259" s="174">
        <f>Q259*H259</f>
        <v>0</v>
      </c>
      <c r="S259" s="174">
        <v>0</v>
      </c>
      <c r="T259" s="17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6" t="s">
        <v>131</v>
      </c>
      <c r="AT259" s="176" t="s">
        <v>126</v>
      </c>
      <c r="AU259" s="176" t="s">
        <v>82</v>
      </c>
      <c r="AY259" s="19" t="s">
        <v>124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9" t="s">
        <v>80</v>
      </c>
      <c r="BK259" s="177">
        <f>ROUND(I259*H259,2)</f>
        <v>0</v>
      </c>
      <c r="BL259" s="19" t="s">
        <v>131</v>
      </c>
      <c r="BM259" s="176" t="s">
        <v>400</v>
      </c>
    </row>
    <row r="260" s="2" customFormat="1">
      <c r="A260" s="38"/>
      <c r="B260" s="39"/>
      <c r="C260" s="38"/>
      <c r="D260" s="178" t="s">
        <v>133</v>
      </c>
      <c r="E260" s="38"/>
      <c r="F260" s="179" t="s">
        <v>401</v>
      </c>
      <c r="G260" s="38"/>
      <c r="H260" s="38"/>
      <c r="I260" s="180"/>
      <c r="J260" s="38"/>
      <c r="K260" s="38"/>
      <c r="L260" s="39"/>
      <c r="M260" s="181"/>
      <c r="N260" s="182"/>
      <c r="O260" s="72"/>
      <c r="P260" s="72"/>
      <c r="Q260" s="72"/>
      <c r="R260" s="72"/>
      <c r="S260" s="72"/>
      <c r="T260" s="7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133</v>
      </c>
      <c r="AU260" s="19" t="s">
        <v>82</v>
      </c>
    </row>
    <row r="261" s="13" customFormat="1">
      <c r="A261" s="13"/>
      <c r="B261" s="183"/>
      <c r="C261" s="13"/>
      <c r="D261" s="184" t="s">
        <v>135</v>
      </c>
      <c r="E261" s="185" t="s">
        <v>3</v>
      </c>
      <c r="F261" s="186" t="s">
        <v>390</v>
      </c>
      <c r="G261" s="13"/>
      <c r="H261" s="187">
        <v>1360</v>
      </c>
      <c r="I261" s="188"/>
      <c r="J261" s="13"/>
      <c r="K261" s="13"/>
      <c r="L261" s="183"/>
      <c r="M261" s="189"/>
      <c r="N261" s="190"/>
      <c r="O261" s="190"/>
      <c r="P261" s="190"/>
      <c r="Q261" s="190"/>
      <c r="R261" s="190"/>
      <c r="S261" s="190"/>
      <c r="T261" s="19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5" t="s">
        <v>135</v>
      </c>
      <c r="AU261" s="185" t="s">
        <v>82</v>
      </c>
      <c r="AV261" s="13" t="s">
        <v>82</v>
      </c>
      <c r="AW261" s="13" t="s">
        <v>33</v>
      </c>
      <c r="AX261" s="13" t="s">
        <v>80</v>
      </c>
      <c r="AY261" s="185" t="s">
        <v>124</v>
      </c>
    </row>
    <row r="262" s="2" customFormat="1" ht="33" customHeight="1">
      <c r="A262" s="38"/>
      <c r="B262" s="164"/>
      <c r="C262" s="165" t="s">
        <v>402</v>
      </c>
      <c r="D262" s="165" t="s">
        <v>126</v>
      </c>
      <c r="E262" s="166" t="s">
        <v>403</v>
      </c>
      <c r="F262" s="167" t="s">
        <v>404</v>
      </c>
      <c r="G262" s="168" t="s">
        <v>129</v>
      </c>
      <c r="H262" s="169">
        <v>296.5</v>
      </c>
      <c r="I262" s="170"/>
      <c r="J262" s="171">
        <f>ROUND(I262*H262,2)</f>
        <v>0</v>
      </c>
      <c r="K262" s="167" t="s">
        <v>130</v>
      </c>
      <c r="L262" s="39"/>
      <c r="M262" s="172" t="s">
        <v>3</v>
      </c>
      <c r="N262" s="173" t="s">
        <v>43</v>
      </c>
      <c r="O262" s="72"/>
      <c r="P262" s="174">
        <f>O262*H262</f>
        <v>0</v>
      </c>
      <c r="Q262" s="174">
        <v>0.1837</v>
      </c>
      <c r="R262" s="174">
        <f>Q262*H262</f>
        <v>54.46705</v>
      </c>
      <c r="S262" s="174">
        <v>0</v>
      </c>
      <c r="T262" s="17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6" t="s">
        <v>131</v>
      </c>
      <c r="AT262" s="176" t="s">
        <v>126</v>
      </c>
      <c r="AU262" s="176" t="s">
        <v>82</v>
      </c>
      <c r="AY262" s="19" t="s">
        <v>124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9" t="s">
        <v>80</v>
      </c>
      <c r="BK262" s="177">
        <f>ROUND(I262*H262,2)</f>
        <v>0</v>
      </c>
      <c r="BL262" s="19" t="s">
        <v>131</v>
      </c>
      <c r="BM262" s="176" t="s">
        <v>405</v>
      </c>
    </row>
    <row r="263" s="2" customFormat="1">
      <c r="A263" s="38"/>
      <c r="B263" s="39"/>
      <c r="C263" s="38"/>
      <c r="D263" s="178" t="s">
        <v>133</v>
      </c>
      <c r="E263" s="38"/>
      <c r="F263" s="179" t="s">
        <v>406</v>
      </c>
      <c r="G263" s="38"/>
      <c r="H263" s="38"/>
      <c r="I263" s="180"/>
      <c r="J263" s="38"/>
      <c r="K263" s="38"/>
      <c r="L263" s="39"/>
      <c r="M263" s="181"/>
      <c r="N263" s="182"/>
      <c r="O263" s="72"/>
      <c r="P263" s="72"/>
      <c r="Q263" s="72"/>
      <c r="R263" s="72"/>
      <c r="S263" s="72"/>
      <c r="T263" s="7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133</v>
      </c>
      <c r="AU263" s="19" t="s">
        <v>82</v>
      </c>
    </row>
    <row r="264" s="14" customFormat="1">
      <c r="A264" s="14"/>
      <c r="B264" s="192"/>
      <c r="C264" s="14"/>
      <c r="D264" s="184" t="s">
        <v>135</v>
      </c>
      <c r="E264" s="193" t="s">
        <v>3</v>
      </c>
      <c r="F264" s="194" t="s">
        <v>370</v>
      </c>
      <c r="G264" s="14"/>
      <c r="H264" s="193" t="s">
        <v>3</v>
      </c>
      <c r="I264" s="195"/>
      <c r="J264" s="14"/>
      <c r="K264" s="14"/>
      <c r="L264" s="192"/>
      <c r="M264" s="196"/>
      <c r="N264" s="197"/>
      <c r="O264" s="197"/>
      <c r="P264" s="197"/>
      <c r="Q264" s="197"/>
      <c r="R264" s="197"/>
      <c r="S264" s="197"/>
      <c r="T264" s="19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3" t="s">
        <v>135</v>
      </c>
      <c r="AU264" s="193" t="s">
        <v>82</v>
      </c>
      <c r="AV264" s="14" t="s">
        <v>80</v>
      </c>
      <c r="AW264" s="14" t="s">
        <v>33</v>
      </c>
      <c r="AX264" s="14" t="s">
        <v>72</v>
      </c>
      <c r="AY264" s="193" t="s">
        <v>124</v>
      </c>
    </row>
    <row r="265" s="13" customFormat="1">
      <c r="A265" s="13"/>
      <c r="B265" s="183"/>
      <c r="C265" s="13"/>
      <c r="D265" s="184" t="s">
        <v>135</v>
      </c>
      <c r="E265" s="185" t="s">
        <v>3</v>
      </c>
      <c r="F265" s="186" t="s">
        <v>407</v>
      </c>
      <c r="G265" s="13"/>
      <c r="H265" s="187">
        <v>315</v>
      </c>
      <c r="I265" s="188"/>
      <c r="J265" s="13"/>
      <c r="K265" s="13"/>
      <c r="L265" s="183"/>
      <c r="M265" s="189"/>
      <c r="N265" s="190"/>
      <c r="O265" s="190"/>
      <c r="P265" s="190"/>
      <c r="Q265" s="190"/>
      <c r="R265" s="190"/>
      <c r="S265" s="190"/>
      <c r="T265" s="19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5" t="s">
        <v>135</v>
      </c>
      <c r="AU265" s="185" t="s">
        <v>82</v>
      </c>
      <c r="AV265" s="13" t="s">
        <v>82</v>
      </c>
      <c r="AW265" s="13" t="s">
        <v>33</v>
      </c>
      <c r="AX265" s="13" t="s">
        <v>72</v>
      </c>
      <c r="AY265" s="185" t="s">
        <v>124</v>
      </c>
    </row>
    <row r="266" s="13" customFormat="1">
      <c r="A266" s="13"/>
      <c r="B266" s="183"/>
      <c r="C266" s="13"/>
      <c r="D266" s="184" t="s">
        <v>135</v>
      </c>
      <c r="E266" s="185" t="s">
        <v>3</v>
      </c>
      <c r="F266" s="186" t="s">
        <v>408</v>
      </c>
      <c r="G266" s="13"/>
      <c r="H266" s="187">
        <v>-24.5</v>
      </c>
      <c r="I266" s="188"/>
      <c r="J266" s="13"/>
      <c r="K266" s="13"/>
      <c r="L266" s="183"/>
      <c r="M266" s="189"/>
      <c r="N266" s="190"/>
      <c r="O266" s="190"/>
      <c r="P266" s="190"/>
      <c r="Q266" s="190"/>
      <c r="R266" s="190"/>
      <c r="S266" s="190"/>
      <c r="T266" s="19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5" t="s">
        <v>135</v>
      </c>
      <c r="AU266" s="185" t="s">
        <v>82</v>
      </c>
      <c r="AV266" s="13" t="s">
        <v>82</v>
      </c>
      <c r="AW266" s="13" t="s">
        <v>33</v>
      </c>
      <c r="AX266" s="13" t="s">
        <v>72</v>
      </c>
      <c r="AY266" s="185" t="s">
        <v>124</v>
      </c>
    </row>
    <row r="267" s="14" customFormat="1">
      <c r="A267" s="14"/>
      <c r="B267" s="192"/>
      <c r="C267" s="14"/>
      <c r="D267" s="184" t="s">
        <v>135</v>
      </c>
      <c r="E267" s="193" t="s">
        <v>3</v>
      </c>
      <c r="F267" s="194" t="s">
        <v>375</v>
      </c>
      <c r="G267" s="14"/>
      <c r="H267" s="193" t="s">
        <v>3</v>
      </c>
      <c r="I267" s="195"/>
      <c r="J267" s="14"/>
      <c r="K267" s="14"/>
      <c r="L267" s="192"/>
      <c r="M267" s="196"/>
      <c r="N267" s="197"/>
      <c r="O267" s="197"/>
      <c r="P267" s="197"/>
      <c r="Q267" s="197"/>
      <c r="R267" s="197"/>
      <c r="S267" s="197"/>
      <c r="T267" s="19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3" t="s">
        <v>135</v>
      </c>
      <c r="AU267" s="193" t="s">
        <v>82</v>
      </c>
      <c r="AV267" s="14" t="s">
        <v>80</v>
      </c>
      <c r="AW267" s="14" t="s">
        <v>33</v>
      </c>
      <c r="AX267" s="14" t="s">
        <v>72</v>
      </c>
      <c r="AY267" s="193" t="s">
        <v>124</v>
      </c>
    </row>
    <row r="268" s="13" customFormat="1">
      <c r="A268" s="13"/>
      <c r="B268" s="183"/>
      <c r="C268" s="13"/>
      <c r="D268" s="184" t="s">
        <v>135</v>
      </c>
      <c r="E268" s="185" t="s">
        <v>3</v>
      </c>
      <c r="F268" s="186" t="s">
        <v>376</v>
      </c>
      <c r="G268" s="13"/>
      <c r="H268" s="187">
        <v>6</v>
      </c>
      <c r="I268" s="188"/>
      <c r="J268" s="13"/>
      <c r="K268" s="13"/>
      <c r="L268" s="183"/>
      <c r="M268" s="189"/>
      <c r="N268" s="190"/>
      <c r="O268" s="190"/>
      <c r="P268" s="190"/>
      <c r="Q268" s="190"/>
      <c r="R268" s="190"/>
      <c r="S268" s="190"/>
      <c r="T268" s="19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5" t="s">
        <v>135</v>
      </c>
      <c r="AU268" s="185" t="s">
        <v>82</v>
      </c>
      <c r="AV268" s="13" t="s">
        <v>82</v>
      </c>
      <c r="AW268" s="13" t="s">
        <v>33</v>
      </c>
      <c r="AX268" s="13" t="s">
        <v>72</v>
      </c>
      <c r="AY268" s="185" t="s">
        <v>124</v>
      </c>
    </row>
    <row r="269" s="15" customFormat="1">
      <c r="A269" s="15"/>
      <c r="B269" s="199"/>
      <c r="C269" s="15"/>
      <c r="D269" s="184" t="s">
        <v>135</v>
      </c>
      <c r="E269" s="200" t="s">
        <v>3</v>
      </c>
      <c r="F269" s="201" t="s">
        <v>206</v>
      </c>
      <c r="G269" s="15"/>
      <c r="H269" s="202">
        <v>296.5</v>
      </c>
      <c r="I269" s="203"/>
      <c r="J269" s="15"/>
      <c r="K269" s="15"/>
      <c r="L269" s="199"/>
      <c r="M269" s="204"/>
      <c r="N269" s="205"/>
      <c r="O269" s="205"/>
      <c r="P269" s="205"/>
      <c r="Q269" s="205"/>
      <c r="R269" s="205"/>
      <c r="S269" s="205"/>
      <c r="T269" s="20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0" t="s">
        <v>135</v>
      </c>
      <c r="AU269" s="200" t="s">
        <v>82</v>
      </c>
      <c r="AV269" s="15" t="s">
        <v>131</v>
      </c>
      <c r="AW269" s="15" t="s">
        <v>33</v>
      </c>
      <c r="AX269" s="15" t="s">
        <v>80</v>
      </c>
      <c r="AY269" s="200" t="s">
        <v>124</v>
      </c>
    </row>
    <row r="270" s="2" customFormat="1" ht="16.5" customHeight="1">
      <c r="A270" s="38"/>
      <c r="B270" s="164"/>
      <c r="C270" s="207" t="s">
        <v>409</v>
      </c>
      <c r="D270" s="207" t="s">
        <v>353</v>
      </c>
      <c r="E270" s="208" t="s">
        <v>410</v>
      </c>
      <c r="F270" s="209" t="s">
        <v>411</v>
      </c>
      <c r="G270" s="210" t="s">
        <v>129</v>
      </c>
      <c r="H270" s="211">
        <v>302.43000000000001</v>
      </c>
      <c r="I270" s="212"/>
      <c r="J270" s="213">
        <f>ROUND(I270*H270,2)</f>
        <v>0</v>
      </c>
      <c r="K270" s="209" t="s">
        <v>130</v>
      </c>
      <c r="L270" s="214"/>
      <c r="M270" s="215" t="s">
        <v>3</v>
      </c>
      <c r="N270" s="216" t="s">
        <v>43</v>
      </c>
      <c r="O270" s="72"/>
      <c r="P270" s="174">
        <f>O270*H270</f>
        <v>0</v>
      </c>
      <c r="Q270" s="174">
        <v>0.222</v>
      </c>
      <c r="R270" s="174">
        <f>Q270*H270</f>
        <v>67.13946</v>
      </c>
      <c r="S270" s="174">
        <v>0</v>
      </c>
      <c r="T270" s="17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6" t="s">
        <v>173</v>
      </c>
      <c r="AT270" s="176" t="s">
        <v>353</v>
      </c>
      <c r="AU270" s="176" t="s">
        <v>82</v>
      </c>
      <c r="AY270" s="19" t="s">
        <v>124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9" t="s">
        <v>80</v>
      </c>
      <c r="BK270" s="177">
        <f>ROUND(I270*H270,2)</f>
        <v>0</v>
      </c>
      <c r="BL270" s="19" t="s">
        <v>131</v>
      </c>
      <c r="BM270" s="176" t="s">
        <v>412</v>
      </c>
    </row>
    <row r="271" s="14" customFormat="1">
      <c r="A271" s="14"/>
      <c r="B271" s="192"/>
      <c r="C271" s="14"/>
      <c r="D271" s="184" t="s">
        <v>135</v>
      </c>
      <c r="E271" s="193" t="s">
        <v>3</v>
      </c>
      <c r="F271" s="194" t="s">
        <v>370</v>
      </c>
      <c r="G271" s="14"/>
      <c r="H271" s="193" t="s">
        <v>3</v>
      </c>
      <c r="I271" s="195"/>
      <c r="J271" s="14"/>
      <c r="K271" s="14"/>
      <c r="L271" s="192"/>
      <c r="M271" s="196"/>
      <c r="N271" s="197"/>
      <c r="O271" s="197"/>
      <c r="P271" s="197"/>
      <c r="Q271" s="197"/>
      <c r="R271" s="197"/>
      <c r="S271" s="197"/>
      <c r="T271" s="19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3" t="s">
        <v>135</v>
      </c>
      <c r="AU271" s="193" t="s">
        <v>82</v>
      </c>
      <c r="AV271" s="14" t="s">
        <v>80</v>
      </c>
      <c r="AW271" s="14" t="s">
        <v>33</v>
      </c>
      <c r="AX271" s="14" t="s">
        <v>72</v>
      </c>
      <c r="AY271" s="193" t="s">
        <v>124</v>
      </c>
    </row>
    <row r="272" s="13" customFormat="1">
      <c r="A272" s="13"/>
      <c r="B272" s="183"/>
      <c r="C272" s="13"/>
      <c r="D272" s="184" t="s">
        <v>135</v>
      </c>
      <c r="E272" s="185" t="s">
        <v>3</v>
      </c>
      <c r="F272" s="186" t="s">
        <v>407</v>
      </c>
      <c r="G272" s="13"/>
      <c r="H272" s="187">
        <v>315</v>
      </c>
      <c r="I272" s="188"/>
      <c r="J272" s="13"/>
      <c r="K272" s="13"/>
      <c r="L272" s="183"/>
      <c r="M272" s="189"/>
      <c r="N272" s="190"/>
      <c r="O272" s="190"/>
      <c r="P272" s="190"/>
      <c r="Q272" s="190"/>
      <c r="R272" s="190"/>
      <c r="S272" s="190"/>
      <c r="T272" s="19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5" t="s">
        <v>135</v>
      </c>
      <c r="AU272" s="185" t="s">
        <v>82</v>
      </c>
      <c r="AV272" s="13" t="s">
        <v>82</v>
      </c>
      <c r="AW272" s="13" t="s">
        <v>33</v>
      </c>
      <c r="AX272" s="13" t="s">
        <v>72</v>
      </c>
      <c r="AY272" s="185" t="s">
        <v>124</v>
      </c>
    </row>
    <row r="273" s="13" customFormat="1">
      <c r="A273" s="13"/>
      <c r="B273" s="183"/>
      <c r="C273" s="13"/>
      <c r="D273" s="184" t="s">
        <v>135</v>
      </c>
      <c r="E273" s="185" t="s">
        <v>3</v>
      </c>
      <c r="F273" s="186" t="s">
        <v>408</v>
      </c>
      <c r="G273" s="13"/>
      <c r="H273" s="187">
        <v>-24.5</v>
      </c>
      <c r="I273" s="188"/>
      <c r="J273" s="13"/>
      <c r="K273" s="13"/>
      <c r="L273" s="183"/>
      <c r="M273" s="189"/>
      <c r="N273" s="190"/>
      <c r="O273" s="190"/>
      <c r="P273" s="190"/>
      <c r="Q273" s="190"/>
      <c r="R273" s="190"/>
      <c r="S273" s="190"/>
      <c r="T273" s="19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5" t="s">
        <v>135</v>
      </c>
      <c r="AU273" s="185" t="s">
        <v>82</v>
      </c>
      <c r="AV273" s="13" t="s">
        <v>82</v>
      </c>
      <c r="AW273" s="13" t="s">
        <v>33</v>
      </c>
      <c r="AX273" s="13" t="s">
        <v>72</v>
      </c>
      <c r="AY273" s="185" t="s">
        <v>124</v>
      </c>
    </row>
    <row r="274" s="14" customFormat="1">
      <c r="A274" s="14"/>
      <c r="B274" s="192"/>
      <c r="C274" s="14"/>
      <c r="D274" s="184" t="s">
        <v>135</v>
      </c>
      <c r="E274" s="193" t="s">
        <v>3</v>
      </c>
      <c r="F274" s="194" t="s">
        <v>375</v>
      </c>
      <c r="G274" s="14"/>
      <c r="H274" s="193" t="s">
        <v>3</v>
      </c>
      <c r="I274" s="195"/>
      <c r="J274" s="14"/>
      <c r="K274" s="14"/>
      <c r="L274" s="192"/>
      <c r="M274" s="196"/>
      <c r="N274" s="197"/>
      <c r="O274" s="197"/>
      <c r="P274" s="197"/>
      <c r="Q274" s="197"/>
      <c r="R274" s="197"/>
      <c r="S274" s="197"/>
      <c r="T274" s="19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3" t="s">
        <v>135</v>
      </c>
      <c r="AU274" s="193" t="s">
        <v>82</v>
      </c>
      <c r="AV274" s="14" t="s">
        <v>80</v>
      </c>
      <c r="AW274" s="14" t="s">
        <v>33</v>
      </c>
      <c r="AX274" s="14" t="s">
        <v>72</v>
      </c>
      <c r="AY274" s="193" t="s">
        <v>124</v>
      </c>
    </row>
    <row r="275" s="13" customFormat="1">
      <c r="A275" s="13"/>
      <c r="B275" s="183"/>
      <c r="C275" s="13"/>
      <c r="D275" s="184" t="s">
        <v>135</v>
      </c>
      <c r="E275" s="185" t="s">
        <v>3</v>
      </c>
      <c r="F275" s="186" t="s">
        <v>376</v>
      </c>
      <c r="G275" s="13"/>
      <c r="H275" s="187">
        <v>6</v>
      </c>
      <c r="I275" s="188"/>
      <c r="J275" s="13"/>
      <c r="K275" s="13"/>
      <c r="L275" s="183"/>
      <c r="M275" s="189"/>
      <c r="N275" s="190"/>
      <c r="O275" s="190"/>
      <c r="P275" s="190"/>
      <c r="Q275" s="190"/>
      <c r="R275" s="190"/>
      <c r="S275" s="190"/>
      <c r="T275" s="19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5" t="s">
        <v>135</v>
      </c>
      <c r="AU275" s="185" t="s">
        <v>82</v>
      </c>
      <c r="AV275" s="13" t="s">
        <v>82</v>
      </c>
      <c r="AW275" s="13" t="s">
        <v>33</v>
      </c>
      <c r="AX275" s="13" t="s">
        <v>72</v>
      </c>
      <c r="AY275" s="185" t="s">
        <v>124</v>
      </c>
    </row>
    <row r="276" s="15" customFormat="1">
      <c r="A276" s="15"/>
      <c r="B276" s="199"/>
      <c r="C276" s="15"/>
      <c r="D276" s="184" t="s">
        <v>135</v>
      </c>
      <c r="E276" s="200" t="s">
        <v>3</v>
      </c>
      <c r="F276" s="201" t="s">
        <v>206</v>
      </c>
      <c r="G276" s="15"/>
      <c r="H276" s="202">
        <v>296.5</v>
      </c>
      <c r="I276" s="203"/>
      <c r="J276" s="15"/>
      <c r="K276" s="15"/>
      <c r="L276" s="199"/>
      <c r="M276" s="204"/>
      <c r="N276" s="205"/>
      <c r="O276" s="205"/>
      <c r="P276" s="205"/>
      <c r="Q276" s="205"/>
      <c r="R276" s="205"/>
      <c r="S276" s="205"/>
      <c r="T276" s="20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0" t="s">
        <v>135</v>
      </c>
      <c r="AU276" s="200" t="s">
        <v>82</v>
      </c>
      <c r="AV276" s="15" t="s">
        <v>131</v>
      </c>
      <c r="AW276" s="15" t="s">
        <v>33</v>
      </c>
      <c r="AX276" s="15" t="s">
        <v>80</v>
      </c>
      <c r="AY276" s="200" t="s">
        <v>124</v>
      </c>
    </row>
    <row r="277" s="13" customFormat="1">
      <c r="A277" s="13"/>
      <c r="B277" s="183"/>
      <c r="C277" s="13"/>
      <c r="D277" s="184" t="s">
        <v>135</v>
      </c>
      <c r="E277" s="13"/>
      <c r="F277" s="186" t="s">
        <v>413</v>
      </c>
      <c r="G277" s="13"/>
      <c r="H277" s="187">
        <v>302.43000000000001</v>
      </c>
      <c r="I277" s="188"/>
      <c r="J277" s="13"/>
      <c r="K277" s="13"/>
      <c r="L277" s="183"/>
      <c r="M277" s="189"/>
      <c r="N277" s="190"/>
      <c r="O277" s="190"/>
      <c r="P277" s="190"/>
      <c r="Q277" s="190"/>
      <c r="R277" s="190"/>
      <c r="S277" s="190"/>
      <c r="T277" s="19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5" t="s">
        <v>135</v>
      </c>
      <c r="AU277" s="185" t="s">
        <v>82</v>
      </c>
      <c r="AV277" s="13" t="s">
        <v>82</v>
      </c>
      <c r="AW277" s="13" t="s">
        <v>4</v>
      </c>
      <c r="AX277" s="13" t="s">
        <v>80</v>
      </c>
      <c r="AY277" s="185" t="s">
        <v>124</v>
      </c>
    </row>
    <row r="278" s="2" customFormat="1" ht="37.8" customHeight="1">
      <c r="A278" s="38"/>
      <c r="B278" s="164"/>
      <c r="C278" s="165" t="s">
        <v>414</v>
      </c>
      <c r="D278" s="165" t="s">
        <v>126</v>
      </c>
      <c r="E278" s="166" t="s">
        <v>415</v>
      </c>
      <c r="F278" s="167" t="s">
        <v>416</v>
      </c>
      <c r="G278" s="168" t="s">
        <v>129</v>
      </c>
      <c r="H278" s="169">
        <v>14.5</v>
      </c>
      <c r="I278" s="170"/>
      <c r="J278" s="171">
        <f>ROUND(I278*H278,2)</f>
        <v>0</v>
      </c>
      <c r="K278" s="167" t="s">
        <v>130</v>
      </c>
      <c r="L278" s="39"/>
      <c r="M278" s="172" t="s">
        <v>3</v>
      </c>
      <c r="N278" s="173" t="s">
        <v>43</v>
      </c>
      <c r="O278" s="72"/>
      <c r="P278" s="174">
        <f>O278*H278</f>
        <v>0</v>
      </c>
      <c r="Q278" s="174">
        <v>0.084250000000000005</v>
      </c>
      <c r="R278" s="174">
        <f>Q278*H278</f>
        <v>1.2216250000000002</v>
      </c>
      <c r="S278" s="174">
        <v>0</v>
      </c>
      <c r="T278" s="17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131</v>
      </c>
      <c r="AT278" s="176" t="s">
        <v>126</v>
      </c>
      <c r="AU278" s="176" t="s">
        <v>82</v>
      </c>
      <c r="AY278" s="19" t="s">
        <v>124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80</v>
      </c>
      <c r="BK278" s="177">
        <f>ROUND(I278*H278,2)</f>
        <v>0</v>
      </c>
      <c r="BL278" s="19" t="s">
        <v>131</v>
      </c>
      <c r="BM278" s="176" t="s">
        <v>417</v>
      </c>
    </row>
    <row r="279" s="2" customFormat="1">
      <c r="A279" s="38"/>
      <c r="B279" s="39"/>
      <c r="C279" s="38"/>
      <c r="D279" s="178" t="s">
        <v>133</v>
      </c>
      <c r="E279" s="38"/>
      <c r="F279" s="179" t="s">
        <v>418</v>
      </c>
      <c r="G279" s="38"/>
      <c r="H279" s="38"/>
      <c r="I279" s="180"/>
      <c r="J279" s="38"/>
      <c r="K279" s="38"/>
      <c r="L279" s="39"/>
      <c r="M279" s="181"/>
      <c r="N279" s="182"/>
      <c r="O279" s="72"/>
      <c r="P279" s="72"/>
      <c r="Q279" s="72"/>
      <c r="R279" s="72"/>
      <c r="S279" s="72"/>
      <c r="T279" s="7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133</v>
      </c>
      <c r="AU279" s="19" t="s">
        <v>82</v>
      </c>
    </row>
    <row r="280" s="14" customFormat="1">
      <c r="A280" s="14"/>
      <c r="B280" s="192"/>
      <c r="C280" s="14"/>
      <c r="D280" s="184" t="s">
        <v>135</v>
      </c>
      <c r="E280" s="193" t="s">
        <v>3</v>
      </c>
      <c r="F280" s="194" t="s">
        <v>419</v>
      </c>
      <c r="G280" s="14"/>
      <c r="H280" s="193" t="s">
        <v>3</v>
      </c>
      <c r="I280" s="195"/>
      <c r="J280" s="14"/>
      <c r="K280" s="14"/>
      <c r="L280" s="192"/>
      <c r="M280" s="196"/>
      <c r="N280" s="197"/>
      <c r="O280" s="197"/>
      <c r="P280" s="197"/>
      <c r="Q280" s="197"/>
      <c r="R280" s="197"/>
      <c r="S280" s="197"/>
      <c r="T280" s="19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3" t="s">
        <v>135</v>
      </c>
      <c r="AU280" s="193" t="s">
        <v>82</v>
      </c>
      <c r="AV280" s="14" t="s">
        <v>80</v>
      </c>
      <c r="AW280" s="14" t="s">
        <v>33</v>
      </c>
      <c r="AX280" s="14" t="s">
        <v>72</v>
      </c>
      <c r="AY280" s="193" t="s">
        <v>124</v>
      </c>
    </row>
    <row r="281" s="13" customFormat="1">
      <c r="A281" s="13"/>
      <c r="B281" s="183"/>
      <c r="C281" s="13"/>
      <c r="D281" s="184" t="s">
        <v>135</v>
      </c>
      <c r="E281" s="185" t="s">
        <v>3</v>
      </c>
      <c r="F281" s="186" t="s">
        <v>420</v>
      </c>
      <c r="G281" s="13"/>
      <c r="H281" s="187">
        <v>14.5</v>
      </c>
      <c r="I281" s="188"/>
      <c r="J281" s="13"/>
      <c r="K281" s="13"/>
      <c r="L281" s="183"/>
      <c r="M281" s="189"/>
      <c r="N281" s="190"/>
      <c r="O281" s="190"/>
      <c r="P281" s="190"/>
      <c r="Q281" s="190"/>
      <c r="R281" s="190"/>
      <c r="S281" s="190"/>
      <c r="T281" s="19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5" t="s">
        <v>135</v>
      </c>
      <c r="AU281" s="185" t="s">
        <v>82</v>
      </c>
      <c r="AV281" s="13" t="s">
        <v>82</v>
      </c>
      <c r="AW281" s="13" t="s">
        <v>33</v>
      </c>
      <c r="AX281" s="13" t="s">
        <v>80</v>
      </c>
      <c r="AY281" s="185" t="s">
        <v>124</v>
      </c>
    </row>
    <row r="282" s="2" customFormat="1" ht="16.5" customHeight="1">
      <c r="A282" s="38"/>
      <c r="B282" s="164"/>
      <c r="C282" s="207" t="s">
        <v>421</v>
      </c>
      <c r="D282" s="207" t="s">
        <v>353</v>
      </c>
      <c r="E282" s="208" t="s">
        <v>422</v>
      </c>
      <c r="F282" s="209" t="s">
        <v>423</v>
      </c>
      <c r="G282" s="210" t="s">
        <v>129</v>
      </c>
      <c r="H282" s="211">
        <v>14.935000000000001</v>
      </c>
      <c r="I282" s="212"/>
      <c r="J282" s="213">
        <f>ROUND(I282*H282,2)</f>
        <v>0</v>
      </c>
      <c r="K282" s="209" t="s">
        <v>130</v>
      </c>
      <c r="L282" s="214"/>
      <c r="M282" s="215" t="s">
        <v>3</v>
      </c>
      <c r="N282" s="216" t="s">
        <v>43</v>
      </c>
      <c r="O282" s="72"/>
      <c r="P282" s="174">
        <f>O282*H282</f>
        <v>0</v>
      </c>
      <c r="Q282" s="174">
        <v>0.13100000000000001</v>
      </c>
      <c r="R282" s="174">
        <f>Q282*H282</f>
        <v>1.9564850000000003</v>
      </c>
      <c r="S282" s="174">
        <v>0</v>
      </c>
      <c r="T282" s="17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6" t="s">
        <v>173</v>
      </c>
      <c r="AT282" s="176" t="s">
        <v>353</v>
      </c>
      <c r="AU282" s="176" t="s">
        <v>82</v>
      </c>
      <c r="AY282" s="19" t="s">
        <v>124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9" t="s">
        <v>80</v>
      </c>
      <c r="BK282" s="177">
        <f>ROUND(I282*H282,2)</f>
        <v>0</v>
      </c>
      <c r="BL282" s="19" t="s">
        <v>131</v>
      </c>
      <c r="BM282" s="176" t="s">
        <v>424</v>
      </c>
    </row>
    <row r="283" s="13" customFormat="1">
      <c r="A283" s="13"/>
      <c r="B283" s="183"/>
      <c r="C283" s="13"/>
      <c r="D283" s="184" t="s">
        <v>135</v>
      </c>
      <c r="E283" s="185" t="s">
        <v>3</v>
      </c>
      <c r="F283" s="186" t="s">
        <v>425</v>
      </c>
      <c r="G283" s="13"/>
      <c r="H283" s="187">
        <v>14.5</v>
      </c>
      <c r="I283" s="188"/>
      <c r="J283" s="13"/>
      <c r="K283" s="13"/>
      <c r="L283" s="183"/>
      <c r="M283" s="189"/>
      <c r="N283" s="190"/>
      <c r="O283" s="190"/>
      <c r="P283" s="190"/>
      <c r="Q283" s="190"/>
      <c r="R283" s="190"/>
      <c r="S283" s="190"/>
      <c r="T283" s="19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5" t="s">
        <v>135</v>
      </c>
      <c r="AU283" s="185" t="s">
        <v>82</v>
      </c>
      <c r="AV283" s="13" t="s">
        <v>82</v>
      </c>
      <c r="AW283" s="13" t="s">
        <v>33</v>
      </c>
      <c r="AX283" s="13" t="s">
        <v>80</v>
      </c>
      <c r="AY283" s="185" t="s">
        <v>124</v>
      </c>
    </row>
    <row r="284" s="13" customFormat="1">
      <c r="A284" s="13"/>
      <c r="B284" s="183"/>
      <c r="C284" s="13"/>
      <c r="D284" s="184" t="s">
        <v>135</v>
      </c>
      <c r="E284" s="13"/>
      <c r="F284" s="186" t="s">
        <v>426</v>
      </c>
      <c r="G284" s="13"/>
      <c r="H284" s="187">
        <v>14.935000000000001</v>
      </c>
      <c r="I284" s="188"/>
      <c r="J284" s="13"/>
      <c r="K284" s="13"/>
      <c r="L284" s="183"/>
      <c r="M284" s="189"/>
      <c r="N284" s="190"/>
      <c r="O284" s="190"/>
      <c r="P284" s="190"/>
      <c r="Q284" s="190"/>
      <c r="R284" s="190"/>
      <c r="S284" s="190"/>
      <c r="T284" s="19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5" t="s">
        <v>135</v>
      </c>
      <c r="AU284" s="185" t="s">
        <v>82</v>
      </c>
      <c r="AV284" s="13" t="s">
        <v>82</v>
      </c>
      <c r="AW284" s="13" t="s">
        <v>4</v>
      </c>
      <c r="AX284" s="13" t="s">
        <v>80</v>
      </c>
      <c r="AY284" s="185" t="s">
        <v>124</v>
      </c>
    </row>
    <row r="285" s="2" customFormat="1" ht="37.8" customHeight="1">
      <c r="A285" s="38"/>
      <c r="B285" s="164"/>
      <c r="C285" s="165" t="s">
        <v>427</v>
      </c>
      <c r="D285" s="165" t="s">
        <v>126</v>
      </c>
      <c r="E285" s="166" t="s">
        <v>428</v>
      </c>
      <c r="F285" s="167" t="s">
        <v>429</v>
      </c>
      <c r="G285" s="168" t="s">
        <v>129</v>
      </c>
      <c r="H285" s="169">
        <v>14.5</v>
      </c>
      <c r="I285" s="170"/>
      <c r="J285" s="171">
        <f>ROUND(I285*H285,2)</f>
        <v>0</v>
      </c>
      <c r="K285" s="167" t="s">
        <v>130</v>
      </c>
      <c r="L285" s="39"/>
      <c r="M285" s="172" t="s">
        <v>3</v>
      </c>
      <c r="N285" s="173" t="s">
        <v>43</v>
      </c>
      <c r="O285" s="72"/>
      <c r="P285" s="174">
        <f>O285*H285</f>
        <v>0</v>
      </c>
      <c r="Q285" s="174">
        <v>0.10362</v>
      </c>
      <c r="R285" s="174">
        <f>Q285*H285</f>
        <v>1.5024900000000001</v>
      </c>
      <c r="S285" s="174">
        <v>0</v>
      </c>
      <c r="T285" s="17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76" t="s">
        <v>131</v>
      </c>
      <c r="AT285" s="176" t="s">
        <v>126</v>
      </c>
      <c r="AU285" s="176" t="s">
        <v>82</v>
      </c>
      <c r="AY285" s="19" t="s">
        <v>124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9" t="s">
        <v>80</v>
      </c>
      <c r="BK285" s="177">
        <f>ROUND(I285*H285,2)</f>
        <v>0</v>
      </c>
      <c r="BL285" s="19" t="s">
        <v>131</v>
      </c>
      <c r="BM285" s="176" t="s">
        <v>430</v>
      </c>
    </row>
    <row r="286" s="2" customFormat="1">
      <c r="A286" s="38"/>
      <c r="B286" s="39"/>
      <c r="C286" s="38"/>
      <c r="D286" s="178" t="s">
        <v>133</v>
      </c>
      <c r="E286" s="38"/>
      <c r="F286" s="179" t="s">
        <v>431</v>
      </c>
      <c r="G286" s="38"/>
      <c r="H286" s="38"/>
      <c r="I286" s="180"/>
      <c r="J286" s="38"/>
      <c r="K286" s="38"/>
      <c r="L286" s="39"/>
      <c r="M286" s="181"/>
      <c r="N286" s="182"/>
      <c r="O286" s="72"/>
      <c r="P286" s="72"/>
      <c r="Q286" s="72"/>
      <c r="R286" s="72"/>
      <c r="S286" s="72"/>
      <c r="T286" s="7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133</v>
      </c>
      <c r="AU286" s="19" t="s">
        <v>82</v>
      </c>
    </row>
    <row r="287" s="14" customFormat="1">
      <c r="A287" s="14"/>
      <c r="B287" s="192"/>
      <c r="C287" s="14"/>
      <c r="D287" s="184" t="s">
        <v>135</v>
      </c>
      <c r="E287" s="193" t="s">
        <v>3</v>
      </c>
      <c r="F287" s="194" t="s">
        <v>419</v>
      </c>
      <c r="G287" s="14"/>
      <c r="H287" s="193" t="s">
        <v>3</v>
      </c>
      <c r="I287" s="195"/>
      <c r="J287" s="14"/>
      <c r="K287" s="14"/>
      <c r="L287" s="192"/>
      <c r="M287" s="196"/>
      <c r="N287" s="197"/>
      <c r="O287" s="197"/>
      <c r="P287" s="197"/>
      <c r="Q287" s="197"/>
      <c r="R287" s="197"/>
      <c r="S287" s="197"/>
      <c r="T287" s="19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3" t="s">
        <v>135</v>
      </c>
      <c r="AU287" s="193" t="s">
        <v>82</v>
      </c>
      <c r="AV287" s="14" t="s">
        <v>80</v>
      </c>
      <c r="AW287" s="14" t="s">
        <v>33</v>
      </c>
      <c r="AX287" s="14" t="s">
        <v>72</v>
      </c>
      <c r="AY287" s="193" t="s">
        <v>124</v>
      </c>
    </row>
    <row r="288" s="13" customFormat="1">
      <c r="A288" s="13"/>
      <c r="B288" s="183"/>
      <c r="C288" s="13"/>
      <c r="D288" s="184" t="s">
        <v>135</v>
      </c>
      <c r="E288" s="185" t="s">
        <v>3</v>
      </c>
      <c r="F288" s="186" t="s">
        <v>432</v>
      </c>
      <c r="G288" s="13"/>
      <c r="H288" s="187">
        <v>10</v>
      </c>
      <c r="I288" s="188"/>
      <c r="J288" s="13"/>
      <c r="K288" s="13"/>
      <c r="L288" s="183"/>
      <c r="M288" s="189"/>
      <c r="N288" s="190"/>
      <c r="O288" s="190"/>
      <c r="P288" s="190"/>
      <c r="Q288" s="190"/>
      <c r="R288" s="190"/>
      <c r="S288" s="190"/>
      <c r="T288" s="19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5" t="s">
        <v>135</v>
      </c>
      <c r="AU288" s="185" t="s">
        <v>82</v>
      </c>
      <c r="AV288" s="13" t="s">
        <v>82</v>
      </c>
      <c r="AW288" s="13" t="s">
        <v>33</v>
      </c>
      <c r="AX288" s="13" t="s">
        <v>72</v>
      </c>
      <c r="AY288" s="185" t="s">
        <v>124</v>
      </c>
    </row>
    <row r="289" s="13" customFormat="1">
      <c r="A289" s="13"/>
      <c r="B289" s="183"/>
      <c r="C289" s="13"/>
      <c r="D289" s="184" t="s">
        <v>135</v>
      </c>
      <c r="E289" s="185" t="s">
        <v>3</v>
      </c>
      <c r="F289" s="186" t="s">
        <v>433</v>
      </c>
      <c r="G289" s="13"/>
      <c r="H289" s="187">
        <v>4.5</v>
      </c>
      <c r="I289" s="188"/>
      <c r="J289" s="13"/>
      <c r="K289" s="13"/>
      <c r="L289" s="183"/>
      <c r="M289" s="189"/>
      <c r="N289" s="190"/>
      <c r="O289" s="190"/>
      <c r="P289" s="190"/>
      <c r="Q289" s="190"/>
      <c r="R289" s="190"/>
      <c r="S289" s="190"/>
      <c r="T289" s="19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5" t="s">
        <v>135</v>
      </c>
      <c r="AU289" s="185" t="s">
        <v>82</v>
      </c>
      <c r="AV289" s="13" t="s">
        <v>82</v>
      </c>
      <c r="AW289" s="13" t="s">
        <v>33</v>
      </c>
      <c r="AX289" s="13" t="s">
        <v>72</v>
      </c>
      <c r="AY289" s="185" t="s">
        <v>124</v>
      </c>
    </row>
    <row r="290" s="15" customFormat="1">
      <c r="A290" s="15"/>
      <c r="B290" s="199"/>
      <c r="C290" s="15"/>
      <c r="D290" s="184" t="s">
        <v>135</v>
      </c>
      <c r="E290" s="200" t="s">
        <v>3</v>
      </c>
      <c r="F290" s="201" t="s">
        <v>206</v>
      </c>
      <c r="G290" s="15"/>
      <c r="H290" s="202">
        <v>14.5</v>
      </c>
      <c r="I290" s="203"/>
      <c r="J290" s="15"/>
      <c r="K290" s="15"/>
      <c r="L290" s="199"/>
      <c r="M290" s="204"/>
      <c r="N290" s="205"/>
      <c r="O290" s="205"/>
      <c r="P290" s="205"/>
      <c r="Q290" s="205"/>
      <c r="R290" s="205"/>
      <c r="S290" s="205"/>
      <c r="T290" s="20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0" t="s">
        <v>135</v>
      </c>
      <c r="AU290" s="200" t="s">
        <v>82</v>
      </c>
      <c r="AV290" s="15" t="s">
        <v>131</v>
      </c>
      <c r="AW290" s="15" t="s">
        <v>33</v>
      </c>
      <c r="AX290" s="15" t="s">
        <v>80</v>
      </c>
      <c r="AY290" s="200" t="s">
        <v>124</v>
      </c>
    </row>
    <row r="291" s="2" customFormat="1" ht="16.5" customHeight="1">
      <c r="A291" s="38"/>
      <c r="B291" s="164"/>
      <c r="C291" s="207" t="s">
        <v>434</v>
      </c>
      <c r="D291" s="207" t="s">
        <v>353</v>
      </c>
      <c r="E291" s="208" t="s">
        <v>435</v>
      </c>
      <c r="F291" s="209" t="s">
        <v>436</v>
      </c>
      <c r="G291" s="210" t="s">
        <v>129</v>
      </c>
      <c r="H291" s="211">
        <v>10.300000000000001</v>
      </c>
      <c r="I291" s="212"/>
      <c r="J291" s="213">
        <f>ROUND(I291*H291,2)</f>
        <v>0</v>
      </c>
      <c r="K291" s="209" t="s">
        <v>130</v>
      </c>
      <c r="L291" s="214"/>
      <c r="M291" s="215" t="s">
        <v>3</v>
      </c>
      <c r="N291" s="216" t="s">
        <v>43</v>
      </c>
      <c r="O291" s="72"/>
      <c r="P291" s="174">
        <f>O291*H291</f>
        <v>0</v>
      </c>
      <c r="Q291" s="174">
        <v>0.17499999999999999</v>
      </c>
      <c r="R291" s="174">
        <f>Q291*H291</f>
        <v>1.8025</v>
      </c>
      <c r="S291" s="174">
        <v>0</v>
      </c>
      <c r="T291" s="17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76" t="s">
        <v>173</v>
      </c>
      <c r="AT291" s="176" t="s">
        <v>353</v>
      </c>
      <c r="AU291" s="176" t="s">
        <v>82</v>
      </c>
      <c r="AY291" s="19" t="s">
        <v>124</v>
      </c>
      <c r="BE291" s="177">
        <f>IF(N291="základní",J291,0)</f>
        <v>0</v>
      </c>
      <c r="BF291" s="177">
        <f>IF(N291="snížená",J291,0)</f>
        <v>0</v>
      </c>
      <c r="BG291" s="177">
        <f>IF(N291="zákl. přenesená",J291,0)</f>
        <v>0</v>
      </c>
      <c r="BH291" s="177">
        <f>IF(N291="sníž. přenesená",J291,0)</f>
        <v>0</v>
      </c>
      <c r="BI291" s="177">
        <f>IF(N291="nulová",J291,0)</f>
        <v>0</v>
      </c>
      <c r="BJ291" s="19" t="s">
        <v>80</v>
      </c>
      <c r="BK291" s="177">
        <f>ROUND(I291*H291,2)</f>
        <v>0</v>
      </c>
      <c r="BL291" s="19" t="s">
        <v>131</v>
      </c>
      <c r="BM291" s="176" t="s">
        <v>437</v>
      </c>
    </row>
    <row r="292" s="13" customFormat="1">
      <c r="A292" s="13"/>
      <c r="B292" s="183"/>
      <c r="C292" s="13"/>
      <c r="D292" s="184" t="s">
        <v>135</v>
      </c>
      <c r="E292" s="185" t="s">
        <v>3</v>
      </c>
      <c r="F292" s="186" t="s">
        <v>438</v>
      </c>
      <c r="G292" s="13"/>
      <c r="H292" s="187">
        <v>10</v>
      </c>
      <c r="I292" s="188"/>
      <c r="J292" s="13"/>
      <c r="K292" s="13"/>
      <c r="L292" s="183"/>
      <c r="M292" s="189"/>
      <c r="N292" s="190"/>
      <c r="O292" s="190"/>
      <c r="P292" s="190"/>
      <c r="Q292" s="190"/>
      <c r="R292" s="190"/>
      <c r="S292" s="190"/>
      <c r="T292" s="19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5" t="s">
        <v>135</v>
      </c>
      <c r="AU292" s="185" t="s">
        <v>82</v>
      </c>
      <c r="AV292" s="13" t="s">
        <v>82</v>
      </c>
      <c r="AW292" s="13" t="s">
        <v>33</v>
      </c>
      <c r="AX292" s="13" t="s">
        <v>80</v>
      </c>
      <c r="AY292" s="185" t="s">
        <v>124</v>
      </c>
    </row>
    <row r="293" s="13" customFormat="1">
      <c r="A293" s="13"/>
      <c r="B293" s="183"/>
      <c r="C293" s="13"/>
      <c r="D293" s="184" t="s">
        <v>135</v>
      </c>
      <c r="E293" s="13"/>
      <c r="F293" s="186" t="s">
        <v>439</v>
      </c>
      <c r="G293" s="13"/>
      <c r="H293" s="187">
        <v>10.300000000000001</v>
      </c>
      <c r="I293" s="188"/>
      <c r="J293" s="13"/>
      <c r="K293" s="13"/>
      <c r="L293" s="183"/>
      <c r="M293" s="189"/>
      <c r="N293" s="190"/>
      <c r="O293" s="190"/>
      <c r="P293" s="190"/>
      <c r="Q293" s="190"/>
      <c r="R293" s="190"/>
      <c r="S293" s="190"/>
      <c r="T293" s="19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5" t="s">
        <v>135</v>
      </c>
      <c r="AU293" s="185" t="s">
        <v>82</v>
      </c>
      <c r="AV293" s="13" t="s">
        <v>82</v>
      </c>
      <c r="AW293" s="13" t="s">
        <v>4</v>
      </c>
      <c r="AX293" s="13" t="s">
        <v>80</v>
      </c>
      <c r="AY293" s="185" t="s">
        <v>124</v>
      </c>
    </row>
    <row r="294" s="2" customFormat="1" ht="16.5" customHeight="1">
      <c r="A294" s="38"/>
      <c r="B294" s="164"/>
      <c r="C294" s="207" t="s">
        <v>440</v>
      </c>
      <c r="D294" s="207" t="s">
        <v>353</v>
      </c>
      <c r="E294" s="208" t="s">
        <v>441</v>
      </c>
      <c r="F294" s="209" t="s">
        <v>442</v>
      </c>
      <c r="G294" s="210" t="s">
        <v>129</v>
      </c>
      <c r="H294" s="211">
        <v>4.5</v>
      </c>
      <c r="I294" s="212"/>
      <c r="J294" s="213">
        <f>ROUND(I294*H294,2)</f>
        <v>0</v>
      </c>
      <c r="K294" s="209" t="s">
        <v>130</v>
      </c>
      <c r="L294" s="214"/>
      <c r="M294" s="215" t="s">
        <v>3</v>
      </c>
      <c r="N294" s="216" t="s">
        <v>43</v>
      </c>
      <c r="O294" s="72"/>
      <c r="P294" s="174">
        <f>O294*H294</f>
        <v>0</v>
      </c>
      <c r="Q294" s="174">
        <v>0.17599999999999999</v>
      </c>
      <c r="R294" s="174">
        <f>Q294*H294</f>
        <v>0.79199999999999993</v>
      </c>
      <c r="S294" s="174">
        <v>0</v>
      </c>
      <c r="T294" s="17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76" t="s">
        <v>173</v>
      </c>
      <c r="AT294" s="176" t="s">
        <v>353</v>
      </c>
      <c r="AU294" s="176" t="s">
        <v>82</v>
      </c>
      <c r="AY294" s="19" t="s">
        <v>124</v>
      </c>
      <c r="BE294" s="177">
        <f>IF(N294="základní",J294,0)</f>
        <v>0</v>
      </c>
      <c r="BF294" s="177">
        <f>IF(N294="snížená",J294,0)</f>
        <v>0</v>
      </c>
      <c r="BG294" s="177">
        <f>IF(N294="zákl. přenesená",J294,0)</f>
        <v>0</v>
      </c>
      <c r="BH294" s="177">
        <f>IF(N294="sníž. přenesená",J294,0)</f>
        <v>0</v>
      </c>
      <c r="BI294" s="177">
        <f>IF(N294="nulová",J294,0)</f>
        <v>0</v>
      </c>
      <c r="BJ294" s="19" t="s">
        <v>80</v>
      </c>
      <c r="BK294" s="177">
        <f>ROUND(I294*H294,2)</f>
        <v>0</v>
      </c>
      <c r="BL294" s="19" t="s">
        <v>131</v>
      </c>
      <c r="BM294" s="176" t="s">
        <v>443</v>
      </c>
    </row>
    <row r="295" s="13" customFormat="1">
      <c r="A295" s="13"/>
      <c r="B295" s="183"/>
      <c r="C295" s="13"/>
      <c r="D295" s="184" t="s">
        <v>135</v>
      </c>
      <c r="E295" s="185" t="s">
        <v>3</v>
      </c>
      <c r="F295" s="186" t="s">
        <v>444</v>
      </c>
      <c r="G295" s="13"/>
      <c r="H295" s="187">
        <v>4.5</v>
      </c>
      <c r="I295" s="188"/>
      <c r="J295" s="13"/>
      <c r="K295" s="13"/>
      <c r="L295" s="183"/>
      <c r="M295" s="189"/>
      <c r="N295" s="190"/>
      <c r="O295" s="190"/>
      <c r="P295" s="190"/>
      <c r="Q295" s="190"/>
      <c r="R295" s="190"/>
      <c r="S295" s="190"/>
      <c r="T295" s="19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5" t="s">
        <v>135</v>
      </c>
      <c r="AU295" s="185" t="s">
        <v>82</v>
      </c>
      <c r="AV295" s="13" t="s">
        <v>82</v>
      </c>
      <c r="AW295" s="13" t="s">
        <v>33</v>
      </c>
      <c r="AX295" s="13" t="s">
        <v>80</v>
      </c>
      <c r="AY295" s="185" t="s">
        <v>124</v>
      </c>
    </row>
    <row r="296" s="2" customFormat="1" ht="37.8" customHeight="1">
      <c r="A296" s="38"/>
      <c r="B296" s="164"/>
      <c r="C296" s="165" t="s">
        <v>445</v>
      </c>
      <c r="D296" s="165" t="s">
        <v>126</v>
      </c>
      <c r="E296" s="166" t="s">
        <v>446</v>
      </c>
      <c r="F296" s="167" t="s">
        <v>447</v>
      </c>
      <c r="G296" s="168" t="s">
        <v>129</v>
      </c>
      <c r="H296" s="169">
        <v>15.300000000000001</v>
      </c>
      <c r="I296" s="170"/>
      <c r="J296" s="171">
        <f>ROUND(I296*H296,2)</f>
        <v>0</v>
      </c>
      <c r="K296" s="167" t="s">
        <v>130</v>
      </c>
      <c r="L296" s="39"/>
      <c r="M296" s="172" t="s">
        <v>3</v>
      </c>
      <c r="N296" s="173" t="s">
        <v>43</v>
      </c>
      <c r="O296" s="72"/>
      <c r="P296" s="174">
        <f>O296*H296</f>
        <v>0</v>
      </c>
      <c r="Q296" s="174">
        <v>0.10503</v>
      </c>
      <c r="R296" s="174">
        <f>Q296*H296</f>
        <v>1.606959</v>
      </c>
      <c r="S296" s="174">
        <v>0</v>
      </c>
      <c r="T296" s="17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6" t="s">
        <v>131</v>
      </c>
      <c r="AT296" s="176" t="s">
        <v>126</v>
      </c>
      <c r="AU296" s="176" t="s">
        <v>82</v>
      </c>
      <c r="AY296" s="19" t="s">
        <v>124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9" t="s">
        <v>80</v>
      </c>
      <c r="BK296" s="177">
        <f>ROUND(I296*H296,2)</f>
        <v>0</v>
      </c>
      <c r="BL296" s="19" t="s">
        <v>131</v>
      </c>
      <c r="BM296" s="176" t="s">
        <v>448</v>
      </c>
    </row>
    <row r="297" s="2" customFormat="1">
      <c r="A297" s="38"/>
      <c r="B297" s="39"/>
      <c r="C297" s="38"/>
      <c r="D297" s="178" t="s">
        <v>133</v>
      </c>
      <c r="E297" s="38"/>
      <c r="F297" s="179" t="s">
        <v>449</v>
      </c>
      <c r="G297" s="38"/>
      <c r="H297" s="38"/>
      <c r="I297" s="180"/>
      <c r="J297" s="38"/>
      <c r="K297" s="38"/>
      <c r="L297" s="39"/>
      <c r="M297" s="181"/>
      <c r="N297" s="182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133</v>
      </c>
      <c r="AU297" s="19" t="s">
        <v>82</v>
      </c>
    </row>
    <row r="298" s="14" customFormat="1">
      <c r="A298" s="14"/>
      <c r="B298" s="192"/>
      <c r="C298" s="14"/>
      <c r="D298" s="184" t="s">
        <v>135</v>
      </c>
      <c r="E298" s="193" t="s">
        <v>3</v>
      </c>
      <c r="F298" s="194" t="s">
        <v>382</v>
      </c>
      <c r="G298" s="14"/>
      <c r="H298" s="193" t="s">
        <v>3</v>
      </c>
      <c r="I298" s="195"/>
      <c r="J298" s="14"/>
      <c r="K298" s="14"/>
      <c r="L298" s="192"/>
      <c r="M298" s="196"/>
      <c r="N298" s="197"/>
      <c r="O298" s="197"/>
      <c r="P298" s="197"/>
      <c r="Q298" s="197"/>
      <c r="R298" s="197"/>
      <c r="S298" s="197"/>
      <c r="T298" s="19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3" t="s">
        <v>135</v>
      </c>
      <c r="AU298" s="193" t="s">
        <v>82</v>
      </c>
      <c r="AV298" s="14" t="s">
        <v>80</v>
      </c>
      <c r="AW298" s="14" t="s">
        <v>33</v>
      </c>
      <c r="AX298" s="14" t="s">
        <v>72</v>
      </c>
      <c r="AY298" s="193" t="s">
        <v>124</v>
      </c>
    </row>
    <row r="299" s="13" customFormat="1">
      <c r="A299" s="13"/>
      <c r="B299" s="183"/>
      <c r="C299" s="13"/>
      <c r="D299" s="184" t="s">
        <v>135</v>
      </c>
      <c r="E299" s="185" t="s">
        <v>3</v>
      </c>
      <c r="F299" s="186" t="s">
        <v>450</v>
      </c>
      <c r="G299" s="13"/>
      <c r="H299" s="187">
        <v>15.300000000000001</v>
      </c>
      <c r="I299" s="188"/>
      <c r="J299" s="13"/>
      <c r="K299" s="13"/>
      <c r="L299" s="183"/>
      <c r="M299" s="189"/>
      <c r="N299" s="190"/>
      <c r="O299" s="190"/>
      <c r="P299" s="190"/>
      <c r="Q299" s="190"/>
      <c r="R299" s="190"/>
      <c r="S299" s="190"/>
      <c r="T299" s="19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5" t="s">
        <v>135</v>
      </c>
      <c r="AU299" s="185" t="s">
        <v>82</v>
      </c>
      <c r="AV299" s="13" t="s">
        <v>82</v>
      </c>
      <c r="AW299" s="13" t="s">
        <v>33</v>
      </c>
      <c r="AX299" s="13" t="s">
        <v>80</v>
      </c>
      <c r="AY299" s="185" t="s">
        <v>124</v>
      </c>
    </row>
    <row r="300" s="2" customFormat="1" ht="16.5" customHeight="1">
      <c r="A300" s="38"/>
      <c r="B300" s="164"/>
      <c r="C300" s="207" t="s">
        <v>451</v>
      </c>
      <c r="D300" s="207" t="s">
        <v>353</v>
      </c>
      <c r="E300" s="208" t="s">
        <v>452</v>
      </c>
      <c r="F300" s="209" t="s">
        <v>453</v>
      </c>
      <c r="G300" s="210" t="s">
        <v>129</v>
      </c>
      <c r="H300" s="211">
        <v>15.759</v>
      </c>
      <c r="I300" s="212"/>
      <c r="J300" s="213">
        <f>ROUND(I300*H300,2)</f>
        <v>0</v>
      </c>
      <c r="K300" s="209" t="s">
        <v>3</v>
      </c>
      <c r="L300" s="214"/>
      <c r="M300" s="215" t="s">
        <v>3</v>
      </c>
      <c r="N300" s="216" t="s">
        <v>43</v>
      </c>
      <c r="O300" s="72"/>
      <c r="P300" s="174">
        <f>O300*H300</f>
        <v>0</v>
      </c>
      <c r="Q300" s="174">
        <v>0.161</v>
      </c>
      <c r="R300" s="174">
        <f>Q300*H300</f>
        <v>2.5371990000000002</v>
      </c>
      <c r="S300" s="174">
        <v>0</v>
      </c>
      <c r="T300" s="17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76" t="s">
        <v>173</v>
      </c>
      <c r="AT300" s="176" t="s">
        <v>353</v>
      </c>
      <c r="AU300" s="176" t="s">
        <v>82</v>
      </c>
      <c r="AY300" s="19" t="s">
        <v>124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9" t="s">
        <v>80</v>
      </c>
      <c r="BK300" s="177">
        <f>ROUND(I300*H300,2)</f>
        <v>0</v>
      </c>
      <c r="BL300" s="19" t="s">
        <v>131</v>
      </c>
      <c r="BM300" s="176" t="s">
        <v>454</v>
      </c>
    </row>
    <row r="301" s="14" customFormat="1">
      <c r="A301" s="14"/>
      <c r="B301" s="192"/>
      <c r="C301" s="14"/>
      <c r="D301" s="184" t="s">
        <v>135</v>
      </c>
      <c r="E301" s="193" t="s">
        <v>3</v>
      </c>
      <c r="F301" s="194" t="s">
        <v>382</v>
      </c>
      <c r="G301" s="14"/>
      <c r="H301" s="193" t="s">
        <v>3</v>
      </c>
      <c r="I301" s="195"/>
      <c r="J301" s="14"/>
      <c r="K301" s="14"/>
      <c r="L301" s="192"/>
      <c r="M301" s="196"/>
      <c r="N301" s="197"/>
      <c r="O301" s="197"/>
      <c r="P301" s="197"/>
      <c r="Q301" s="197"/>
      <c r="R301" s="197"/>
      <c r="S301" s="197"/>
      <c r="T301" s="19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3" t="s">
        <v>135</v>
      </c>
      <c r="AU301" s="193" t="s">
        <v>82</v>
      </c>
      <c r="AV301" s="14" t="s">
        <v>80</v>
      </c>
      <c r="AW301" s="14" t="s">
        <v>33</v>
      </c>
      <c r="AX301" s="14" t="s">
        <v>72</v>
      </c>
      <c r="AY301" s="193" t="s">
        <v>124</v>
      </c>
    </row>
    <row r="302" s="13" customFormat="1">
      <c r="A302" s="13"/>
      <c r="B302" s="183"/>
      <c r="C302" s="13"/>
      <c r="D302" s="184" t="s">
        <v>135</v>
      </c>
      <c r="E302" s="185" t="s">
        <v>3</v>
      </c>
      <c r="F302" s="186" t="s">
        <v>450</v>
      </c>
      <c r="G302" s="13"/>
      <c r="H302" s="187">
        <v>15.300000000000001</v>
      </c>
      <c r="I302" s="188"/>
      <c r="J302" s="13"/>
      <c r="K302" s="13"/>
      <c r="L302" s="183"/>
      <c r="M302" s="189"/>
      <c r="N302" s="190"/>
      <c r="O302" s="190"/>
      <c r="P302" s="190"/>
      <c r="Q302" s="190"/>
      <c r="R302" s="190"/>
      <c r="S302" s="190"/>
      <c r="T302" s="19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5" t="s">
        <v>135</v>
      </c>
      <c r="AU302" s="185" t="s">
        <v>82</v>
      </c>
      <c r="AV302" s="13" t="s">
        <v>82</v>
      </c>
      <c r="AW302" s="13" t="s">
        <v>33</v>
      </c>
      <c r="AX302" s="13" t="s">
        <v>80</v>
      </c>
      <c r="AY302" s="185" t="s">
        <v>124</v>
      </c>
    </row>
    <row r="303" s="13" customFormat="1">
      <c r="A303" s="13"/>
      <c r="B303" s="183"/>
      <c r="C303" s="13"/>
      <c r="D303" s="184" t="s">
        <v>135</v>
      </c>
      <c r="E303" s="13"/>
      <c r="F303" s="186" t="s">
        <v>455</v>
      </c>
      <c r="G303" s="13"/>
      <c r="H303" s="187">
        <v>15.759</v>
      </c>
      <c r="I303" s="188"/>
      <c r="J303" s="13"/>
      <c r="K303" s="13"/>
      <c r="L303" s="183"/>
      <c r="M303" s="189"/>
      <c r="N303" s="190"/>
      <c r="O303" s="190"/>
      <c r="P303" s="190"/>
      <c r="Q303" s="190"/>
      <c r="R303" s="190"/>
      <c r="S303" s="190"/>
      <c r="T303" s="19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5" t="s">
        <v>135</v>
      </c>
      <c r="AU303" s="185" t="s">
        <v>82</v>
      </c>
      <c r="AV303" s="13" t="s">
        <v>82</v>
      </c>
      <c r="AW303" s="13" t="s">
        <v>4</v>
      </c>
      <c r="AX303" s="13" t="s">
        <v>80</v>
      </c>
      <c r="AY303" s="185" t="s">
        <v>124</v>
      </c>
    </row>
    <row r="304" s="12" customFormat="1" ht="22.8" customHeight="1">
      <c r="A304" s="12"/>
      <c r="B304" s="151"/>
      <c r="C304" s="12"/>
      <c r="D304" s="152" t="s">
        <v>71</v>
      </c>
      <c r="E304" s="162" t="s">
        <v>173</v>
      </c>
      <c r="F304" s="162" t="s">
        <v>456</v>
      </c>
      <c r="G304" s="12"/>
      <c r="H304" s="12"/>
      <c r="I304" s="154"/>
      <c r="J304" s="163">
        <f>BK304</f>
        <v>0</v>
      </c>
      <c r="K304" s="12"/>
      <c r="L304" s="151"/>
      <c r="M304" s="156"/>
      <c r="N304" s="157"/>
      <c r="O304" s="157"/>
      <c r="P304" s="158">
        <f>SUM(P305:P344)</f>
        <v>0</v>
      </c>
      <c r="Q304" s="157"/>
      <c r="R304" s="158">
        <f>SUM(R305:R344)</f>
        <v>29.526240000000001</v>
      </c>
      <c r="S304" s="157"/>
      <c r="T304" s="159">
        <f>SUM(T305:T344)</f>
        <v>0.66999999999999993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52" t="s">
        <v>80</v>
      </c>
      <c r="AT304" s="160" t="s">
        <v>71</v>
      </c>
      <c r="AU304" s="160" t="s">
        <v>80</v>
      </c>
      <c r="AY304" s="152" t="s">
        <v>124</v>
      </c>
      <c r="BK304" s="161">
        <f>SUM(BK305:BK344)</f>
        <v>0</v>
      </c>
    </row>
    <row r="305" s="2" customFormat="1" ht="24.15" customHeight="1">
      <c r="A305" s="38"/>
      <c r="B305" s="164"/>
      <c r="C305" s="165" t="s">
        <v>457</v>
      </c>
      <c r="D305" s="165" t="s">
        <v>126</v>
      </c>
      <c r="E305" s="166" t="s">
        <v>458</v>
      </c>
      <c r="F305" s="167" t="s">
        <v>459</v>
      </c>
      <c r="G305" s="168" t="s">
        <v>221</v>
      </c>
      <c r="H305" s="169">
        <v>20</v>
      </c>
      <c r="I305" s="170"/>
      <c r="J305" s="171">
        <f>ROUND(I305*H305,2)</f>
        <v>0</v>
      </c>
      <c r="K305" s="167" t="s">
        <v>130</v>
      </c>
      <c r="L305" s="39"/>
      <c r="M305" s="172" t="s">
        <v>3</v>
      </c>
      <c r="N305" s="173" t="s">
        <v>43</v>
      </c>
      <c r="O305" s="72"/>
      <c r="P305" s="174">
        <f>O305*H305</f>
        <v>0</v>
      </c>
      <c r="Q305" s="174">
        <v>0.00248</v>
      </c>
      <c r="R305" s="174">
        <f>Q305*H305</f>
        <v>0.049599999999999998</v>
      </c>
      <c r="S305" s="174">
        <v>0</v>
      </c>
      <c r="T305" s="17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76" t="s">
        <v>131</v>
      </c>
      <c r="AT305" s="176" t="s">
        <v>126</v>
      </c>
      <c r="AU305" s="176" t="s">
        <v>82</v>
      </c>
      <c r="AY305" s="19" t="s">
        <v>124</v>
      </c>
      <c r="BE305" s="177">
        <f>IF(N305="základní",J305,0)</f>
        <v>0</v>
      </c>
      <c r="BF305" s="177">
        <f>IF(N305="snížená",J305,0)</f>
        <v>0</v>
      </c>
      <c r="BG305" s="177">
        <f>IF(N305="zákl. přenesená",J305,0)</f>
        <v>0</v>
      </c>
      <c r="BH305" s="177">
        <f>IF(N305="sníž. přenesená",J305,0)</f>
        <v>0</v>
      </c>
      <c r="BI305" s="177">
        <f>IF(N305="nulová",J305,0)</f>
        <v>0</v>
      </c>
      <c r="BJ305" s="19" t="s">
        <v>80</v>
      </c>
      <c r="BK305" s="177">
        <f>ROUND(I305*H305,2)</f>
        <v>0</v>
      </c>
      <c r="BL305" s="19" t="s">
        <v>131</v>
      </c>
      <c r="BM305" s="176" t="s">
        <v>460</v>
      </c>
    </row>
    <row r="306" s="2" customFormat="1">
      <c r="A306" s="38"/>
      <c r="B306" s="39"/>
      <c r="C306" s="38"/>
      <c r="D306" s="178" t="s">
        <v>133</v>
      </c>
      <c r="E306" s="38"/>
      <c r="F306" s="179" t="s">
        <v>461</v>
      </c>
      <c r="G306" s="38"/>
      <c r="H306" s="38"/>
      <c r="I306" s="180"/>
      <c r="J306" s="38"/>
      <c r="K306" s="38"/>
      <c r="L306" s="39"/>
      <c r="M306" s="181"/>
      <c r="N306" s="182"/>
      <c r="O306" s="72"/>
      <c r="P306" s="72"/>
      <c r="Q306" s="72"/>
      <c r="R306" s="72"/>
      <c r="S306" s="72"/>
      <c r="T306" s="7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133</v>
      </c>
      <c r="AU306" s="19" t="s">
        <v>82</v>
      </c>
    </row>
    <row r="307" s="13" customFormat="1">
      <c r="A307" s="13"/>
      <c r="B307" s="183"/>
      <c r="C307" s="13"/>
      <c r="D307" s="184" t="s">
        <v>135</v>
      </c>
      <c r="E307" s="185" t="s">
        <v>3</v>
      </c>
      <c r="F307" s="186" t="s">
        <v>462</v>
      </c>
      <c r="G307" s="13"/>
      <c r="H307" s="187">
        <v>20</v>
      </c>
      <c r="I307" s="188"/>
      <c r="J307" s="13"/>
      <c r="K307" s="13"/>
      <c r="L307" s="183"/>
      <c r="M307" s="189"/>
      <c r="N307" s="190"/>
      <c r="O307" s="190"/>
      <c r="P307" s="190"/>
      <c r="Q307" s="190"/>
      <c r="R307" s="190"/>
      <c r="S307" s="190"/>
      <c r="T307" s="19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5" t="s">
        <v>135</v>
      </c>
      <c r="AU307" s="185" t="s">
        <v>82</v>
      </c>
      <c r="AV307" s="13" t="s">
        <v>82</v>
      </c>
      <c r="AW307" s="13" t="s">
        <v>33</v>
      </c>
      <c r="AX307" s="13" t="s">
        <v>80</v>
      </c>
      <c r="AY307" s="185" t="s">
        <v>124</v>
      </c>
    </row>
    <row r="308" s="2" customFormat="1" ht="16.5" customHeight="1">
      <c r="A308" s="38"/>
      <c r="B308" s="164"/>
      <c r="C308" s="165" t="s">
        <v>463</v>
      </c>
      <c r="D308" s="165" t="s">
        <v>126</v>
      </c>
      <c r="E308" s="166" t="s">
        <v>464</v>
      </c>
      <c r="F308" s="167" t="s">
        <v>465</v>
      </c>
      <c r="G308" s="168" t="s">
        <v>139</v>
      </c>
      <c r="H308" s="169">
        <v>2</v>
      </c>
      <c r="I308" s="170"/>
      <c r="J308" s="171">
        <f>ROUND(I308*H308,2)</f>
        <v>0</v>
      </c>
      <c r="K308" s="167" t="s">
        <v>130</v>
      </c>
      <c r="L308" s="39"/>
      <c r="M308" s="172" t="s">
        <v>3</v>
      </c>
      <c r="N308" s="173" t="s">
        <v>43</v>
      </c>
      <c r="O308" s="72"/>
      <c r="P308" s="174">
        <f>O308*H308</f>
        <v>0</v>
      </c>
      <c r="Q308" s="174">
        <v>0.34089999999999998</v>
      </c>
      <c r="R308" s="174">
        <f>Q308*H308</f>
        <v>0.68179999999999996</v>
      </c>
      <c r="S308" s="174">
        <v>0</v>
      </c>
      <c r="T308" s="17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76" t="s">
        <v>131</v>
      </c>
      <c r="AT308" s="176" t="s">
        <v>126</v>
      </c>
      <c r="AU308" s="176" t="s">
        <v>82</v>
      </c>
      <c r="AY308" s="19" t="s">
        <v>124</v>
      </c>
      <c r="BE308" s="177">
        <f>IF(N308="základní",J308,0)</f>
        <v>0</v>
      </c>
      <c r="BF308" s="177">
        <f>IF(N308="snížená",J308,0)</f>
        <v>0</v>
      </c>
      <c r="BG308" s="177">
        <f>IF(N308="zákl. přenesená",J308,0)</f>
        <v>0</v>
      </c>
      <c r="BH308" s="177">
        <f>IF(N308="sníž. přenesená",J308,0)</f>
        <v>0</v>
      </c>
      <c r="BI308" s="177">
        <f>IF(N308="nulová",J308,0)</f>
        <v>0</v>
      </c>
      <c r="BJ308" s="19" t="s">
        <v>80</v>
      </c>
      <c r="BK308" s="177">
        <f>ROUND(I308*H308,2)</f>
        <v>0</v>
      </c>
      <c r="BL308" s="19" t="s">
        <v>131</v>
      </c>
      <c r="BM308" s="176" t="s">
        <v>466</v>
      </c>
    </row>
    <row r="309" s="2" customFormat="1">
      <c r="A309" s="38"/>
      <c r="B309" s="39"/>
      <c r="C309" s="38"/>
      <c r="D309" s="178" t="s">
        <v>133</v>
      </c>
      <c r="E309" s="38"/>
      <c r="F309" s="179" t="s">
        <v>467</v>
      </c>
      <c r="G309" s="38"/>
      <c r="H309" s="38"/>
      <c r="I309" s="180"/>
      <c r="J309" s="38"/>
      <c r="K309" s="38"/>
      <c r="L309" s="39"/>
      <c r="M309" s="181"/>
      <c r="N309" s="182"/>
      <c r="O309" s="72"/>
      <c r="P309" s="72"/>
      <c r="Q309" s="72"/>
      <c r="R309" s="72"/>
      <c r="S309" s="72"/>
      <c r="T309" s="7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133</v>
      </c>
      <c r="AU309" s="19" t="s">
        <v>82</v>
      </c>
    </row>
    <row r="310" s="2" customFormat="1" ht="16.5" customHeight="1">
      <c r="A310" s="38"/>
      <c r="B310" s="164"/>
      <c r="C310" s="207" t="s">
        <v>468</v>
      </c>
      <c r="D310" s="207" t="s">
        <v>353</v>
      </c>
      <c r="E310" s="208" t="s">
        <v>469</v>
      </c>
      <c r="F310" s="209" t="s">
        <v>470</v>
      </c>
      <c r="G310" s="210" t="s">
        <v>139</v>
      </c>
      <c r="H310" s="211">
        <v>2</v>
      </c>
      <c r="I310" s="212"/>
      <c r="J310" s="213">
        <f>ROUND(I310*H310,2)</f>
        <v>0</v>
      </c>
      <c r="K310" s="209" t="s">
        <v>130</v>
      </c>
      <c r="L310" s="214"/>
      <c r="M310" s="215" t="s">
        <v>3</v>
      </c>
      <c r="N310" s="216" t="s">
        <v>43</v>
      </c>
      <c r="O310" s="72"/>
      <c r="P310" s="174">
        <f>O310*H310</f>
        <v>0</v>
      </c>
      <c r="Q310" s="174">
        <v>0.027</v>
      </c>
      <c r="R310" s="174">
        <f>Q310*H310</f>
        <v>0.053999999999999999</v>
      </c>
      <c r="S310" s="174">
        <v>0</v>
      </c>
      <c r="T310" s="17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6" t="s">
        <v>173</v>
      </c>
      <c r="AT310" s="176" t="s">
        <v>353</v>
      </c>
      <c r="AU310" s="176" t="s">
        <v>82</v>
      </c>
      <c r="AY310" s="19" t="s">
        <v>124</v>
      </c>
      <c r="BE310" s="177">
        <f>IF(N310="základní",J310,0)</f>
        <v>0</v>
      </c>
      <c r="BF310" s="177">
        <f>IF(N310="snížená",J310,0)</f>
        <v>0</v>
      </c>
      <c r="BG310" s="177">
        <f>IF(N310="zákl. přenesená",J310,0)</f>
        <v>0</v>
      </c>
      <c r="BH310" s="177">
        <f>IF(N310="sníž. přenesená",J310,0)</f>
        <v>0</v>
      </c>
      <c r="BI310" s="177">
        <f>IF(N310="nulová",J310,0)</f>
        <v>0</v>
      </c>
      <c r="BJ310" s="19" t="s">
        <v>80</v>
      </c>
      <c r="BK310" s="177">
        <f>ROUND(I310*H310,2)</f>
        <v>0</v>
      </c>
      <c r="BL310" s="19" t="s">
        <v>131</v>
      </c>
      <c r="BM310" s="176" t="s">
        <v>471</v>
      </c>
    </row>
    <row r="311" s="2" customFormat="1" ht="16.5" customHeight="1">
      <c r="A311" s="38"/>
      <c r="B311" s="164"/>
      <c r="C311" s="207" t="s">
        <v>472</v>
      </c>
      <c r="D311" s="207" t="s">
        <v>353</v>
      </c>
      <c r="E311" s="208" t="s">
        <v>473</v>
      </c>
      <c r="F311" s="209" t="s">
        <v>474</v>
      </c>
      <c r="G311" s="210" t="s">
        <v>139</v>
      </c>
      <c r="H311" s="211">
        <v>2</v>
      </c>
      <c r="I311" s="212"/>
      <c r="J311" s="213">
        <f>ROUND(I311*H311,2)</f>
        <v>0</v>
      </c>
      <c r="K311" s="209" t="s">
        <v>130</v>
      </c>
      <c r="L311" s="214"/>
      <c r="M311" s="215" t="s">
        <v>3</v>
      </c>
      <c r="N311" s="216" t="s">
        <v>43</v>
      </c>
      <c r="O311" s="72"/>
      <c r="P311" s="174">
        <f>O311*H311</f>
        <v>0</v>
      </c>
      <c r="Q311" s="174">
        <v>0.111</v>
      </c>
      <c r="R311" s="174">
        <f>Q311*H311</f>
        <v>0.222</v>
      </c>
      <c r="S311" s="174">
        <v>0</v>
      </c>
      <c r="T311" s="17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76" t="s">
        <v>173</v>
      </c>
      <c r="AT311" s="176" t="s">
        <v>353</v>
      </c>
      <c r="AU311" s="176" t="s">
        <v>82</v>
      </c>
      <c r="AY311" s="19" t="s">
        <v>124</v>
      </c>
      <c r="BE311" s="177">
        <f>IF(N311="základní",J311,0)</f>
        <v>0</v>
      </c>
      <c r="BF311" s="177">
        <f>IF(N311="snížená",J311,0)</f>
        <v>0</v>
      </c>
      <c r="BG311" s="177">
        <f>IF(N311="zákl. přenesená",J311,0)</f>
        <v>0</v>
      </c>
      <c r="BH311" s="177">
        <f>IF(N311="sníž. přenesená",J311,0)</f>
        <v>0</v>
      </c>
      <c r="BI311" s="177">
        <f>IF(N311="nulová",J311,0)</f>
        <v>0</v>
      </c>
      <c r="BJ311" s="19" t="s">
        <v>80</v>
      </c>
      <c r="BK311" s="177">
        <f>ROUND(I311*H311,2)</f>
        <v>0</v>
      </c>
      <c r="BL311" s="19" t="s">
        <v>131</v>
      </c>
      <c r="BM311" s="176" t="s">
        <v>475</v>
      </c>
    </row>
    <row r="312" s="2" customFormat="1" ht="16.5" customHeight="1">
      <c r="A312" s="38"/>
      <c r="B312" s="164"/>
      <c r="C312" s="207" t="s">
        <v>476</v>
      </c>
      <c r="D312" s="207" t="s">
        <v>353</v>
      </c>
      <c r="E312" s="208" t="s">
        <v>477</v>
      </c>
      <c r="F312" s="209" t="s">
        <v>478</v>
      </c>
      <c r="G312" s="210" t="s">
        <v>139</v>
      </c>
      <c r="H312" s="211">
        <v>2</v>
      </c>
      <c r="I312" s="212"/>
      <c r="J312" s="213">
        <f>ROUND(I312*H312,2)</f>
        <v>0</v>
      </c>
      <c r="K312" s="209" t="s">
        <v>130</v>
      </c>
      <c r="L312" s="214"/>
      <c r="M312" s="215" t="s">
        <v>3</v>
      </c>
      <c r="N312" s="216" t="s">
        <v>43</v>
      </c>
      <c r="O312" s="72"/>
      <c r="P312" s="174">
        <f>O312*H312</f>
        <v>0</v>
      </c>
      <c r="Q312" s="174">
        <v>0.097000000000000003</v>
      </c>
      <c r="R312" s="174">
        <f>Q312*H312</f>
        <v>0.19400000000000001</v>
      </c>
      <c r="S312" s="174">
        <v>0</v>
      </c>
      <c r="T312" s="17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76" t="s">
        <v>173</v>
      </c>
      <c r="AT312" s="176" t="s">
        <v>353</v>
      </c>
      <c r="AU312" s="176" t="s">
        <v>82</v>
      </c>
      <c r="AY312" s="19" t="s">
        <v>124</v>
      </c>
      <c r="BE312" s="177">
        <f>IF(N312="základní",J312,0)</f>
        <v>0</v>
      </c>
      <c r="BF312" s="177">
        <f>IF(N312="snížená",J312,0)</f>
        <v>0</v>
      </c>
      <c r="BG312" s="177">
        <f>IF(N312="zákl. přenesená",J312,0)</f>
        <v>0</v>
      </c>
      <c r="BH312" s="177">
        <f>IF(N312="sníž. přenesená",J312,0)</f>
        <v>0</v>
      </c>
      <c r="BI312" s="177">
        <f>IF(N312="nulová",J312,0)</f>
        <v>0</v>
      </c>
      <c r="BJ312" s="19" t="s">
        <v>80</v>
      </c>
      <c r="BK312" s="177">
        <f>ROUND(I312*H312,2)</f>
        <v>0</v>
      </c>
      <c r="BL312" s="19" t="s">
        <v>131</v>
      </c>
      <c r="BM312" s="176" t="s">
        <v>479</v>
      </c>
    </row>
    <row r="313" s="2" customFormat="1" ht="16.5" customHeight="1">
      <c r="A313" s="38"/>
      <c r="B313" s="164"/>
      <c r="C313" s="165" t="s">
        <v>480</v>
      </c>
      <c r="D313" s="165" t="s">
        <v>126</v>
      </c>
      <c r="E313" s="166" t="s">
        <v>481</v>
      </c>
      <c r="F313" s="167" t="s">
        <v>482</v>
      </c>
      <c r="G313" s="168" t="s">
        <v>139</v>
      </c>
      <c r="H313" s="169">
        <v>5</v>
      </c>
      <c r="I313" s="170"/>
      <c r="J313" s="171">
        <f>ROUND(I313*H313,2)</f>
        <v>0</v>
      </c>
      <c r="K313" s="167" t="s">
        <v>3</v>
      </c>
      <c r="L313" s="39"/>
      <c r="M313" s="172" t="s">
        <v>3</v>
      </c>
      <c r="N313" s="173" t="s">
        <v>43</v>
      </c>
      <c r="O313" s="72"/>
      <c r="P313" s="174">
        <f>O313*H313</f>
        <v>0</v>
      </c>
      <c r="Q313" s="174">
        <v>0.34089999999999998</v>
      </c>
      <c r="R313" s="174">
        <f>Q313*H313</f>
        <v>1.7044999999999999</v>
      </c>
      <c r="S313" s="174">
        <v>0</v>
      </c>
      <c r="T313" s="17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76" t="s">
        <v>131</v>
      </c>
      <c r="AT313" s="176" t="s">
        <v>126</v>
      </c>
      <c r="AU313" s="176" t="s">
        <v>82</v>
      </c>
      <c r="AY313" s="19" t="s">
        <v>124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9" t="s">
        <v>80</v>
      </c>
      <c r="BK313" s="177">
        <f>ROUND(I313*H313,2)</f>
        <v>0</v>
      </c>
      <c r="BL313" s="19" t="s">
        <v>131</v>
      </c>
      <c r="BM313" s="176" t="s">
        <v>483</v>
      </c>
    </row>
    <row r="314" s="2" customFormat="1" ht="16.5" customHeight="1">
      <c r="A314" s="38"/>
      <c r="B314" s="164"/>
      <c r="C314" s="207" t="s">
        <v>484</v>
      </c>
      <c r="D314" s="207" t="s">
        <v>353</v>
      </c>
      <c r="E314" s="208" t="s">
        <v>485</v>
      </c>
      <c r="F314" s="209" t="s">
        <v>486</v>
      </c>
      <c r="G314" s="210" t="s">
        <v>139</v>
      </c>
      <c r="H314" s="211">
        <v>5</v>
      </c>
      <c r="I314" s="212"/>
      <c r="J314" s="213">
        <f>ROUND(I314*H314,2)</f>
        <v>0</v>
      </c>
      <c r="K314" s="209" t="s">
        <v>3</v>
      </c>
      <c r="L314" s="214"/>
      <c r="M314" s="215" t="s">
        <v>3</v>
      </c>
      <c r="N314" s="216" t="s">
        <v>43</v>
      </c>
      <c r="O314" s="72"/>
      <c r="P314" s="174">
        <f>O314*H314</f>
        <v>0</v>
      </c>
      <c r="Q314" s="174">
        <v>1.7729999999999999</v>
      </c>
      <c r="R314" s="174">
        <f>Q314*H314</f>
        <v>8.8650000000000002</v>
      </c>
      <c r="S314" s="174">
        <v>0</v>
      </c>
      <c r="T314" s="17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76" t="s">
        <v>173</v>
      </c>
      <c r="AT314" s="176" t="s">
        <v>353</v>
      </c>
      <c r="AU314" s="176" t="s">
        <v>82</v>
      </c>
      <c r="AY314" s="19" t="s">
        <v>124</v>
      </c>
      <c r="BE314" s="177">
        <f>IF(N314="základní",J314,0)</f>
        <v>0</v>
      </c>
      <c r="BF314" s="177">
        <f>IF(N314="snížená",J314,0)</f>
        <v>0</v>
      </c>
      <c r="BG314" s="177">
        <f>IF(N314="zákl. přenesená",J314,0)</f>
        <v>0</v>
      </c>
      <c r="BH314" s="177">
        <f>IF(N314="sníž. přenesená",J314,0)</f>
        <v>0</v>
      </c>
      <c r="BI314" s="177">
        <f>IF(N314="nulová",J314,0)</f>
        <v>0</v>
      </c>
      <c r="BJ314" s="19" t="s">
        <v>80</v>
      </c>
      <c r="BK314" s="177">
        <f>ROUND(I314*H314,2)</f>
        <v>0</v>
      </c>
      <c r="BL314" s="19" t="s">
        <v>131</v>
      </c>
      <c r="BM314" s="176" t="s">
        <v>487</v>
      </c>
    </row>
    <row r="315" s="2" customFormat="1" ht="16.5" customHeight="1">
      <c r="A315" s="38"/>
      <c r="B315" s="164"/>
      <c r="C315" s="165" t="s">
        <v>488</v>
      </c>
      <c r="D315" s="165" t="s">
        <v>126</v>
      </c>
      <c r="E315" s="166" t="s">
        <v>489</v>
      </c>
      <c r="F315" s="167" t="s">
        <v>490</v>
      </c>
      <c r="G315" s="168" t="s">
        <v>139</v>
      </c>
      <c r="H315" s="169">
        <v>2</v>
      </c>
      <c r="I315" s="170"/>
      <c r="J315" s="171">
        <f>ROUND(I315*H315,2)</f>
        <v>0</v>
      </c>
      <c r="K315" s="167" t="s">
        <v>3</v>
      </c>
      <c r="L315" s="39"/>
      <c r="M315" s="172" t="s">
        <v>3</v>
      </c>
      <c r="N315" s="173" t="s">
        <v>43</v>
      </c>
      <c r="O315" s="72"/>
      <c r="P315" s="174">
        <f>O315*H315</f>
        <v>0</v>
      </c>
      <c r="Q315" s="174">
        <v>0</v>
      </c>
      <c r="R315" s="174">
        <f>Q315*H315</f>
        <v>0</v>
      </c>
      <c r="S315" s="174">
        <v>0.23499999999999999</v>
      </c>
      <c r="T315" s="175">
        <f>S315*H315</f>
        <v>0.46999999999999997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6" t="s">
        <v>131</v>
      </c>
      <c r="AT315" s="176" t="s">
        <v>126</v>
      </c>
      <c r="AU315" s="176" t="s">
        <v>82</v>
      </c>
      <c r="AY315" s="19" t="s">
        <v>124</v>
      </c>
      <c r="BE315" s="177">
        <f>IF(N315="základní",J315,0)</f>
        <v>0</v>
      </c>
      <c r="BF315" s="177">
        <f>IF(N315="snížená",J315,0)</f>
        <v>0</v>
      </c>
      <c r="BG315" s="177">
        <f>IF(N315="zákl. přenesená",J315,0)</f>
        <v>0</v>
      </c>
      <c r="BH315" s="177">
        <f>IF(N315="sníž. přenesená",J315,0)</f>
        <v>0</v>
      </c>
      <c r="BI315" s="177">
        <f>IF(N315="nulová",J315,0)</f>
        <v>0</v>
      </c>
      <c r="BJ315" s="19" t="s">
        <v>80</v>
      </c>
      <c r="BK315" s="177">
        <f>ROUND(I315*H315,2)</f>
        <v>0</v>
      </c>
      <c r="BL315" s="19" t="s">
        <v>131</v>
      </c>
      <c r="BM315" s="176" t="s">
        <v>491</v>
      </c>
    </row>
    <row r="316" s="2" customFormat="1">
      <c r="A316" s="38"/>
      <c r="B316" s="39"/>
      <c r="C316" s="38"/>
      <c r="D316" s="184" t="s">
        <v>492</v>
      </c>
      <c r="E316" s="38"/>
      <c r="F316" s="217" t="s">
        <v>493</v>
      </c>
      <c r="G316" s="38"/>
      <c r="H316" s="38"/>
      <c r="I316" s="180"/>
      <c r="J316" s="38"/>
      <c r="K316" s="38"/>
      <c r="L316" s="39"/>
      <c r="M316" s="181"/>
      <c r="N316" s="182"/>
      <c r="O316" s="72"/>
      <c r="P316" s="72"/>
      <c r="Q316" s="72"/>
      <c r="R316" s="72"/>
      <c r="S316" s="72"/>
      <c r="T316" s="7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492</v>
      </c>
      <c r="AU316" s="19" t="s">
        <v>82</v>
      </c>
    </row>
    <row r="317" s="13" customFormat="1">
      <c r="A317" s="13"/>
      <c r="B317" s="183"/>
      <c r="C317" s="13"/>
      <c r="D317" s="184" t="s">
        <v>135</v>
      </c>
      <c r="E317" s="185" t="s">
        <v>3</v>
      </c>
      <c r="F317" s="186" t="s">
        <v>82</v>
      </c>
      <c r="G317" s="13"/>
      <c r="H317" s="187">
        <v>2</v>
      </c>
      <c r="I317" s="188"/>
      <c r="J317" s="13"/>
      <c r="K317" s="13"/>
      <c r="L317" s="183"/>
      <c r="M317" s="189"/>
      <c r="N317" s="190"/>
      <c r="O317" s="190"/>
      <c r="P317" s="190"/>
      <c r="Q317" s="190"/>
      <c r="R317" s="190"/>
      <c r="S317" s="190"/>
      <c r="T317" s="19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5" t="s">
        <v>135</v>
      </c>
      <c r="AU317" s="185" t="s">
        <v>82</v>
      </c>
      <c r="AV317" s="13" t="s">
        <v>82</v>
      </c>
      <c r="AW317" s="13" t="s">
        <v>33</v>
      </c>
      <c r="AX317" s="13" t="s">
        <v>80</v>
      </c>
      <c r="AY317" s="185" t="s">
        <v>124</v>
      </c>
    </row>
    <row r="318" s="2" customFormat="1" ht="16.5" customHeight="1">
      <c r="A318" s="38"/>
      <c r="B318" s="164"/>
      <c r="C318" s="165" t="s">
        <v>494</v>
      </c>
      <c r="D318" s="165" t="s">
        <v>126</v>
      </c>
      <c r="E318" s="166" t="s">
        <v>495</v>
      </c>
      <c r="F318" s="167" t="s">
        <v>496</v>
      </c>
      <c r="G318" s="168" t="s">
        <v>139</v>
      </c>
      <c r="H318" s="169">
        <v>4</v>
      </c>
      <c r="I318" s="170"/>
      <c r="J318" s="171">
        <f>ROUND(I318*H318,2)</f>
        <v>0</v>
      </c>
      <c r="K318" s="167" t="s">
        <v>130</v>
      </c>
      <c r="L318" s="39"/>
      <c r="M318" s="172" t="s">
        <v>3</v>
      </c>
      <c r="N318" s="173" t="s">
        <v>43</v>
      </c>
      <c r="O318" s="72"/>
      <c r="P318" s="174">
        <f>O318*H318</f>
        <v>0</v>
      </c>
      <c r="Q318" s="174">
        <v>0.21734000000000001</v>
      </c>
      <c r="R318" s="174">
        <f>Q318*H318</f>
        <v>0.86936000000000002</v>
      </c>
      <c r="S318" s="174">
        <v>0</v>
      </c>
      <c r="T318" s="17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76" t="s">
        <v>131</v>
      </c>
      <c r="AT318" s="176" t="s">
        <v>126</v>
      </c>
      <c r="AU318" s="176" t="s">
        <v>82</v>
      </c>
      <c r="AY318" s="19" t="s">
        <v>124</v>
      </c>
      <c r="BE318" s="177">
        <f>IF(N318="základní",J318,0)</f>
        <v>0</v>
      </c>
      <c r="BF318" s="177">
        <f>IF(N318="snížená",J318,0)</f>
        <v>0</v>
      </c>
      <c r="BG318" s="177">
        <f>IF(N318="zákl. přenesená",J318,0)</f>
        <v>0</v>
      </c>
      <c r="BH318" s="177">
        <f>IF(N318="sníž. přenesená",J318,0)</f>
        <v>0</v>
      </c>
      <c r="BI318" s="177">
        <f>IF(N318="nulová",J318,0)</f>
        <v>0</v>
      </c>
      <c r="BJ318" s="19" t="s">
        <v>80</v>
      </c>
      <c r="BK318" s="177">
        <f>ROUND(I318*H318,2)</f>
        <v>0</v>
      </c>
      <c r="BL318" s="19" t="s">
        <v>131</v>
      </c>
      <c r="BM318" s="176" t="s">
        <v>497</v>
      </c>
    </row>
    <row r="319" s="2" customFormat="1">
      <c r="A319" s="38"/>
      <c r="B319" s="39"/>
      <c r="C319" s="38"/>
      <c r="D319" s="178" t="s">
        <v>133</v>
      </c>
      <c r="E319" s="38"/>
      <c r="F319" s="179" t="s">
        <v>498</v>
      </c>
      <c r="G319" s="38"/>
      <c r="H319" s="38"/>
      <c r="I319" s="180"/>
      <c r="J319" s="38"/>
      <c r="K319" s="38"/>
      <c r="L319" s="39"/>
      <c r="M319" s="181"/>
      <c r="N319" s="182"/>
      <c r="O319" s="72"/>
      <c r="P319" s="72"/>
      <c r="Q319" s="72"/>
      <c r="R319" s="72"/>
      <c r="S319" s="72"/>
      <c r="T319" s="73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133</v>
      </c>
      <c r="AU319" s="19" t="s">
        <v>82</v>
      </c>
    </row>
    <row r="320" s="13" customFormat="1">
      <c r="A320" s="13"/>
      <c r="B320" s="183"/>
      <c r="C320" s="13"/>
      <c r="D320" s="184" t="s">
        <v>135</v>
      </c>
      <c r="E320" s="185" t="s">
        <v>3</v>
      </c>
      <c r="F320" s="186" t="s">
        <v>499</v>
      </c>
      <c r="G320" s="13"/>
      <c r="H320" s="187">
        <v>4</v>
      </c>
      <c r="I320" s="188"/>
      <c r="J320" s="13"/>
      <c r="K320" s="13"/>
      <c r="L320" s="183"/>
      <c r="M320" s="189"/>
      <c r="N320" s="190"/>
      <c r="O320" s="190"/>
      <c r="P320" s="190"/>
      <c r="Q320" s="190"/>
      <c r="R320" s="190"/>
      <c r="S320" s="190"/>
      <c r="T320" s="19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5" t="s">
        <v>135</v>
      </c>
      <c r="AU320" s="185" t="s">
        <v>82</v>
      </c>
      <c r="AV320" s="13" t="s">
        <v>82</v>
      </c>
      <c r="AW320" s="13" t="s">
        <v>33</v>
      </c>
      <c r="AX320" s="13" t="s">
        <v>80</v>
      </c>
      <c r="AY320" s="185" t="s">
        <v>124</v>
      </c>
    </row>
    <row r="321" s="2" customFormat="1" ht="16.5" customHeight="1">
      <c r="A321" s="38"/>
      <c r="B321" s="164"/>
      <c r="C321" s="207" t="s">
        <v>500</v>
      </c>
      <c r="D321" s="207" t="s">
        <v>353</v>
      </c>
      <c r="E321" s="208" t="s">
        <v>501</v>
      </c>
      <c r="F321" s="209" t="s">
        <v>502</v>
      </c>
      <c r="G321" s="210" t="s">
        <v>139</v>
      </c>
      <c r="H321" s="211">
        <v>4</v>
      </c>
      <c r="I321" s="212"/>
      <c r="J321" s="213">
        <f>ROUND(I321*H321,2)</f>
        <v>0</v>
      </c>
      <c r="K321" s="209" t="s">
        <v>130</v>
      </c>
      <c r="L321" s="214"/>
      <c r="M321" s="215" t="s">
        <v>3</v>
      </c>
      <c r="N321" s="216" t="s">
        <v>43</v>
      </c>
      <c r="O321" s="72"/>
      <c r="P321" s="174">
        <f>O321*H321</f>
        <v>0</v>
      </c>
      <c r="Q321" s="174">
        <v>0.050000000000000003</v>
      </c>
      <c r="R321" s="174">
        <f>Q321*H321</f>
        <v>0.20000000000000001</v>
      </c>
      <c r="S321" s="174">
        <v>0</v>
      </c>
      <c r="T321" s="17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76" t="s">
        <v>173</v>
      </c>
      <c r="AT321" s="176" t="s">
        <v>353</v>
      </c>
      <c r="AU321" s="176" t="s">
        <v>82</v>
      </c>
      <c r="AY321" s="19" t="s">
        <v>124</v>
      </c>
      <c r="BE321" s="177">
        <f>IF(N321="základní",J321,0)</f>
        <v>0</v>
      </c>
      <c r="BF321" s="177">
        <f>IF(N321="snížená",J321,0)</f>
        <v>0</v>
      </c>
      <c r="BG321" s="177">
        <f>IF(N321="zákl. přenesená",J321,0)</f>
        <v>0</v>
      </c>
      <c r="BH321" s="177">
        <f>IF(N321="sníž. přenesená",J321,0)</f>
        <v>0</v>
      </c>
      <c r="BI321" s="177">
        <f>IF(N321="nulová",J321,0)</f>
        <v>0</v>
      </c>
      <c r="BJ321" s="19" t="s">
        <v>80</v>
      </c>
      <c r="BK321" s="177">
        <f>ROUND(I321*H321,2)</f>
        <v>0</v>
      </c>
      <c r="BL321" s="19" t="s">
        <v>131</v>
      </c>
      <c r="BM321" s="176" t="s">
        <v>503</v>
      </c>
    </row>
    <row r="322" s="2" customFormat="1" ht="16.5" customHeight="1">
      <c r="A322" s="38"/>
      <c r="B322" s="164"/>
      <c r="C322" s="165" t="s">
        <v>504</v>
      </c>
      <c r="D322" s="165" t="s">
        <v>126</v>
      </c>
      <c r="E322" s="166" t="s">
        <v>505</v>
      </c>
      <c r="F322" s="167" t="s">
        <v>506</v>
      </c>
      <c r="G322" s="168" t="s">
        <v>139</v>
      </c>
      <c r="H322" s="169">
        <v>4</v>
      </c>
      <c r="I322" s="170"/>
      <c r="J322" s="171">
        <f>ROUND(I322*H322,2)</f>
        <v>0</v>
      </c>
      <c r="K322" s="167" t="s">
        <v>130</v>
      </c>
      <c r="L322" s="39"/>
      <c r="M322" s="172" t="s">
        <v>3</v>
      </c>
      <c r="N322" s="173" t="s">
        <v>43</v>
      </c>
      <c r="O322" s="72"/>
      <c r="P322" s="174">
        <f>O322*H322</f>
        <v>0</v>
      </c>
      <c r="Q322" s="174">
        <v>0</v>
      </c>
      <c r="R322" s="174">
        <f>Q322*H322</f>
        <v>0</v>
      </c>
      <c r="S322" s="174">
        <v>0.050000000000000003</v>
      </c>
      <c r="T322" s="175">
        <f>S322*H322</f>
        <v>0.20000000000000001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76" t="s">
        <v>131</v>
      </c>
      <c r="AT322" s="176" t="s">
        <v>126</v>
      </c>
      <c r="AU322" s="176" t="s">
        <v>82</v>
      </c>
      <c r="AY322" s="19" t="s">
        <v>124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9" t="s">
        <v>80</v>
      </c>
      <c r="BK322" s="177">
        <f>ROUND(I322*H322,2)</f>
        <v>0</v>
      </c>
      <c r="BL322" s="19" t="s">
        <v>131</v>
      </c>
      <c r="BM322" s="176" t="s">
        <v>507</v>
      </c>
    </row>
    <row r="323" s="2" customFormat="1">
      <c r="A323" s="38"/>
      <c r="B323" s="39"/>
      <c r="C323" s="38"/>
      <c r="D323" s="178" t="s">
        <v>133</v>
      </c>
      <c r="E323" s="38"/>
      <c r="F323" s="179" t="s">
        <v>508</v>
      </c>
      <c r="G323" s="38"/>
      <c r="H323" s="38"/>
      <c r="I323" s="180"/>
      <c r="J323" s="38"/>
      <c r="K323" s="38"/>
      <c r="L323" s="39"/>
      <c r="M323" s="181"/>
      <c r="N323" s="182"/>
      <c r="O323" s="72"/>
      <c r="P323" s="72"/>
      <c r="Q323" s="72"/>
      <c r="R323" s="72"/>
      <c r="S323" s="72"/>
      <c r="T323" s="7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133</v>
      </c>
      <c r="AU323" s="19" t="s">
        <v>82</v>
      </c>
    </row>
    <row r="324" s="13" customFormat="1">
      <c r="A324" s="13"/>
      <c r="B324" s="183"/>
      <c r="C324" s="13"/>
      <c r="D324" s="184" t="s">
        <v>135</v>
      </c>
      <c r="E324" s="185" t="s">
        <v>3</v>
      </c>
      <c r="F324" s="186" t="s">
        <v>509</v>
      </c>
      <c r="G324" s="13"/>
      <c r="H324" s="187">
        <v>4</v>
      </c>
      <c r="I324" s="188"/>
      <c r="J324" s="13"/>
      <c r="K324" s="13"/>
      <c r="L324" s="183"/>
      <c r="M324" s="189"/>
      <c r="N324" s="190"/>
      <c r="O324" s="190"/>
      <c r="P324" s="190"/>
      <c r="Q324" s="190"/>
      <c r="R324" s="190"/>
      <c r="S324" s="190"/>
      <c r="T324" s="19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5" t="s">
        <v>135</v>
      </c>
      <c r="AU324" s="185" t="s">
        <v>82</v>
      </c>
      <c r="AV324" s="13" t="s">
        <v>82</v>
      </c>
      <c r="AW324" s="13" t="s">
        <v>33</v>
      </c>
      <c r="AX324" s="13" t="s">
        <v>80</v>
      </c>
      <c r="AY324" s="185" t="s">
        <v>124</v>
      </c>
    </row>
    <row r="325" s="2" customFormat="1" ht="16.5" customHeight="1">
      <c r="A325" s="38"/>
      <c r="B325" s="164"/>
      <c r="C325" s="165" t="s">
        <v>510</v>
      </c>
      <c r="D325" s="165" t="s">
        <v>126</v>
      </c>
      <c r="E325" s="166" t="s">
        <v>511</v>
      </c>
      <c r="F325" s="167" t="s">
        <v>512</v>
      </c>
      <c r="G325" s="168" t="s">
        <v>139</v>
      </c>
      <c r="H325" s="169">
        <v>2</v>
      </c>
      <c r="I325" s="170"/>
      <c r="J325" s="171">
        <f>ROUND(I325*H325,2)</f>
        <v>0</v>
      </c>
      <c r="K325" s="167" t="s">
        <v>130</v>
      </c>
      <c r="L325" s="39"/>
      <c r="M325" s="172" t="s">
        <v>3</v>
      </c>
      <c r="N325" s="173" t="s">
        <v>43</v>
      </c>
      <c r="O325" s="72"/>
      <c r="P325" s="174">
        <f>O325*H325</f>
        <v>0</v>
      </c>
      <c r="Q325" s="174">
        <v>0.21734000000000001</v>
      </c>
      <c r="R325" s="174">
        <f>Q325*H325</f>
        <v>0.43468000000000001</v>
      </c>
      <c r="S325" s="174">
        <v>0</v>
      </c>
      <c r="T325" s="17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6" t="s">
        <v>131</v>
      </c>
      <c r="AT325" s="176" t="s">
        <v>126</v>
      </c>
      <c r="AU325" s="176" t="s">
        <v>82</v>
      </c>
      <c r="AY325" s="19" t="s">
        <v>124</v>
      </c>
      <c r="BE325" s="177">
        <f>IF(N325="základní",J325,0)</f>
        <v>0</v>
      </c>
      <c r="BF325" s="177">
        <f>IF(N325="snížená",J325,0)</f>
        <v>0</v>
      </c>
      <c r="BG325" s="177">
        <f>IF(N325="zákl. přenesená",J325,0)</f>
        <v>0</v>
      </c>
      <c r="BH325" s="177">
        <f>IF(N325="sníž. přenesená",J325,0)</f>
        <v>0</v>
      </c>
      <c r="BI325" s="177">
        <f>IF(N325="nulová",J325,0)</f>
        <v>0</v>
      </c>
      <c r="BJ325" s="19" t="s">
        <v>80</v>
      </c>
      <c r="BK325" s="177">
        <f>ROUND(I325*H325,2)</f>
        <v>0</v>
      </c>
      <c r="BL325" s="19" t="s">
        <v>131</v>
      </c>
      <c r="BM325" s="176" t="s">
        <v>513</v>
      </c>
    </row>
    <row r="326" s="2" customFormat="1">
      <c r="A326" s="38"/>
      <c r="B326" s="39"/>
      <c r="C326" s="38"/>
      <c r="D326" s="178" t="s">
        <v>133</v>
      </c>
      <c r="E326" s="38"/>
      <c r="F326" s="179" t="s">
        <v>514</v>
      </c>
      <c r="G326" s="38"/>
      <c r="H326" s="38"/>
      <c r="I326" s="180"/>
      <c r="J326" s="38"/>
      <c r="K326" s="38"/>
      <c r="L326" s="39"/>
      <c r="M326" s="181"/>
      <c r="N326" s="182"/>
      <c r="O326" s="72"/>
      <c r="P326" s="72"/>
      <c r="Q326" s="72"/>
      <c r="R326" s="72"/>
      <c r="S326" s="72"/>
      <c r="T326" s="73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133</v>
      </c>
      <c r="AU326" s="19" t="s">
        <v>82</v>
      </c>
    </row>
    <row r="327" s="2" customFormat="1" ht="16.5" customHeight="1">
      <c r="A327" s="38"/>
      <c r="B327" s="164"/>
      <c r="C327" s="207" t="s">
        <v>515</v>
      </c>
      <c r="D327" s="207" t="s">
        <v>353</v>
      </c>
      <c r="E327" s="208" t="s">
        <v>516</v>
      </c>
      <c r="F327" s="209" t="s">
        <v>517</v>
      </c>
      <c r="G327" s="210" t="s">
        <v>139</v>
      </c>
      <c r="H327" s="211">
        <v>2</v>
      </c>
      <c r="I327" s="212"/>
      <c r="J327" s="213">
        <f>ROUND(I327*H327,2)</f>
        <v>0</v>
      </c>
      <c r="K327" s="209" t="s">
        <v>130</v>
      </c>
      <c r="L327" s="214"/>
      <c r="M327" s="215" t="s">
        <v>3</v>
      </c>
      <c r="N327" s="216" t="s">
        <v>43</v>
      </c>
      <c r="O327" s="72"/>
      <c r="P327" s="174">
        <f>O327*H327</f>
        <v>0</v>
      </c>
      <c r="Q327" s="174">
        <v>0.050599999999999999</v>
      </c>
      <c r="R327" s="174">
        <f>Q327*H327</f>
        <v>0.1012</v>
      </c>
      <c r="S327" s="174">
        <v>0</v>
      </c>
      <c r="T327" s="17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6" t="s">
        <v>173</v>
      </c>
      <c r="AT327" s="176" t="s">
        <v>353</v>
      </c>
      <c r="AU327" s="176" t="s">
        <v>82</v>
      </c>
      <c r="AY327" s="19" t="s">
        <v>124</v>
      </c>
      <c r="BE327" s="177">
        <f>IF(N327="základní",J327,0)</f>
        <v>0</v>
      </c>
      <c r="BF327" s="177">
        <f>IF(N327="snížená",J327,0)</f>
        <v>0</v>
      </c>
      <c r="BG327" s="177">
        <f>IF(N327="zákl. přenesená",J327,0)</f>
        <v>0</v>
      </c>
      <c r="BH327" s="177">
        <f>IF(N327="sníž. přenesená",J327,0)</f>
        <v>0</v>
      </c>
      <c r="BI327" s="177">
        <f>IF(N327="nulová",J327,0)</f>
        <v>0</v>
      </c>
      <c r="BJ327" s="19" t="s">
        <v>80</v>
      </c>
      <c r="BK327" s="177">
        <f>ROUND(I327*H327,2)</f>
        <v>0</v>
      </c>
      <c r="BL327" s="19" t="s">
        <v>131</v>
      </c>
      <c r="BM327" s="176" t="s">
        <v>518</v>
      </c>
    </row>
    <row r="328" s="2" customFormat="1" ht="16.5" customHeight="1">
      <c r="A328" s="38"/>
      <c r="B328" s="164"/>
      <c r="C328" s="207" t="s">
        <v>519</v>
      </c>
      <c r="D328" s="207" t="s">
        <v>353</v>
      </c>
      <c r="E328" s="208" t="s">
        <v>520</v>
      </c>
      <c r="F328" s="209" t="s">
        <v>521</v>
      </c>
      <c r="G328" s="210" t="s">
        <v>139</v>
      </c>
      <c r="H328" s="211">
        <v>2</v>
      </c>
      <c r="I328" s="212"/>
      <c r="J328" s="213">
        <f>ROUND(I328*H328,2)</f>
        <v>0</v>
      </c>
      <c r="K328" s="209" t="s">
        <v>3</v>
      </c>
      <c r="L328" s="214"/>
      <c r="M328" s="215" t="s">
        <v>3</v>
      </c>
      <c r="N328" s="216" t="s">
        <v>43</v>
      </c>
      <c r="O328" s="72"/>
      <c r="P328" s="174">
        <f>O328*H328</f>
        <v>0</v>
      </c>
      <c r="Q328" s="174">
        <v>0.0040000000000000001</v>
      </c>
      <c r="R328" s="174">
        <f>Q328*H328</f>
        <v>0.0080000000000000002</v>
      </c>
      <c r="S328" s="174">
        <v>0</v>
      </c>
      <c r="T328" s="17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76" t="s">
        <v>173</v>
      </c>
      <c r="AT328" s="176" t="s">
        <v>353</v>
      </c>
      <c r="AU328" s="176" t="s">
        <v>82</v>
      </c>
      <c r="AY328" s="19" t="s">
        <v>124</v>
      </c>
      <c r="BE328" s="177">
        <f>IF(N328="základní",J328,0)</f>
        <v>0</v>
      </c>
      <c r="BF328" s="177">
        <f>IF(N328="snížená",J328,0)</f>
        <v>0</v>
      </c>
      <c r="BG328" s="177">
        <f>IF(N328="zákl. přenesená",J328,0)</f>
        <v>0</v>
      </c>
      <c r="BH328" s="177">
        <f>IF(N328="sníž. přenesená",J328,0)</f>
        <v>0</v>
      </c>
      <c r="BI328" s="177">
        <f>IF(N328="nulová",J328,0)</f>
        <v>0</v>
      </c>
      <c r="BJ328" s="19" t="s">
        <v>80</v>
      </c>
      <c r="BK328" s="177">
        <f>ROUND(I328*H328,2)</f>
        <v>0</v>
      </c>
      <c r="BL328" s="19" t="s">
        <v>131</v>
      </c>
      <c r="BM328" s="176" t="s">
        <v>522</v>
      </c>
    </row>
    <row r="329" s="2" customFormat="1" ht="16.5" customHeight="1">
      <c r="A329" s="38"/>
      <c r="B329" s="164"/>
      <c r="C329" s="165" t="s">
        <v>523</v>
      </c>
      <c r="D329" s="165" t="s">
        <v>126</v>
      </c>
      <c r="E329" s="166" t="s">
        <v>524</v>
      </c>
      <c r="F329" s="167" t="s">
        <v>525</v>
      </c>
      <c r="G329" s="168" t="s">
        <v>139</v>
      </c>
      <c r="H329" s="169">
        <v>10</v>
      </c>
      <c r="I329" s="170"/>
      <c r="J329" s="171">
        <f>ROUND(I329*H329,2)</f>
        <v>0</v>
      </c>
      <c r="K329" s="167" t="s">
        <v>130</v>
      </c>
      <c r="L329" s="39"/>
      <c r="M329" s="172" t="s">
        <v>3</v>
      </c>
      <c r="N329" s="173" t="s">
        <v>43</v>
      </c>
      <c r="O329" s="72"/>
      <c r="P329" s="174">
        <f>O329*H329</f>
        <v>0</v>
      </c>
      <c r="Q329" s="174">
        <v>0.42080000000000001</v>
      </c>
      <c r="R329" s="174">
        <f>Q329*H329</f>
        <v>4.2080000000000002</v>
      </c>
      <c r="S329" s="174">
        <v>0</v>
      </c>
      <c r="T329" s="17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76" t="s">
        <v>131</v>
      </c>
      <c r="AT329" s="176" t="s">
        <v>126</v>
      </c>
      <c r="AU329" s="176" t="s">
        <v>82</v>
      </c>
      <c r="AY329" s="19" t="s">
        <v>124</v>
      </c>
      <c r="BE329" s="177">
        <f>IF(N329="základní",J329,0)</f>
        <v>0</v>
      </c>
      <c r="BF329" s="177">
        <f>IF(N329="snížená",J329,0)</f>
        <v>0</v>
      </c>
      <c r="BG329" s="177">
        <f>IF(N329="zákl. přenesená",J329,0)</f>
        <v>0</v>
      </c>
      <c r="BH329" s="177">
        <f>IF(N329="sníž. přenesená",J329,0)</f>
        <v>0</v>
      </c>
      <c r="BI329" s="177">
        <f>IF(N329="nulová",J329,0)</f>
        <v>0</v>
      </c>
      <c r="BJ329" s="19" t="s">
        <v>80</v>
      </c>
      <c r="BK329" s="177">
        <f>ROUND(I329*H329,2)</f>
        <v>0</v>
      </c>
      <c r="BL329" s="19" t="s">
        <v>131</v>
      </c>
      <c r="BM329" s="176" t="s">
        <v>526</v>
      </c>
    </row>
    <row r="330" s="2" customFormat="1">
      <c r="A330" s="38"/>
      <c r="B330" s="39"/>
      <c r="C330" s="38"/>
      <c r="D330" s="178" t="s">
        <v>133</v>
      </c>
      <c r="E330" s="38"/>
      <c r="F330" s="179" t="s">
        <v>527</v>
      </c>
      <c r="G330" s="38"/>
      <c r="H330" s="38"/>
      <c r="I330" s="180"/>
      <c r="J330" s="38"/>
      <c r="K330" s="38"/>
      <c r="L330" s="39"/>
      <c r="M330" s="181"/>
      <c r="N330" s="182"/>
      <c r="O330" s="72"/>
      <c r="P330" s="72"/>
      <c r="Q330" s="72"/>
      <c r="R330" s="72"/>
      <c r="S330" s="72"/>
      <c r="T330" s="7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133</v>
      </c>
      <c r="AU330" s="19" t="s">
        <v>82</v>
      </c>
    </row>
    <row r="331" s="2" customFormat="1" ht="16.5" customHeight="1">
      <c r="A331" s="38"/>
      <c r="B331" s="164"/>
      <c r="C331" s="165" t="s">
        <v>528</v>
      </c>
      <c r="D331" s="165" t="s">
        <v>126</v>
      </c>
      <c r="E331" s="166" t="s">
        <v>529</v>
      </c>
      <c r="F331" s="167" t="s">
        <v>530</v>
      </c>
      <c r="G331" s="168" t="s">
        <v>139</v>
      </c>
      <c r="H331" s="169">
        <v>10</v>
      </c>
      <c r="I331" s="170"/>
      <c r="J331" s="171">
        <f>ROUND(I331*H331,2)</f>
        <v>0</v>
      </c>
      <c r="K331" s="167" t="s">
        <v>130</v>
      </c>
      <c r="L331" s="39"/>
      <c r="M331" s="172" t="s">
        <v>3</v>
      </c>
      <c r="N331" s="173" t="s">
        <v>43</v>
      </c>
      <c r="O331" s="72"/>
      <c r="P331" s="174">
        <f>O331*H331</f>
        <v>0</v>
      </c>
      <c r="Q331" s="174">
        <v>0.32973999999999998</v>
      </c>
      <c r="R331" s="174">
        <f>Q331*H331</f>
        <v>3.2973999999999997</v>
      </c>
      <c r="S331" s="174">
        <v>0</v>
      </c>
      <c r="T331" s="17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6" t="s">
        <v>131</v>
      </c>
      <c r="AT331" s="176" t="s">
        <v>126</v>
      </c>
      <c r="AU331" s="176" t="s">
        <v>82</v>
      </c>
      <c r="AY331" s="19" t="s">
        <v>124</v>
      </c>
      <c r="BE331" s="177">
        <f>IF(N331="základní",J331,0)</f>
        <v>0</v>
      </c>
      <c r="BF331" s="177">
        <f>IF(N331="snížená",J331,0)</f>
        <v>0</v>
      </c>
      <c r="BG331" s="177">
        <f>IF(N331="zákl. přenesená",J331,0)</f>
        <v>0</v>
      </c>
      <c r="BH331" s="177">
        <f>IF(N331="sníž. přenesená",J331,0)</f>
        <v>0</v>
      </c>
      <c r="BI331" s="177">
        <f>IF(N331="nulová",J331,0)</f>
        <v>0</v>
      </c>
      <c r="BJ331" s="19" t="s">
        <v>80</v>
      </c>
      <c r="BK331" s="177">
        <f>ROUND(I331*H331,2)</f>
        <v>0</v>
      </c>
      <c r="BL331" s="19" t="s">
        <v>131</v>
      </c>
      <c r="BM331" s="176" t="s">
        <v>531</v>
      </c>
    </row>
    <row r="332" s="2" customFormat="1">
      <c r="A332" s="38"/>
      <c r="B332" s="39"/>
      <c r="C332" s="38"/>
      <c r="D332" s="178" t="s">
        <v>133</v>
      </c>
      <c r="E332" s="38"/>
      <c r="F332" s="179" t="s">
        <v>532</v>
      </c>
      <c r="G332" s="38"/>
      <c r="H332" s="38"/>
      <c r="I332" s="180"/>
      <c r="J332" s="38"/>
      <c r="K332" s="38"/>
      <c r="L332" s="39"/>
      <c r="M332" s="181"/>
      <c r="N332" s="182"/>
      <c r="O332" s="72"/>
      <c r="P332" s="72"/>
      <c r="Q332" s="72"/>
      <c r="R332" s="72"/>
      <c r="S332" s="72"/>
      <c r="T332" s="73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133</v>
      </c>
      <c r="AU332" s="19" t="s">
        <v>82</v>
      </c>
    </row>
    <row r="333" s="2" customFormat="1" ht="24.15" customHeight="1">
      <c r="A333" s="38"/>
      <c r="B333" s="164"/>
      <c r="C333" s="165" t="s">
        <v>533</v>
      </c>
      <c r="D333" s="165" t="s">
        <v>126</v>
      </c>
      <c r="E333" s="166" t="s">
        <v>534</v>
      </c>
      <c r="F333" s="167" t="s">
        <v>535</v>
      </c>
      <c r="G333" s="168" t="s">
        <v>139</v>
      </c>
      <c r="H333" s="169">
        <v>15</v>
      </c>
      <c r="I333" s="170"/>
      <c r="J333" s="171">
        <f>ROUND(I333*H333,2)</f>
        <v>0</v>
      </c>
      <c r="K333" s="167" t="s">
        <v>130</v>
      </c>
      <c r="L333" s="39"/>
      <c r="M333" s="172" t="s">
        <v>3</v>
      </c>
      <c r="N333" s="173" t="s">
        <v>43</v>
      </c>
      <c r="O333" s="72"/>
      <c r="P333" s="174">
        <f>O333*H333</f>
        <v>0</v>
      </c>
      <c r="Q333" s="174">
        <v>0.31108000000000002</v>
      </c>
      <c r="R333" s="174">
        <f>Q333*H333</f>
        <v>4.6661999999999999</v>
      </c>
      <c r="S333" s="174">
        <v>0</v>
      </c>
      <c r="T333" s="17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6" t="s">
        <v>131</v>
      </c>
      <c r="AT333" s="176" t="s">
        <v>126</v>
      </c>
      <c r="AU333" s="176" t="s">
        <v>82</v>
      </c>
      <c r="AY333" s="19" t="s">
        <v>124</v>
      </c>
      <c r="BE333" s="177">
        <f>IF(N333="základní",J333,0)</f>
        <v>0</v>
      </c>
      <c r="BF333" s="177">
        <f>IF(N333="snížená",J333,0)</f>
        <v>0</v>
      </c>
      <c r="BG333" s="177">
        <f>IF(N333="zákl. přenesená",J333,0)</f>
        <v>0</v>
      </c>
      <c r="BH333" s="177">
        <f>IF(N333="sníž. přenesená",J333,0)</f>
        <v>0</v>
      </c>
      <c r="BI333" s="177">
        <f>IF(N333="nulová",J333,0)</f>
        <v>0</v>
      </c>
      <c r="BJ333" s="19" t="s">
        <v>80</v>
      </c>
      <c r="BK333" s="177">
        <f>ROUND(I333*H333,2)</f>
        <v>0</v>
      </c>
      <c r="BL333" s="19" t="s">
        <v>131</v>
      </c>
      <c r="BM333" s="176" t="s">
        <v>536</v>
      </c>
    </row>
    <row r="334" s="2" customFormat="1">
      <c r="A334" s="38"/>
      <c r="B334" s="39"/>
      <c r="C334" s="38"/>
      <c r="D334" s="178" t="s">
        <v>133</v>
      </c>
      <c r="E334" s="38"/>
      <c r="F334" s="179" t="s">
        <v>537</v>
      </c>
      <c r="G334" s="38"/>
      <c r="H334" s="38"/>
      <c r="I334" s="180"/>
      <c r="J334" s="38"/>
      <c r="K334" s="38"/>
      <c r="L334" s="39"/>
      <c r="M334" s="181"/>
      <c r="N334" s="182"/>
      <c r="O334" s="72"/>
      <c r="P334" s="72"/>
      <c r="Q334" s="72"/>
      <c r="R334" s="72"/>
      <c r="S334" s="72"/>
      <c r="T334" s="7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133</v>
      </c>
      <c r="AU334" s="19" t="s">
        <v>82</v>
      </c>
    </row>
    <row r="335" s="2" customFormat="1" ht="24.15" customHeight="1">
      <c r="A335" s="38"/>
      <c r="B335" s="164"/>
      <c r="C335" s="165" t="s">
        <v>538</v>
      </c>
      <c r="D335" s="165" t="s">
        <v>126</v>
      </c>
      <c r="E335" s="166" t="s">
        <v>539</v>
      </c>
      <c r="F335" s="167" t="s">
        <v>540</v>
      </c>
      <c r="G335" s="168" t="s">
        <v>139</v>
      </c>
      <c r="H335" s="169">
        <v>15</v>
      </c>
      <c r="I335" s="170"/>
      <c r="J335" s="171">
        <f>ROUND(I335*H335,2)</f>
        <v>0</v>
      </c>
      <c r="K335" s="167" t="s">
        <v>130</v>
      </c>
      <c r="L335" s="39"/>
      <c r="M335" s="172" t="s">
        <v>3</v>
      </c>
      <c r="N335" s="173" t="s">
        <v>43</v>
      </c>
      <c r="O335" s="72"/>
      <c r="P335" s="174">
        <f>O335*H335</f>
        <v>0</v>
      </c>
      <c r="Q335" s="174">
        <v>0.26469999999999999</v>
      </c>
      <c r="R335" s="174">
        <f>Q335*H335</f>
        <v>3.9704999999999999</v>
      </c>
      <c r="S335" s="174">
        <v>0</v>
      </c>
      <c r="T335" s="17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76" t="s">
        <v>131</v>
      </c>
      <c r="AT335" s="176" t="s">
        <v>126</v>
      </c>
      <c r="AU335" s="176" t="s">
        <v>82</v>
      </c>
      <c r="AY335" s="19" t="s">
        <v>124</v>
      </c>
      <c r="BE335" s="177">
        <f>IF(N335="základní",J335,0)</f>
        <v>0</v>
      </c>
      <c r="BF335" s="177">
        <f>IF(N335="snížená",J335,0)</f>
        <v>0</v>
      </c>
      <c r="BG335" s="177">
        <f>IF(N335="zákl. přenesená",J335,0)</f>
        <v>0</v>
      </c>
      <c r="BH335" s="177">
        <f>IF(N335="sníž. přenesená",J335,0)</f>
        <v>0</v>
      </c>
      <c r="BI335" s="177">
        <f>IF(N335="nulová",J335,0)</f>
        <v>0</v>
      </c>
      <c r="BJ335" s="19" t="s">
        <v>80</v>
      </c>
      <c r="BK335" s="177">
        <f>ROUND(I335*H335,2)</f>
        <v>0</v>
      </c>
      <c r="BL335" s="19" t="s">
        <v>131</v>
      </c>
      <c r="BM335" s="176" t="s">
        <v>541</v>
      </c>
    </row>
    <row r="336" s="2" customFormat="1">
      <c r="A336" s="38"/>
      <c r="B336" s="39"/>
      <c r="C336" s="38"/>
      <c r="D336" s="178" t="s">
        <v>133</v>
      </c>
      <c r="E336" s="38"/>
      <c r="F336" s="179" t="s">
        <v>542</v>
      </c>
      <c r="G336" s="38"/>
      <c r="H336" s="38"/>
      <c r="I336" s="180"/>
      <c r="J336" s="38"/>
      <c r="K336" s="38"/>
      <c r="L336" s="39"/>
      <c r="M336" s="181"/>
      <c r="N336" s="182"/>
      <c r="O336" s="72"/>
      <c r="P336" s="72"/>
      <c r="Q336" s="72"/>
      <c r="R336" s="72"/>
      <c r="S336" s="72"/>
      <c r="T336" s="73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133</v>
      </c>
      <c r="AU336" s="19" t="s">
        <v>82</v>
      </c>
    </row>
    <row r="337" s="2" customFormat="1" ht="16.5" customHeight="1">
      <c r="A337" s="38"/>
      <c r="B337" s="164"/>
      <c r="C337" s="165" t="s">
        <v>543</v>
      </c>
      <c r="D337" s="165" t="s">
        <v>126</v>
      </c>
      <c r="E337" s="166" t="s">
        <v>544</v>
      </c>
      <c r="F337" s="167" t="s">
        <v>545</v>
      </c>
      <c r="G337" s="168" t="s">
        <v>232</v>
      </c>
      <c r="H337" s="169">
        <v>10.800000000000001</v>
      </c>
      <c r="I337" s="170"/>
      <c r="J337" s="171">
        <f>ROUND(I337*H337,2)</f>
        <v>0</v>
      </c>
      <c r="K337" s="167" t="s">
        <v>130</v>
      </c>
      <c r="L337" s="39"/>
      <c r="M337" s="172" t="s">
        <v>3</v>
      </c>
      <c r="N337" s="173" t="s">
        <v>43</v>
      </c>
      <c r="O337" s="72"/>
      <c r="P337" s="174">
        <f>O337*H337</f>
        <v>0</v>
      </c>
      <c r="Q337" s="174">
        <v>0</v>
      </c>
      <c r="R337" s="174">
        <f>Q337*H337</f>
        <v>0</v>
      </c>
      <c r="S337" s="174">
        <v>0</v>
      </c>
      <c r="T337" s="17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76" t="s">
        <v>131</v>
      </c>
      <c r="AT337" s="176" t="s">
        <v>126</v>
      </c>
      <c r="AU337" s="176" t="s">
        <v>82</v>
      </c>
      <c r="AY337" s="19" t="s">
        <v>124</v>
      </c>
      <c r="BE337" s="177">
        <f>IF(N337="základní",J337,0)</f>
        <v>0</v>
      </c>
      <c r="BF337" s="177">
        <f>IF(N337="snížená",J337,0)</f>
        <v>0</v>
      </c>
      <c r="BG337" s="177">
        <f>IF(N337="zákl. přenesená",J337,0)</f>
        <v>0</v>
      </c>
      <c r="BH337" s="177">
        <f>IF(N337="sníž. přenesená",J337,0)</f>
        <v>0</v>
      </c>
      <c r="BI337" s="177">
        <f>IF(N337="nulová",J337,0)</f>
        <v>0</v>
      </c>
      <c r="BJ337" s="19" t="s">
        <v>80</v>
      </c>
      <c r="BK337" s="177">
        <f>ROUND(I337*H337,2)</f>
        <v>0</v>
      </c>
      <c r="BL337" s="19" t="s">
        <v>131</v>
      </c>
      <c r="BM337" s="176" t="s">
        <v>546</v>
      </c>
    </row>
    <row r="338" s="2" customFormat="1">
      <c r="A338" s="38"/>
      <c r="B338" s="39"/>
      <c r="C338" s="38"/>
      <c r="D338" s="178" t="s">
        <v>133</v>
      </c>
      <c r="E338" s="38"/>
      <c r="F338" s="179" t="s">
        <v>547</v>
      </c>
      <c r="G338" s="38"/>
      <c r="H338" s="38"/>
      <c r="I338" s="180"/>
      <c r="J338" s="38"/>
      <c r="K338" s="38"/>
      <c r="L338" s="39"/>
      <c r="M338" s="181"/>
      <c r="N338" s="182"/>
      <c r="O338" s="72"/>
      <c r="P338" s="72"/>
      <c r="Q338" s="72"/>
      <c r="R338" s="72"/>
      <c r="S338" s="72"/>
      <c r="T338" s="73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133</v>
      </c>
      <c r="AU338" s="19" t="s">
        <v>82</v>
      </c>
    </row>
    <row r="339" s="14" customFormat="1">
      <c r="A339" s="14"/>
      <c r="B339" s="192"/>
      <c r="C339" s="14"/>
      <c r="D339" s="184" t="s">
        <v>135</v>
      </c>
      <c r="E339" s="193" t="s">
        <v>3</v>
      </c>
      <c r="F339" s="194" t="s">
        <v>548</v>
      </c>
      <c r="G339" s="14"/>
      <c r="H339" s="193" t="s">
        <v>3</v>
      </c>
      <c r="I339" s="195"/>
      <c r="J339" s="14"/>
      <c r="K339" s="14"/>
      <c r="L339" s="192"/>
      <c r="M339" s="196"/>
      <c r="N339" s="197"/>
      <c r="O339" s="197"/>
      <c r="P339" s="197"/>
      <c r="Q339" s="197"/>
      <c r="R339" s="197"/>
      <c r="S339" s="197"/>
      <c r="T339" s="19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3" t="s">
        <v>135</v>
      </c>
      <c r="AU339" s="193" t="s">
        <v>82</v>
      </c>
      <c r="AV339" s="14" t="s">
        <v>80</v>
      </c>
      <c r="AW339" s="14" t="s">
        <v>33</v>
      </c>
      <c r="AX339" s="14" t="s">
        <v>72</v>
      </c>
      <c r="AY339" s="193" t="s">
        <v>124</v>
      </c>
    </row>
    <row r="340" s="13" customFormat="1">
      <c r="A340" s="13"/>
      <c r="B340" s="183"/>
      <c r="C340" s="13"/>
      <c r="D340" s="184" t="s">
        <v>135</v>
      </c>
      <c r="E340" s="185" t="s">
        <v>3</v>
      </c>
      <c r="F340" s="186" t="s">
        <v>549</v>
      </c>
      <c r="G340" s="13"/>
      <c r="H340" s="187">
        <v>10.800000000000001</v>
      </c>
      <c r="I340" s="188"/>
      <c r="J340" s="13"/>
      <c r="K340" s="13"/>
      <c r="L340" s="183"/>
      <c r="M340" s="189"/>
      <c r="N340" s="190"/>
      <c r="O340" s="190"/>
      <c r="P340" s="190"/>
      <c r="Q340" s="190"/>
      <c r="R340" s="190"/>
      <c r="S340" s="190"/>
      <c r="T340" s="19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5" t="s">
        <v>135</v>
      </c>
      <c r="AU340" s="185" t="s">
        <v>82</v>
      </c>
      <c r="AV340" s="13" t="s">
        <v>82</v>
      </c>
      <c r="AW340" s="13" t="s">
        <v>33</v>
      </c>
      <c r="AX340" s="13" t="s">
        <v>80</v>
      </c>
      <c r="AY340" s="185" t="s">
        <v>124</v>
      </c>
    </row>
    <row r="341" s="2" customFormat="1" ht="16.5" customHeight="1">
      <c r="A341" s="38"/>
      <c r="B341" s="164"/>
      <c r="C341" s="165" t="s">
        <v>550</v>
      </c>
      <c r="D341" s="165" t="s">
        <v>126</v>
      </c>
      <c r="E341" s="166" t="s">
        <v>551</v>
      </c>
      <c r="F341" s="167" t="s">
        <v>552</v>
      </c>
      <c r="G341" s="168" t="s">
        <v>232</v>
      </c>
      <c r="H341" s="169">
        <v>3.5</v>
      </c>
      <c r="I341" s="170"/>
      <c r="J341" s="171">
        <f>ROUND(I341*H341,2)</f>
        <v>0</v>
      </c>
      <c r="K341" s="167" t="s">
        <v>130</v>
      </c>
      <c r="L341" s="39"/>
      <c r="M341" s="172" t="s">
        <v>3</v>
      </c>
      <c r="N341" s="173" t="s">
        <v>43</v>
      </c>
      <c r="O341" s="72"/>
      <c r="P341" s="174">
        <f>O341*H341</f>
        <v>0</v>
      </c>
      <c r="Q341" s="174">
        <v>0</v>
      </c>
      <c r="R341" s="174">
        <f>Q341*H341</f>
        <v>0</v>
      </c>
      <c r="S341" s="174">
        <v>0</v>
      </c>
      <c r="T341" s="17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6" t="s">
        <v>131</v>
      </c>
      <c r="AT341" s="176" t="s">
        <v>126</v>
      </c>
      <c r="AU341" s="176" t="s">
        <v>82</v>
      </c>
      <c r="AY341" s="19" t="s">
        <v>124</v>
      </c>
      <c r="BE341" s="177">
        <f>IF(N341="základní",J341,0)</f>
        <v>0</v>
      </c>
      <c r="BF341" s="177">
        <f>IF(N341="snížená",J341,0)</f>
        <v>0</v>
      </c>
      <c r="BG341" s="177">
        <f>IF(N341="zákl. přenesená",J341,0)</f>
        <v>0</v>
      </c>
      <c r="BH341" s="177">
        <f>IF(N341="sníž. přenesená",J341,0)</f>
        <v>0</v>
      </c>
      <c r="BI341" s="177">
        <f>IF(N341="nulová",J341,0)</f>
        <v>0</v>
      </c>
      <c r="BJ341" s="19" t="s">
        <v>80</v>
      </c>
      <c r="BK341" s="177">
        <f>ROUND(I341*H341,2)</f>
        <v>0</v>
      </c>
      <c r="BL341" s="19" t="s">
        <v>131</v>
      </c>
      <c r="BM341" s="176" t="s">
        <v>553</v>
      </c>
    </row>
    <row r="342" s="2" customFormat="1">
      <c r="A342" s="38"/>
      <c r="B342" s="39"/>
      <c r="C342" s="38"/>
      <c r="D342" s="178" t="s">
        <v>133</v>
      </c>
      <c r="E342" s="38"/>
      <c r="F342" s="179" t="s">
        <v>554</v>
      </c>
      <c r="G342" s="38"/>
      <c r="H342" s="38"/>
      <c r="I342" s="180"/>
      <c r="J342" s="38"/>
      <c r="K342" s="38"/>
      <c r="L342" s="39"/>
      <c r="M342" s="181"/>
      <c r="N342" s="182"/>
      <c r="O342" s="72"/>
      <c r="P342" s="72"/>
      <c r="Q342" s="72"/>
      <c r="R342" s="72"/>
      <c r="S342" s="72"/>
      <c r="T342" s="7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133</v>
      </c>
      <c r="AU342" s="19" t="s">
        <v>82</v>
      </c>
    </row>
    <row r="343" s="14" customFormat="1">
      <c r="A343" s="14"/>
      <c r="B343" s="192"/>
      <c r="C343" s="14"/>
      <c r="D343" s="184" t="s">
        <v>135</v>
      </c>
      <c r="E343" s="193" t="s">
        <v>3</v>
      </c>
      <c r="F343" s="194" t="s">
        <v>555</v>
      </c>
      <c r="G343" s="14"/>
      <c r="H343" s="193" t="s">
        <v>3</v>
      </c>
      <c r="I343" s="195"/>
      <c r="J343" s="14"/>
      <c r="K343" s="14"/>
      <c r="L343" s="192"/>
      <c r="M343" s="196"/>
      <c r="N343" s="197"/>
      <c r="O343" s="197"/>
      <c r="P343" s="197"/>
      <c r="Q343" s="197"/>
      <c r="R343" s="197"/>
      <c r="S343" s="197"/>
      <c r="T343" s="19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3" t="s">
        <v>135</v>
      </c>
      <c r="AU343" s="193" t="s">
        <v>82</v>
      </c>
      <c r="AV343" s="14" t="s">
        <v>80</v>
      </c>
      <c r="AW343" s="14" t="s">
        <v>33</v>
      </c>
      <c r="AX343" s="14" t="s">
        <v>72</v>
      </c>
      <c r="AY343" s="193" t="s">
        <v>124</v>
      </c>
    </row>
    <row r="344" s="13" customFormat="1">
      <c r="A344" s="13"/>
      <c r="B344" s="183"/>
      <c r="C344" s="13"/>
      <c r="D344" s="184" t="s">
        <v>135</v>
      </c>
      <c r="E344" s="185" t="s">
        <v>3</v>
      </c>
      <c r="F344" s="186" t="s">
        <v>556</v>
      </c>
      <c r="G344" s="13"/>
      <c r="H344" s="187">
        <v>3.5</v>
      </c>
      <c r="I344" s="188"/>
      <c r="J344" s="13"/>
      <c r="K344" s="13"/>
      <c r="L344" s="183"/>
      <c r="M344" s="189"/>
      <c r="N344" s="190"/>
      <c r="O344" s="190"/>
      <c r="P344" s="190"/>
      <c r="Q344" s="190"/>
      <c r="R344" s="190"/>
      <c r="S344" s="190"/>
      <c r="T344" s="19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5" t="s">
        <v>135</v>
      </c>
      <c r="AU344" s="185" t="s">
        <v>82</v>
      </c>
      <c r="AV344" s="13" t="s">
        <v>82</v>
      </c>
      <c r="AW344" s="13" t="s">
        <v>33</v>
      </c>
      <c r="AX344" s="13" t="s">
        <v>80</v>
      </c>
      <c r="AY344" s="185" t="s">
        <v>124</v>
      </c>
    </row>
    <row r="345" s="12" customFormat="1" ht="22.8" customHeight="1">
      <c r="A345" s="12"/>
      <c r="B345" s="151"/>
      <c r="C345" s="12"/>
      <c r="D345" s="152" t="s">
        <v>71</v>
      </c>
      <c r="E345" s="162" t="s">
        <v>179</v>
      </c>
      <c r="F345" s="162" t="s">
        <v>557</v>
      </c>
      <c r="G345" s="12"/>
      <c r="H345" s="12"/>
      <c r="I345" s="154"/>
      <c r="J345" s="163">
        <f>BK345</f>
        <v>0</v>
      </c>
      <c r="K345" s="12"/>
      <c r="L345" s="151"/>
      <c r="M345" s="156"/>
      <c r="N345" s="157"/>
      <c r="O345" s="157"/>
      <c r="P345" s="158">
        <f>SUM(P346:P417)</f>
        <v>0</v>
      </c>
      <c r="Q345" s="157"/>
      <c r="R345" s="158">
        <f>SUM(R346:R417)</f>
        <v>131.45798228000001</v>
      </c>
      <c r="S345" s="157"/>
      <c r="T345" s="159">
        <f>SUM(T346:T417)</f>
        <v>0.60200000000000009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52" t="s">
        <v>80</v>
      </c>
      <c r="AT345" s="160" t="s">
        <v>71</v>
      </c>
      <c r="AU345" s="160" t="s">
        <v>80</v>
      </c>
      <c r="AY345" s="152" t="s">
        <v>124</v>
      </c>
      <c r="BK345" s="161">
        <f>SUM(BK346:BK417)</f>
        <v>0</v>
      </c>
    </row>
    <row r="346" s="2" customFormat="1" ht="16.5" customHeight="1">
      <c r="A346" s="38"/>
      <c r="B346" s="164"/>
      <c r="C346" s="165" t="s">
        <v>558</v>
      </c>
      <c r="D346" s="165" t="s">
        <v>126</v>
      </c>
      <c r="E346" s="166" t="s">
        <v>559</v>
      </c>
      <c r="F346" s="167" t="s">
        <v>560</v>
      </c>
      <c r="G346" s="168" t="s">
        <v>139</v>
      </c>
      <c r="H346" s="169">
        <v>3</v>
      </c>
      <c r="I346" s="170"/>
      <c r="J346" s="171">
        <f>ROUND(I346*H346,2)</f>
        <v>0</v>
      </c>
      <c r="K346" s="167" t="s">
        <v>130</v>
      </c>
      <c r="L346" s="39"/>
      <c r="M346" s="172" t="s">
        <v>3</v>
      </c>
      <c r="N346" s="173" t="s">
        <v>43</v>
      </c>
      <c r="O346" s="72"/>
      <c r="P346" s="174">
        <f>O346*H346</f>
        <v>0</v>
      </c>
      <c r="Q346" s="174">
        <v>0.00069999999999999999</v>
      </c>
      <c r="R346" s="174">
        <f>Q346*H346</f>
        <v>0.0020999999999999999</v>
      </c>
      <c r="S346" s="174">
        <v>0</v>
      </c>
      <c r="T346" s="17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76" t="s">
        <v>131</v>
      </c>
      <c r="AT346" s="176" t="s">
        <v>126</v>
      </c>
      <c r="AU346" s="176" t="s">
        <v>82</v>
      </c>
      <c r="AY346" s="19" t="s">
        <v>124</v>
      </c>
      <c r="BE346" s="177">
        <f>IF(N346="základní",J346,0)</f>
        <v>0</v>
      </c>
      <c r="BF346" s="177">
        <f>IF(N346="snížená",J346,0)</f>
        <v>0</v>
      </c>
      <c r="BG346" s="177">
        <f>IF(N346="zákl. přenesená",J346,0)</f>
        <v>0</v>
      </c>
      <c r="BH346" s="177">
        <f>IF(N346="sníž. přenesená",J346,0)</f>
        <v>0</v>
      </c>
      <c r="BI346" s="177">
        <f>IF(N346="nulová",J346,0)</f>
        <v>0</v>
      </c>
      <c r="BJ346" s="19" t="s">
        <v>80</v>
      </c>
      <c r="BK346" s="177">
        <f>ROUND(I346*H346,2)</f>
        <v>0</v>
      </c>
      <c r="BL346" s="19" t="s">
        <v>131</v>
      </c>
      <c r="BM346" s="176" t="s">
        <v>561</v>
      </c>
    </row>
    <row r="347" s="2" customFormat="1">
      <c r="A347" s="38"/>
      <c r="B347" s="39"/>
      <c r="C347" s="38"/>
      <c r="D347" s="178" t="s">
        <v>133</v>
      </c>
      <c r="E347" s="38"/>
      <c r="F347" s="179" t="s">
        <v>562</v>
      </c>
      <c r="G347" s="38"/>
      <c r="H347" s="38"/>
      <c r="I347" s="180"/>
      <c r="J347" s="38"/>
      <c r="K347" s="38"/>
      <c r="L347" s="39"/>
      <c r="M347" s="181"/>
      <c r="N347" s="182"/>
      <c r="O347" s="72"/>
      <c r="P347" s="72"/>
      <c r="Q347" s="72"/>
      <c r="R347" s="72"/>
      <c r="S347" s="72"/>
      <c r="T347" s="73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133</v>
      </c>
      <c r="AU347" s="19" t="s">
        <v>82</v>
      </c>
    </row>
    <row r="348" s="13" customFormat="1">
      <c r="A348" s="13"/>
      <c r="B348" s="183"/>
      <c r="C348" s="13"/>
      <c r="D348" s="184" t="s">
        <v>135</v>
      </c>
      <c r="E348" s="185" t="s">
        <v>3</v>
      </c>
      <c r="F348" s="186" t="s">
        <v>563</v>
      </c>
      <c r="G348" s="13"/>
      <c r="H348" s="187">
        <v>1</v>
      </c>
      <c r="I348" s="188"/>
      <c r="J348" s="13"/>
      <c r="K348" s="13"/>
      <c r="L348" s="183"/>
      <c r="M348" s="189"/>
      <c r="N348" s="190"/>
      <c r="O348" s="190"/>
      <c r="P348" s="190"/>
      <c r="Q348" s="190"/>
      <c r="R348" s="190"/>
      <c r="S348" s="190"/>
      <c r="T348" s="19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5" t="s">
        <v>135</v>
      </c>
      <c r="AU348" s="185" t="s">
        <v>82</v>
      </c>
      <c r="AV348" s="13" t="s">
        <v>82</v>
      </c>
      <c r="AW348" s="13" t="s">
        <v>33</v>
      </c>
      <c r="AX348" s="13" t="s">
        <v>72</v>
      </c>
      <c r="AY348" s="185" t="s">
        <v>124</v>
      </c>
    </row>
    <row r="349" s="13" customFormat="1">
      <c r="A349" s="13"/>
      <c r="B349" s="183"/>
      <c r="C349" s="13"/>
      <c r="D349" s="184" t="s">
        <v>135</v>
      </c>
      <c r="E349" s="185" t="s">
        <v>3</v>
      </c>
      <c r="F349" s="186" t="s">
        <v>564</v>
      </c>
      <c r="G349" s="13"/>
      <c r="H349" s="187">
        <v>2</v>
      </c>
      <c r="I349" s="188"/>
      <c r="J349" s="13"/>
      <c r="K349" s="13"/>
      <c r="L349" s="183"/>
      <c r="M349" s="189"/>
      <c r="N349" s="190"/>
      <c r="O349" s="190"/>
      <c r="P349" s="190"/>
      <c r="Q349" s="190"/>
      <c r="R349" s="190"/>
      <c r="S349" s="190"/>
      <c r="T349" s="19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5" t="s">
        <v>135</v>
      </c>
      <c r="AU349" s="185" t="s">
        <v>82</v>
      </c>
      <c r="AV349" s="13" t="s">
        <v>82</v>
      </c>
      <c r="AW349" s="13" t="s">
        <v>33</v>
      </c>
      <c r="AX349" s="13" t="s">
        <v>72</v>
      </c>
      <c r="AY349" s="185" t="s">
        <v>124</v>
      </c>
    </row>
    <row r="350" s="15" customFormat="1">
      <c r="A350" s="15"/>
      <c r="B350" s="199"/>
      <c r="C350" s="15"/>
      <c r="D350" s="184" t="s">
        <v>135</v>
      </c>
      <c r="E350" s="200" t="s">
        <v>3</v>
      </c>
      <c r="F350" s="201" t="s">
        <v>206</v>
      </c>
      <c r="G350" s="15"/>
      <c r="H350" s="202">
        <v>3</v>
      </c>
      <c r="I350" s="203"/>
      <c r="J350" s="15"/>
      <c r="K350" s="15"/>
      <c r="L350" s="199"/>
      <c r="M350" s="204"/>
      <c r="N350" s="205"/>
      <c r="O350" s="205"/>
      <c r="P350" s="205"/>
      <c r="Q350" s="205"/>
      <c r="R350" s="205"/>
      <c r="S350" s="205"/>
      <c r="T350" s="20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0" t="s">
        <v>135</v>
      </c>
      <c r="AU350" s="200" t="s">
        <v>82</v>
      </c>
      <c r="AV350" s="15" t="s">
        <v>131</v>
      </c>
      <c r="AW350" s="15" t="s">
        <v>33</v>
      </c>
      <c r="AX350" s="15" t="s">
        <v>80</v>
      </c>
      <c r="AY350" s="200" t="s">
        <v>124</v>
      </c>
    </row>
    <row r="351" s="2" customFormat="1" ht="16.5" customHeight="1">
      <c r="A351" s="38"/>
      <c r="B351" s="164"/>
      <c r="C351" s="207" t="s">
        <v>565</v>
      </c>
      <c r="D351" s="207" t="s">
        <v>353</v>
      </c>
      <c r="E351" s="208" t="s">
        <v>566</v>
      </c>
      <c r="F351" s="209" t="s">
        <v>567</v>
      </c>
      <c r="G351" s="210" t="s">
        <v>139</v>
      </c>
      <c r="H351" s="211">
        <v>2</v>
      </c>
      <c r="I351" s="212"/>
      <c r="J351" s="213">
        <f>ROUND(I351*H351,2)</f>
        <v>0</v>
      </c>
      <c r="K351" s="209" t="s">
        <v>130</v>
      </c>
      <c r="L351" s="214"/>
      <c r="M351" s="215" t="s">
        <v>3</v>
      </c>
      <c r="N351" s="216" t="s">
        <v>43</v>
      </c>
      <c r="O351" s="72"/>
      <c r="P351" s="174">
        <f>O351*H351</f>
        <v>0</v>
      </c>
      <c r="Q351" s="174">
        <v>0.0035000000000000001</v>
      </c>
      <c r="R351" s="174">
        <f>Q351*H351</f>
        <v>0.0070000000000000001</v>
      </c>
      <c r="S351" s="174">
        <v>0</v>
      </c>
      <c r="T351" s="175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76" t="s">
        <v>173</v>
      </c>
      <c r="AT351" s="176" t="s">
        <v>353</v>
      </c>
      <c r="AU351" s="176" t="s">
        <v>82</v>
      </c>
      <c r="AY351" s="19" t="s">
        <v>124</v>
      </c>
      <c r="BE351" s="177">
        <f>IF(N351="základní",J351,0)</f>
        <v>0</v>
      </c>
      <c r="BF351" s="177">
        <f>IF(N351="snížená",J351,0)</f>
        <v>0</v>
      </c>
      <c r="BG351" s="177">
        <f>IF(N351="zákl. přenesená",J351,0)</f>
        <v>0</v>
      </c>
      <c r="BH351" s="177">
        <f>IF(N351="sníž. přenesená",J351,0)</f>
        <v>0</v>
      </c>
      <c r="BI351" s="177">
        <f>IF(N351="nulová",J351,0)</f>
        <v>0</v>
      </c>
      <c r="BJ351" s="19" t="s">
        <v>80</v>
      </c>
      <c r="BK351" s="177">
        <f>ROUND(I351*H351,2)</f>
        <v>0</v>
      </c>
      <c r="BL351" s="19" t="s">
        <v>131</v>
      </c>
      <c r="BM351" s="176" t="s">
        <v>568</v>
      </c>
    </row>
    <row r="352" s="13" customFormat="1">
      <c r="A352" s="13"/>
      <c r="B352" s="183"/>
      <c r="C352" s="13"/>
      <c r="D352" s="184" t="s">
        <v>135</v>
      </c>
      <c r="E352" s="185" t="s">
        <v>3</v>
      </c>
      <c r="F352" s="186" t="s">
        <v>563</v>
      </c>
      <c r="G352" s="13"/>
      <c r="H352" s="187">
        <v>1</v>
      </c>
      <c r="I352" s="188"/>
      <c r="J352" s="13"/>
      <c r="K352" s="13"/>
      <c r="L352" s="183"/>
      <c r="M352" s="189"/>
      <c r="N352" s="190"/>
      <c r="O352" s="190"/>
      <c r="P352" s="190"/>
      <c r="Q352" s="190"/>
      <c r="R352" s="190"/>
      <c r="S352" s="190"/>
      <c r="T352" s="19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5" t="s">
        <v>135</v>
      </c>
      <c r="AU352" s="185" t="s">
        <v>82</v>
      </c>
      <c r="AV352" s="13" t="s">
        <v>82</v>
      </c>
      <c r="AW352" s="13" t="s">
        <v>33</v>
      </c>
      <c r="AX352" s="13" t="s">
        <v>72</v>
      </c>
      <c r="AY352" s="185" t="s">
        <v>124</v>
      </c>
    </row>
    <row r="353" s="13" customFormat="1">
      <c r="A353" s="13"/>
      <c r="B353" s="183"/>
      <c r="C353" s="13"/>
      <c r="D353" s="184" t="s">
        <v>135</v>
      </c>
      <c r="E353" s="185" t="s">
        <v>3</v>
      </c>
      <c r="F353" s="186" t="s">
        <v>569</v>
      </c>
      <c r="G353" s="13"/>
      <c r="H353" s="187">
        <v>1</v>
      </c>
      <c r="I353" s="188"/>
      <c r="J353" s="13"/>
      <c r="K353" s="13"/>
      <c r="L353" s="183"/>
      <c r="M353" s="189"/>
      <c r="N353" s="190"/>
      <c r="O353" s="190"/>
      <c r="P353" s="190"/>
      <c r="Q353" s="190"/>
      <c r="R353" s="190"/>
      <c r="S353" s="190"/>
      <c r="T353" s="19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5" t="s">
        <v>135</v>
      </c>
      <c r="AU353" s="185" t="s">
        <v>82</v>
      </c>
      <c r="AV353" s="13" t="s">
        <v>82</v>
      </c>
      <c r="AW353" s="13" t="s">
        <v>33</v>
      </c>
      <c r="AX353" s="13" t="s">
        <v>72</v>
      </c>
      <c r="AY353" s="185" t="s">
        <v>124</v>
      </c>
    </row>
    <row r="354" s="15" customFormat="1">
      <c r="A354" s="15"/>
      <c r="B354" s="199"/>
      <c r="C354" s="15"/>
      <c r="D354" s="184" t="s">
        <v>135</v>
      </c>
      <c r="E354" s="200" t="s">
        <v>3</v>
      </c>
      <c r="F354" s="201" t="s">
        <v>206</v>
      </c>
      <c r="G354" s="15"/>
      <c r="H354" s="202">
        <v>2</v>
      </c>
      <c r="I354" s="203"/>
      <c r="J354" s="15"/>
      <c r="K354" s="15"/>
      <c r="L354" s="199"/>
      <c r="M354" s="204"/>
      <c r="N354" s="205"/>
      <c r="O354" s="205"/>
      <c r="P354" s="205"/>
      <c r="Q354" s="205"/>
      <c r="R354" s="205"/>
      <c r="S354" s="205"/>
      <c r="T354" s="20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00" t="s">
        <v>135</v>
      </c>
      <c r="AU354" s="200" t="s">
        <v>82</v>
      </c>
      <c r="AV354" s="15" t="s">
        <v>131</v>
      </c>
      <c r="AW354" s="15" t="s">
        <v>33</v>
      </c>
      <c r="AX354" s="15" t="s">
        <v>80</v>
      </c>
      <c r="AY354" s="200" t="s">
        <v>124</v>
      </c>
    </row>
    <row r="355" s="2" customFormat="1" ht="16.5" customHeight="1">
      <c r="A355" s="38"/>
      <c r="B355" s="164"/>
      <c r="C355" s="207" t="s">
        <v>570</v>
      </c>
      <c r="D355" s="207" t="s">
        <v>353</v>
      </c>
      <c r="E355" s="208" t="s">
        <v>571</v>
      </c>
      <c r="F355" s="209" t="s">
        <v>572</v>
      </c>
      <c r="G355" s="210" t="s">
        <v>139</v>
      </c>
      <c r="H355" s="211">
        <v>1</v>
      </c>
      <c r="I355" s="212"/>
      <c r="J355" s="213">
        <f>ROUND(I355*H355,2)</f>
        <v>0</v>
      </c>
      <c r="K355" s="209" t="s">
        <v>130</v>
      </c>
      <c r="L355" s="214"/>
      <c r="M355" s="215" t="s">
        <v>3</v>
      </c>
      <c r="N355" s="216" t="s">
        <v>43</v>
      </c>
      <c r="O355" s="72"/>
      <c r="P355" s="174">
        <f>O355*H355</f>
        <v>0</v>
      </c>
      <c r="Q355" s="174">
        <v>0.0016999999999999999</v>
      </c>
      <c r="R355" s="174">
        <f>Q355*H355</f>
        <v>0.0016999999999999999</v>
      </c>
      <c r="S355" s="174">
        <v>0</v>
      </c>
      <c r="T355" s="17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76" t="s">
        <v>173</v>
      </c>
      <c r="AT355" s="176" t="s">
        <v>353</v>
      </c>
      <c r="AU355" s="176" t="s">
        <v>82</v>
      </c>
      <c r="AY355" s="19" t="s">
        <v>124</v>
      </c>
      <c r="BE355" s="177">
        <f>IF(N355="základní",J355,0)</f>
        <v>0</v>
      </c>
      <c r="BF355" s="177">
        <f>IF(N355="snížená",J355,0)</f>
        <v>0</v>
      </c>
      <c r="BG355" s="177">
        <f>IF(N355="zákl. přenesená",J355,0)</f>
        <v>0</v>
      </c>
      <c r="BH355" s="177">
        <f>IF(N355="sníž. přenesená",J355,0)</f>
        <v>0</v>
      </c>
      <c r="BI355" s="177">
        <f>IF(N355="nulová",J355,0)</f>
        <v>0</v>
      </c>
      <c r="BJ355" s="19" t="s">
        <v>80</v>
      </c>
      <c r="BK355" s="177">
        <f>ROUND(I355*H355,2)</f>
        <v>0</v>
      </c>
      <c r="BL355" s="19" t="s">
        <v>131</v>
      </c>
      <c r="BM355" s="176" t="s">
        <v>573</v>
      </c>
    </row>
    <row r="356" s="13" customFormat="1">
      <c r="A356" s="13"/>
      <c r="B356" s="183"/>
      <c r="C356" s="13"/>
      <c r="D356" s="184" t="s">
        <v>135</v>
      </c>
      <c r="E356" s="185" t="s">
        <v>3</v>
      </c>
      <c r="F356" s="186" t="s">
        <v>574</v>
      </c>
      <c r="G356" s="13"/>
      <c r="H356" s="187">
        <v>1</v>
      </c>
      <c r="I356" s="188"/>
      <c r="J356" s="13"/>
      <c r="K356" s="13"/>
      <c r="L356" s="183"/>
      <c r="M356" s="189"/>
      <c r="N356" s="190"/>
      <c r="O356" s="190"/>
      <c r="P356" s="190"/>
      <c r="Q356" s="190"/>
      <c r="R356" s="190"/>
      <c r="S356" s="190"/>
      <c r="T356" s="19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5" t="s">
        <v>135</v>
      </c>
      <c r="AU356" s="185" t="s">
        <v>82</v>
      </c>
      <c r="AV356" s="13" t="s">
        <v>82</v>
      </c>
      <c r="AW356" s="13" t="s">
        <v>33</v>
      </c>
      <c r="AX356" s="13" t="s">
        <v>80</v>
      </c>
      <c r="AY356" s="185" t="s">
        <v>124</v>
      </c>
    </row>
    <row r="357" s="2" customFormat="1" ht="16.5" customHeight="1">
      <c r="A357" s="38"/>
      <c r="B357" s="164"/>
      <c r="C357" s="165" t="s">
        <v>575</v>
      </c>
      <c r="D357" s="165" t="s">
        <v>126</v>
      </c>
      <c r="E357" s="166" t="s">
        <v>576</v>
      </c>
      <c r="F357" s="167" t="s">
        <v>577</v>
      </c>
      <c r="G357" s="168" t="s">
        <v>139</v>
      </c>
      <c r="H357" s="169">
        <v>2</v>
      </c>
      <c r="I357" s="170"/>
      <c r="J357" s="171">
        <f>ROUND(I357*H357,2)</f>
        <v>0</v>
      </c>
      <c r="K357" s="167" t="s">
        <v>130</v>
      </c>
      <c r="L357" s="39"/>
      <c r="M357" s="172" t="s">
        <v>3</v>
      </c>
      <c r="N357" s="173" t="s">
        <v>43</v>
      </c>
      <c r="O357" s="72"/>
      <c r="P357" s="174">
        <f>O357*H357</f>
        <v>0</v>
      </c>
      <c r="Q357" s="174">
        <v>0.10940999999999999</v>
      </c>
      <c r="R357" s="174">
        <f>Q357*H357</f>
        <v>0.21881999999999999</v>
      </c>
      <c r="S357" s="174">
        <v>0</v>
      </c>
      <c r="T357" s="17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76" t="s">
        <v>131</v>
      </c>
      <c r="AT357" s="176" t="s">
        <v>126</v>
      </c>
      <c r="AU357" s="176" t="s">
        <v>82</v>
      </c>
      <c r="AY357" s="19" t="s">
        <v>124</v>
      </c>
      <c r="BE357" s="177">
        <f>IF(N357="základní",J357,0)</f>
        <v>0</v>
      </c>
      <c r="BF357" s="177">
        <f>IF(N357="snížená",J357,0)</f>
        <v>0</v>
      </c>
      <c r="BG357" s="177">
        <f>IF(N357="zákl. přenesená",J357,0)</f>
        <v>0</v>
      </c>
      <c r="BH357" s="177">
        <f>IF(N357="sníž. přenesená",J357,0)</f>
        <v>0</v>
      </c>
      <c r="BI357" s="177">
        <f>IF(N357="nulová",J357,0)</f>
        <v>0</v>
      </c>
      <c r="BJ357" s="19" t="s">
        <v>80</v>
      </c>
      <c r="BK357" s="177">
        <f>ROUND(I357*H357,2)</f>
        <v>0</v>
      </c>
      <c r="BL357" s="19" t="s">
        <v>131</v>
      </c>
      <c r="BM357" s="176" t="s">
        <v>578</v>
      </c>
    </row>
    <row r="358" s="2" customFormat="1">
      <c r="A358" s="38"/>
      <c r="B358" s="39"/>
      <c r="C358" s="38"/>
      <c r="D358" s="178" t="s">
        <v>133</v>
      </c>
      <c r="E358" s="38"/>
      <c r="F358" s="179" t="s">
        <v>579</v>
      </c>
      <c r="G358" s="38"/>
      <c r="H358" s="38"/>
      <c r="I358" s="180"/>
      <c r="J358" s="38"/>
      <c r="K358" s="38"/>
      <c r="L358" s="39"/>
      <c r="M358" s="181"/>
      <c r="N358" s="182"/>
      <c r="O358" s="72"/>
      <c r="P358" s="72"/>
      <c r="Q358" s="72"/>
      <c r="R358" s="72"/>
      <c r="S358" s="72"/>
      <c r="T358" s="7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133</v>
      </c>
      <c r="AU358" s="19" t="s">
        <v>82</v>
      </c>
    </row>
    <row r="359" s="13" customFormat="1">
      <c r="A359" s="13"/>
      <c r="B359" s="183"/>
      <c r="C359" s="13"/>
      <c r="D359" s="184" t="s">
        <v>135</v>
      </c>
      <c r="E359" s="185" t="s">
        <v>3</v>
      </c>
      <c r="F359" s="186" t="s">
        <v>563</v>
      </c>
      <c r="G359" s="13"/>
      <c r="H359" s="187">
        <v>1</v>
      </c>
      <c r="I359" s="188"/>
      <c r="J359" s="13"/>
      <c r="K359" s="13"/>
      <c r="L359" s="183"/>
      <c r="M359" s="189"/>
      <c r="N359" s="190"/>
      <c r="O359" s="190"/>
      <c r="P359" s="190"/>
      <c r="Q359" s="190"/>
      <c r="R359" s="190"/>
      <c r="S359" s="190"/>
      <c r="T359" s="19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5" t="s">
        <v>135</v>
      </c>
      <c r="AU359" s="185" t="s">
        <v>82</v>
      </c>
      <c r="AV359" s="13" t="s">
        <v>82</v>
      </c>
      <c r="AW359" s="13" t="s">
        <v>33</v>
      </c>
      <c r="AX359" s="13" t="s">
        <v>72</v>
      </c>
      <c r="AY359" s="185" t="s">
        <v>124</v>
      </c>
    </row>
    <row r="360" s="13" customFormat="1">
      <c r="A360" s="13"/>
      <c r="B360" s="183"/>
      <c r="C360" s="13"/>
      <c r="D360" s="184" t="s">
        <v>135</v>
      </c>
      <c r="E360" s="185" t="s">
        <v>3</v>
      </c>
      <c r="F360" s="186" t="s">
        <v>580</v>
      </c>
      <c r="G360" s="13"/>
      <c r="H360" s="187">
        <v>1</v>
      </c>
      <c r="I360" s="188"/>
      <c r="J360" s="13"/>
      <c r="K360" s="13"/>
      <c r="L360" s="183"/>
      <c r="M360" s="189"/>
      <c r="N360" s="190"/>
      <c r="O360" s="190"/>
      <c r="P360" s="190"/>
      <c r="Q360" s="190"/>
      <c r="R360" s="190"/>
      <c r="S360" s="190"/>
      <c r="T360" s="19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5" t="s">
        <v>135</v>
      </c>
      <c r="AU360" s="185" t="s">
        <v>82</v>
      </c>
      <c r="AV360" s="13" t="s">
        <v>82</v>
      </c>
      <c r="AW360" s="13" t="s">
        <v>33</v>
      </c>
      <c r="AX360" s="13" t="s">
        <v>72</v>
      </c>
      <c r="AY360" s="185" t="s">
        <v>124</v>
      </c>
    </row>
    <row r="361" s="15" customFormat="1">
      <c r="A361" s="15"/>
      <c r="B361" s="199"/>
      <c r="C361" s="15"/>
      <c r="D361" s="184" t="s">
        <v>135</v>
      </c>
      <c r="E361" s="200" t="s">
        <v>3</v>
      </c>
      <c r="F361" s="201" t="s">
        <v>206</v>
      </c>
      <c r="G361" s="15"/>
      <c r="H361" s="202">
        <v>2</v>
      </c>
      <c r="I361" s="203"/>
      <c r="J361" s="15"/>
      <c r="K361" s="15"/>
      <c r="L361" s="199"/>
      <c r="M361" s="204"/>
      <c r="N361" s="205"/>
      <c r="O361" s="205"/>
      <c r="P361" s="205"/>
      <c r="Q361" s="205"/>
      <c r="R361" s="205"/>
      <c r="S361" s="205"/>
      <c r="T361" s="20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00" t="s">
        <v>135</v>
      </c>
      <c r="AU361" s="200" t="s">
        <v>82</v>
      </c>
      <c r="AV361" s="15" t="s">
        <v>131</v>
      </c>
      <c r="AW361" s="15" t="s">
        <v>33</v>
      </c>
      <c r="AX361" s="15" t="s">
        <v>80</v>
      </c>
      <c r="AY361" s="200" t="s">
        <v>124</v>
      </c>
    </row>
    <row r="362" s="2" customFormat="1" ht="16.5" customHeight="1">
      <c r="A362" s="38"/>
      <c r="B362" s="164"/>
      <c r="C362" s="207" t="s">
        <v>581</v>
      </c>
      <c r="D362" s="207" t="s">
        <v>353</v>
      </c>
      <c r="E362" s="208" t="s">
        <v>582</v>
      </c>
      <c r="F362" s="209" t="s">
        <v>583</v>
      </c>
      <c r="G362" s="210" t="s">
        <v>139</v>
      </c>
      <c r="H362" s="211">
        <v>2</v>
      </c>
      <c r="I362" s="212"/>
      <c r="J362" s="213">
        <f>ROUND(I362*H362,2)</f>
        <v>0</v>
      </c>
      <c r="K362" s="209" t="s">
        <v>130</v>
      </c>
      <c r="L362" s="214"/>
      <c r="M362" s="215" t="s">
        <v>3</v>
      </c>
      <c r="N362" s="216" t="s">
        <v>43</v>
      </c>
      <c r="O362" s="72"/>
      <c r="P362" s="174">
        <f>O362*H362</f>
        <v>0</v>
      </c>
      <c r="Q362" s="174">
        <v>0.0061000000000000004</v>
      </c>
      <c r="R362" s="174">
        <f>Q362*H362</f>
        <v>0.012200000000000001</v>
      </c>
      <c r="S362" s="174">
        <v>0</v>
      </c>
      <c r="T362" s="17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76" t="s">
        <v>173</v>
      </c>
      <c r="AT362" s="176" t="s">
        <v>353</v>
      </c>
      <c r="AU362" s="176" t="s">
        <v>82</v>
      </c>
      <c r="AY362" s="19" t="s">
        <v>124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9" t="s">
        <v>80</v>
      </c>
      <c r="BK362" s="177">
        <f>ROUND(I362*H362,2)</f>
        <v>0</v>
      </c>
      <c r="BL362" s="19" t="s">
        <v>131</v>
      </c>
      <c r="BM362" s="176" t="s">
        <v>584</v>
      </c>
    </row>
    <row r="363" s="2" customFormat="1" ht="16.5" customHeight="1">
      <c r="A363" s="38"/>
      <c r="B363" s="164"/>
      <c r="C363" s="165" t="s">
        <v>585</v>
      </c>
      <c r="D363" s="165" t="s">
        <v>126</v>
      </c>
      <c r="E363" s="166" t="s">
        <v>586</v>
      </c>
      <c r="F363" s="167" t="s">
        <v>587</v>
      </c>
      <c r="G363" s="168" t="s">
        <v>221</v>
      </c>
      <c r="H363" s="169">
        <v>167</v>
      </c>
      <c r="I363" s="170"/>
      <c r="J363" s="171">
        <f>ROUND(I363*H363,2)</f>
        <v>0</v>
      </c>
      <c r="K363" s="167" t="s">
        <v>130</v>
      </c>
      <c r="L363" s="39"/>
      <c r="M363" s="172" t="s">
        <v>3</v>
      </c>
      <c r="N363" s="173" t="s">
        <v>43</v>
      </c>
      <c r="O363" s="72"/>
      <c r="P363" s="174">
        <f>O363*H363</f>
        <v>0</v>
      </c>
      <c r="Q363" s="174">
        <v>8.0000000000000007E-05</v>
      </c>
      <c r="R363" s="174">
        <f>Q363*H363</f>
        <v>0.01336</v>
      </c>
      <c r="S363" s="174">
        <v>0</v>
      </c>
      <c r="T363" s="17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76" t="s">
        <v>131</v>
      </c>
      <c r="AT363" s="176" t="s">
        <v>126</v>
      </c>
      <c r="AU363" s="176" t="s">
        <v>82</v>
      </c>
      <c r="AY363" s="19" t="s">
        <v>124</v>
      </c>
      <c r="BE363" s="177">
        <f>IF(N363="základní",J363,0)</f>
        <v>0</v>
      </c>
      <c r="BF363" s="177">
        <f>IF(N363="snížená",J363,0)</f>
        <v>0</v>
      </c>
      <c r="BG363" s="177">
        <f>IF(N363="zákl. přenesená",J363,0)</f>
        <v>0</v>
      </c>
      <c r="BH363" s="177">
        <f>IF(N363="sníž. přenesená",J363,0)</f>
        <v>0</v>
      </c>
      <c r="BI363" s="177">
        <f>IF(N363="nulová",J363,0)</f>
        <v>0</v>
      </c>
      <c r="BJ363" s="19" t="s">
        <v>80</v>
      </c>
      <c r="BK363" s="177">
        <f>ROUND(I363*H363,2)</f>
        <v>0</v>
      </c>
      <c r="BL363" s="19" t="s">
        <v>131</v>
      </c>
      <c r="BM363" s="176" t="s">
        <v>588</v>
      </c>
    </row>
    <row r="364" s="2" customFormat="1">
      <c r="A364" s="38"/>
      <c r="B364" s="39"/>
      <c r="C364" s="38"/>
      <c r="D364" s="178" t="s">
        <v>133</v>
      </c>
      <c r="E364" s="38"/>
      <c r="F364" s="179" t="s">
        <v>589</v>
      </c>
      <c r="G364" s="38"/>
      <c r="H364" s="38"/>
      <c r="I364" s="180"/>
      <c r="J364" s="38"/>
      <c r="K364" s="38"/>
      <c r="L364" s="39"/>
      <c r="M364" s="181"/>
      <c r="N364" s="182"/>
      <c r="O364" s="72"/>
      <c r="P364" s="72"/>
      <c r="Q364" s="72"/>
      <c r="R364" s="72"/>
      <c r="S364" s="72"/>
      <c r="T364" s="73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9" t="s">
        <v>133</v>
      </c>
      <c r="AU364" s="19" t="s">
        <v>82</v>
      </c>
    </row>
    <row r="365" s="13" customFormat="1">
      <c r="A365" s="13"/>
      <c r="B365" s="183"/>
      <c r="C365" s="13"/>
      <c r="D365" s="184" t="s">
        <v>135</v>
      </c>
      <c r="E365" s="185" t="s">
        <v>3</v>
      </c>
      <c r="F365" s="186" t="s">
        <v>590</v>
      </c>
      <c r="G365" s="13"/>
      <c r="H365" s="187">
        <v>167</v>
      </c>
      <c r="I365" s="188"/>
      <c r="J365" s="13"/>
      <c r="K365" s="13"/>
      <c r="L365" s="183"/>
      <c r="M365" s="189"/>
      <c r="N365" s="190"/>
      <c r="O365" s="190"/>
      <c r="P365" s="190"/>
      <c r="Q365" s="190"/>
      <c r="R365" s="190"/>
      <c r="S365" s="190"/>
      <c r="T365" s="19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5" t="s">
        <v>135</v>
      </c>
      <c r="AU365" s="185" t="s">
        <v>82</v>
      </c>
      <c r="AV365" s="13" t="s">
        <v>82</v>
      </c>
      <c r="AW365" s="13" t="s">
        <v>33</v>
      </c>
      <c r="AX365" s="13" t="s">
        <v>80</v>
      </c>
      <c r="AY365" s="185" t="s">
        <v>124</v>
      </c>
    </row>
    <row r="366" s="2" customFormat="1" ht="16.5" customHeight="1">
      <c r="A366" s="38"/>
      <c r="B366" s="164"/>
      <c r="C366" s="165" t="s">
        <v>591</v>
      </c>
      <c r="D366" s="165" t="s">
        <v>126</v>
      </c>
      <c r="E366" s="166" t="s">
        <v>592</v>
      </c>
      <c r="F366" s="167" t="s">
        <v>593</v>
      </c>
      <c r="G366" s="168" t="s">
        <v>129</v>
      </c>
      <c r="H366" s="169">
        <v>4</v>
      </c>
      <c r="I366" s="170"/>
      <c r="J366" s="171">
        <f>ROUND(I366*H366,2)</f>
        <v>0</v>
      </c>
      <c r="K366" s="167" t="s">
        <v>130</v>
      </c>
      <c r="L366" s="39"/>
      <c r="M366" s="172" t="s">
        <v>3</v>
      </c>
      <c r="N366" s="173" t="s">
        <v>43</v>
      </c>
      <c r="O366" s="72"/>
      <c r="P366" s="174">
        <f>O366*H366</f>
        <v>0</v>
      </c>
      <c r="Q366" s="174">
        <v>0.00059999999999999995</v>
      </c>
      <c r="R366" s="174">
        <f>Q366*H366</f>
        <v>0.0023999999999999998</v>
      </c>
      <c r="S366" s="174">
        <v>0</v>
      </c>
      <c r="T366" s="175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76" t="s">
        <v>131</v>
      </c>
      <c r="AT366" s="176" t="s">
        <v>126</v>
      </c>
      <c r="AU366" s="176" t="s">
        <v>82</v>
      </c>
      <c r="AY366" s="19" t="s">
        <v>124</v>
      </c>
      <c r="BE366" s="177">
        <f>IF(N366="základní",J366,0)</f>
        <v>0</v>
      </c>
      <c r="BF366" s="177">
        <f>IF(N366="snížená",J366,0)</f>
        <v>0</v>
      </c>
      <c r="BG366" s="177">
        <f>IF(N366="zákl. přenesená",J366,0)</f>
        <v>0</v>
      </c>
      <c r="BH366" s="177">
        <f>IF(N366="sníž. přenesená",J366,0)</f>
        <v>0</v>
      </c>
      <c r="BI366" s="177">
        <f>IF(N366="nulová",J366,0)</f>
        <v>0</v>
      </c>
      <c r="BJ366" s="19" t="s">
        <v>80</v>
      </c>
      <c r="BK366" s="177">
        <f>ROUND(I366*H366,2)</f>
        <v>0</v>
      </c>
      <c r="BL366" s="19" t="s">
        <v>131</v>
      </c>
      <c r="BM366" s="176" t="s">
        <v>594</v>
      </c>
    </row>
    <row r="367" s="2" customFormat="1">
      <c r="A367" s="38"/>
      <c r="B367" s="39"/>
      <c r="C367" s="38"/>
      <c r="D367" s="178" t="s">
        <v>133</v>
      </c>
      <c r="E367" s="38"/>
      <c r="F367" s="179" t="s">
        <v>595</v>
      </c>
      <c r="G367" s="38"/>
      <c r="H367" s="38"/>
      <c r="I367" s="180"/>
      <c r="J367" s="38"/>
      <c r="K367" s="38"/>
      <c r="L367" s="39"/>
      <c r="M367" s="181"/>
      <c r="N367" s="182"/>
      <c r="O367" s="72"/>
      <c r="P367" s="72"/>
      <c r="Q367" s="72"/>
      <c r="R367" s="72"/>
      <c r="S367" s="72"/>
      <c r="T367" s="73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133</v>
      </c>
      <c r="AU367" s="19" t="s">
        <v>82</v>
      </c>
    </row>
    <row r="368" s="13" customFormat="1">
      <c r="A368" s="13"/>
      <c r="B368" s="183"/>
      <c r="C368" s="13"/>
      <c r="D368" s="184" t="s">
        <v>135</v>
      </c>
      <c r="E368" s="185" t="s">
        <v>3</v>
      </c>
      <c r="F368" s="186" t="s">
        <v>596</v>
      </c>
      <c r="G368" s="13"/>
      <c r="H368" s="187">
        <v>4</v>
      </c>
      <c r="I368" s="188"/>
      <c r="J368" s="13"/>
      <c r="K368" s="13"/>
      <c r="L368" s="183"/>
      <c r="M368" s="189"/>
      <c r="N368" s="190"/>
      <c r="O368" s="190"/>
      <c r="P368" s="190"/>
      <c r="Q368" s="190"/>
      <c r="R368" s="190"/>
      <c r="S368" s="190"/>
      <c r="T368" s="19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5" t="s">
        <v>135</v>
      </c>
      <c r="AU368" s="185" t="s">
        <v>82</v>
      </c>
      <c r="AV368" s="13" t="s">
        <v>82</v>
      </c>
      <c r="AW368" s="13" t="s">
        <v>33</v>
      </c>
      <c r="AX368" s="13" t="s">
        <v>80</v>
      </c>
      <c r="AY368" s="185" t="s">
        <v>124</v>
      </c>
    </row>
    <row r="369" s="2" customFormat="1" ht="21.75" customHeight="1">
      <c r="A369" s="38"/>
      <c r="B369" s="164"/>
      <c r="C369" s="165" t="s">
        <v>597</v>
      </c>
      <c r="D369" s="165" t="s">
        <v>126</v>
      </c>
      <c r="E369" s="166" t="s">
        <v>598</v>
      </c>
      <c r="F369" s="167" t="s">
        <v>599</v>
      </c>
      <c r="G369" s="168" t="s">
        <v>221</v>
      </c>
      <c r="H369" s="169">
        <v>167</v>
      </c>
      <c r="I369" s="170"/>
      <c r="J369" s="171">
        <f>ROUND(I369*H369,2)</f>
        <v>0</v>
      </c>
      <c r="K369" s="167" t="s">
        <v>130</v>
      </c>
      <c r="L369" s="39"/>
      <c r="M369" s="172" t="s">
        <v>3</v>
      </c>
      <c r="N369" s="173" t="s">
        <v>43</v>
      </c>
      <c r="O369" s="72"/>
      <c r="P369" s="174">
        <f>O369*H369</f>
        <v>0</v>
      </c>
      <c r="Q369" s="174">
        <v>0.00033</v>
      </c>
      <c r="R369" s="174">
        <f>Q369*H369</f>
        <v>0.055109999999999999</v>
      </c>
      <c r="S369" s="174">
        <v>0</v>
      </c>
      <c r="T369" s="175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76" t="s">
        <v>131</v>
      </c>
      <c r="AT369" s="176" t="s">
        <v>126</v>
      </c>
      <c r="AU369" s="176" t="s">
        <v>82</v>
      </c>
      <c r="AY369" s="19" t="s">
        <v>124</v>
      </c>
      <c r="BE369" s="177">
        <f>IF(N369="základní",J369,0)</f>
        <v>0</v>
      </c>
      <c r="BF369" s="177">
        <f>IF(N369="snížená",J369,0)</f>
        <v>0</v>
      </c>
      <c r="BG369" s="177">
        <f>IF(N369="zákl. přenesená",J369,0)</f>
        <v>0</v>
      </c>
      <c r="BH369" s="177">
        <f>IF(N369="sníž. přenesená",J369,0)</f>
        <v>0</v>
      </c>
      <c r="BI369" s="177">
        <f>IF(N369="nulová",J369,0)</f>
        <v>0</v>
      </c>
      <c r="BJ369" s="19" t="s">
        <v>80</v>
      </c>
      <c r="BK369" s="177">
        <f>ROUND(I369*H369,2)</f>
        <v>0</v>
      </c>
      <c r="BL369" s="19" t="s">
        <v>131</v>
      </c>
      <c r="BM369" s="176" t="s">
        <v>600</v>
      </c>
    </row>
    <row r="370" s="2" customFormat="1">
      <c r="A370" s="38"/>
      <c r="B370" s="39"/>
      <c r="C370" s="38"/>
      <c r="D370" s="178" t="s">
        <v>133</v>
      </c>
      <c r="E370" s="38"/>
      <c r="F370" s="179" t="s">
        <v>601</v>
      </c>
      <c r="G370" s="38"/>
      <c r="H370" s="38"/>
      <c r="I370" s="180"/>
      <c r="J370" s="38"/>
      <c r="K370" s="38"/>
      <c r="L370" s="39"/>
      <c r="M370" s="181"/>
      <c r="N370" s="182"/>
      <c r="O370" s="72"/>
      <c r="P370" s="72"/>
      <c r="Q370" s="72"/>
      <c r="R370" s="72"/>
      <c r="S370" s="72"/>
      <c r="T370" s="73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133</v>
      </c>
      <c r="AU370" s="19" t="s">
        <v>82</v>
      </c>
    </row>
    <row r="371" s="13" customFormat="1">
      <c r="A371" s="13"/>
      <c r="B371" s="183"/>
      <c r="C371" s="13"/>
      <c r="D371" s="184" t="s">
        <v>135</v>
      </c>
      <c r="E371" s="185" t="s">
        <v>3</v>
      </c>
      <c r="F371" s="186" t="s">
        <v>590</v>
      </c>
      <c r="G371" s="13"/>
      <c r="H371" s="187">
        <v>167</v>
      </c>
      <c r="I371" s="188"/>
      <c r="J371" s="13"/>
      <c r="K371" s="13"/>
      <c r="L371" s="183"/>
      <c r="M371" s="189"/>
      <c r="N371" s="190"/>
      <c r="O371" s="190"/>
      <c r="P371" s="190"/>
      <c r="Q371" s="190"/>
      <c r="R371" s="190"/>
      <c r="S371" s="190"/>
      <c r="T371" s="19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5" t="s">
        <v>135</v>
      </c>
      <c r="AU371" s="185" t="s">
        <v>82</v>
      </c>
      <c r="AV371" s="13" t="s">
        <v>82</v>
      </c>
      <c r="AW371" s="13" t="s">
        <v>33</v>
      </c>
      <c r="AX371" s="13" t="s">
        <v>80</v>
      </c>
      <c r="AY371" s="185" t="s">
        <v>124</v>
      </c>
    </row>
    <row r="372" s="2" customFormat="1" ht="21.75" customHeight="1">
      <c r="A372" s="38"/>
      <c r="B372" s="164"/>
      <c r="C372" s="165" t="s">
        <v>602</v>
      </c>
      <c r="D372" s="165" t="s">
        <v>126</v>
      </c>
      <c r="E372" s="166" t="s">
        <v>603</v>
      </c>
      <c r="F372" s="167" t="s">
        <v>604</v>
      </c>
      <c r="G372" s="168" t="s">
        <v>129</v>
      </c>
      <c r="H372" s="169">
        <v>4</v>
      </c>
      <c r="I372" s="170"/>
      <c r="J372" s="171">
        <f>ROUND(I372*H372,2)</f>
        <v>0</v>
      </c>
      <c r="K372" s="167" t="s">
        <v>130</v>
      </c>
      <c r="L372" s="39"/>
      <c r="M372" s="172" t="s">
        <v>3</v>
      </c>
      <c r="N372" s="173" t="s">
        <v>43</v>
      </c>
      <c r="O372" s="72"/>
      <c r="P372" s="174">
        <f>O372*H372</f>
        <v>0</v>
      </c>
      <c r="Q372" s="174">
        <v>0.0025999999999999999</v>
      </c>
      <c r="R372" s="174">
        <f>Q372*H372</f>
        <v>0.0104</v>
      </c>
      <c r="S372" s="174">
        <v>0</v>
      </c>
      <c r="T372" s="175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76" t="s">
        <v>131</v>
      </c>
      <c r="AT372" s="176" t="s">
        <v>126</v>
      </c>
      <c r="AU372" s="176" t="s">
        <v>82</v>
      </c>
      <c r="AY372" s="19" t="s">
        <v>124</v>
      </c>
      <c r="BE372" s="177">
        <f>IF(N372="základní",J372,0)</f>
        <v>0</v>
      </c>
      <c r="BF372" s="177">
        <f>IF(N372="snížená",J372,0)</f>
        <v>0</v>
      </c>
      <c r="BG372" s="177">
        <f>IF(N372="zákl. přenesená",J372,0)</f>
        <v>0</v>
      </c>
      <c r="BH372" s="177">
        <f>IF(N372="sníž. přenesená",J372,0)</f>
        <v>0</v>
      </c>
      <c r="BI372" s="177">
        <f>IF(N372="nulová",J372,0)</f>
        <v>0</v>
      </c>
      <c r="BJ372" s="19" t="s">
        <v>80</v>
      </c>
      <c r="BK372" s="177">
        <f>ROUND(I372*H372,2)</f>
        <v>0</v>
      </c>
      <c r="BL372" s="19" t="s">
        <v>131</v>
      </c>
      <c r="BM372" s="176" t="s">
        <v>605</v>
      </c>
    </row>
    <row r="373" s="2" customFormat="1">
      <c r="A373" s="38"/>
      <c r="B373" s="39"/>
      <c r="C373" s="38"/>
      <c r="D373" s="178" t="s">
        <v>133</v>
      </c>
      <c r="E373" s="38"/>
      <c r="F373" s="179" t="s">
        <v>606</v>
      </c>
      <c r="G373" s="38"/>
      <c r="H373" s="38"/>
      <c r="I373" s="180"/>
      <c r="J373" s="38"/>
      <c r="K373" s="38"/>
      <c r="L373" s="39"/>
      <c r="M373" s="181"/>
      <c r="N373" s="182"/>
      <c r="O373" s="72"/>
      <c r="P373" s="72"/>
      <c r="Q373" s="72"/>
      <c r="R373" s="72"/>
      <c r="S373" s="72"/>
      <c r="T373" s="73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133</v>
      </c>
      <c r="AU373" s="19" t="s">
        <v>82</v>
      </c>
    </row>
    <row r="374" s="13" customFormat="1">
      <c r="A374" s="13"/>
      <c r="B374" s="183"/>
      <c r="C374" s="13"/>
      <c r="D374" s="184" t="s">
        <v>135</v>
      </c>
      <c r="E374" s="185" t="s">
        <v>3</v>
      </c>
      <c r="F374" s="186" t="s">
        <v>596</v>
      </c>
      <c r="G374" s="13"/>
      <c r="H374" s="187">
        <v>4</v>
      </c>
      <c r="I374" s="188"/>
      <c r="J374" s="13"/>
      <c r="K374" s="13"/>
      <c r="L374" s="183"/>
      <c r="M374" s="189"/>
      <c r="N374" s="190"/>
      <c r="O374" s="190"/>
      <c r="P374" s="190"/>
      <c r="Q374" s="190"/>
      <c r="R374" s="190"/>
      <c r="S374" s="190"/>
      <c r="T374" s="19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5" t="s">
        <v>135</v>
      </c>
      <c r="AU374" s="185" t="s">
        <v>82</v>
      </c>
      <c r="AV374" s="13" t="s">
        <v>82</v>
      </c>
      <c r="AW374" s="13" t="s">
        <v>33</v>
      </c>
      <c r="AX374" s="13" t="s">
        <v>80</v>
      </c>
      <c r="AY374" s="185" t="s">
        <v>124</v>
      </c>
    </row>
    <row r="375" s="2" customFormat="1" ht="24.15" customHeight="1">
      <c r="A375" s="38"/>
      <c r="B375" s="164"/>
      <c r="C375" s="165" t="s">
        <v>607</v>
      </c>
      <c r="D375" s="165" t="s">
        <v>126</v>
      </c>
      <c r="E375" s="166" t="s">
        <v>608</v>
      </c>
      <c r="F375" s="167" t="s">
        <v>609</v>
      </c>
      <c r="G375" s="168" t="s">
        <v>221</v>
      </c>
      <c r="H375" s="169">
        <v>167</v>
      </c>
      <c r="I375" s="170"/>
      <c r="J375" s="171">
        <f>ROUND(I375*H375,2)</f>
        <v>0</v>
      </c>
      <c r="K375" s="167" t="s">
        <v>130</v>
      </c>
      <c r="L375" s="39"/>
      <c r="M375" s="172" t="s">
        <v>3</v>
      </c>
      <c r="N375" s="173" t="s">
        <v>43</v>
      </c>
      <c r="O375" s="72"/>
      <c r="P375" s="174">
        <f>O375*H375</f>
        <v>0</v>
      </c>
      <c r="Q375" s="174">
        <v>0</v>
      </c>
      <c r="R375" s="174">
        <f>Q375*H375</f>
        <v>0</v>
      </c>
      <c r="S375" s="174">
        <v>0</v>
      </c>
      <c r="T375" s="175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76" t="s">
        <v>131</v>
      </c>
      <c r="AT375" s="176" t="s">
        <v>126</v>
      </c>
      <c r="AU375" s="176" t="s">
        <v>82</v>
      </c>
      <c r="AY375" s="19" t="s">
        <v>124</v>
      </c>
      <c r="BE375" s="177">
        <f>IF(N375="základní",J375,0)</f>
        <v>0</v>
      </c>
      <c r="BF375" s="177">
        <f>IF(N375="snížená",J375,0)</f>
        <v>0</v>
      </c>
      <c r="BG375" s="177">
        <f>IF(N375="zákl. přenesená",J375,0)</f>
        <v>0</v>
      </c>
      <c r="BH375" s="177">
        <f>IF(N375="sníž. přenesená",J375,0)</f>
        <v>0</v>
      </c>
      <c r="BI375" s="177">
        <f>IF(N375="nulová",J375,0)</f>
        <v>0</v>
      </c>
      <c r="BJ375" s="19" t="s">
        <v>80</v>
      </c>
      <c r="BK375" s="177">
        <f>ROUND(I375*H375,2)</f>
        <v>0</v>
      </c>
      <c r="BL375" s="19" t="s">
        <v>131</v>
      </c>
      <c r="BM375" s="176" t="s">
        <v>610</v>
      </c>
    </row>
    <row r="376" s="2" customFormat="1">
      <c r="A376" s="38"/>
      <c r="B376" s="39"/>
      <c r="C376" s="38"/>
      <c r="D376" s="178" t="s">
        <v>133</v>
      </c>
      <c r="E376" s="38"/>
      <c r="F376" s="179" t="s">
        <v>611</v>
      </c>
      <c r="G376" s="38"/>
      <c r="H376" s="38"/>
      <c r="I376" s="180"/>
      <c r="J376" s="38"/>
      <c r="K376" s="38"/>
      <c r="L376" s="39"/>
      <c r="M376" s="181"/>
      <c r="N376" s="182"/>
      <c r="O376" s="72"/>
      <c r="P376" s="72"/>
      <c r="Q376" s="72"/>
      <c r="R376" s="72"/>
      <c r="S376" s="72"/>
      <c r="T376" s="73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9" t="s">
        <v>133</v>
      </c>
      <c r="AU376" s="19" t="s">
        <v>82</v>
      </c>
    </row>
    <row r="377" s="13" customFormat="1">
      <c r="A377" s="13"/>
      <c r="B377" s="183"/>
      <c r="C377" s="13"/>
      <c r="D377" s="184" t="s">
        <v>135</v>
      </c>
      <c r="E377" s="185" t="s">
        <v>3</v>
      </c>
      <c r="F377" s="186" t="s">
        <v>590</v>
      </c>
      <c r="G377" s="13"/>
      <c r="H377" s="187">
        <v>167</v>
      </c>
      <c r="I377" s="188"/>
      <c r="J377" s="13"/>
      <c r="K377" s="13"/>
      <c r="L377" s="183"/>
      <c r="M377" s="189"/>
      <c r="N377" s="190"/>
      <c r="O377" s="190"/>
      <c r="P377" s="190"/>
      <c r="Q377" s="190"/>
      <c r="R377" s="190"/>
      <c r="S377" s="190"/>
      <c r="T377" s="19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5" t="s">
        <v>135</v>
      </c>
      <c r="AU377" s="185" t="s">
        <v>82</v>
      </c>
      <c r="AV377" s="13" t="s">
        <v>82</v>
      </c>
      <c r="AW377" s="13" t="s">
        <v>33</v>
      </c>
      <c r="AX377" s="13" t="s">
        <v>80</v>
      </c>
      <c r="AY377" s="185" t="s">
        <v>124</v>
      </c>
    </row>
    <row r="378" s="2" customFormat="1" ht="24.15" customHeight="1">
      <c r="A378" s="38"/>
      <c r="B378" s="164"/>
      <c r="C378" s="165" t="s">
        <v>612</v>
      </c>
      <c r="D378" s="165" t="s">
        <v>126</v>
      </c>
      <c r="E378" s="166" t="s">
        <v>613</v>
      </c>
      <c r="F378" s="167" t="s">
        <v>614</v>
      </c>
      <c r="G378" s="168" t="s">
        <v>129</v>
      </c>
      <c r="H378" s="169">
        <v>4</v>
      </c>
      <c r="I378" s="170"/>
      <c r="J378" s="171">
        <f>ROUND(I378*H378,2)</f>
        <v>0</v>
      </c>
      <c r="K378" s="167" t="s">
        <v>130</v>
      </c>
      <c r="L378" s="39"/>
      <c r="M378" s="172" t="s">
        <v>3</v>
      </c>
      <c r="N378" s="173" t="s">
        <v>43</v>
      </c>
      <c r="O378" s="72"/>
      <c r="P378" s="174">
        <f>O378*H378</f>
        <v>0</v>
      </c>
      <c r="Q378" s="174">
        <v>1.0000000000000001E-05</v>
      </c>
      <c r="R378" s="174">
        <f>Q378*H378</f>
        <v>4.0000000000000003E-05</v>
      </c>
      <c r="S378" s="174">
        <v>0</v>
      </c>
      <c r="T378" s="175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76" t="s">
        <v>131</v>
      </c>
      <c r="AT378" s="176" t="s">
        <v>126</v>
      </c>
      <c r="AU378" s="176" t="s">
        <v>82</v>
      </c>
      <c r="AY378" s="19" t="s">
        <v>124</v>
      </c>
      <c r="BE378" s="177">
        <f>IF(N378="základní",J378,0)</f>
        <v>0</v>
      </c>
      <c r="BF378" s="177">
        <f>IF(N378="snížená",J378,0)</f>
        <v>0</v>
      </c>
      <c r="BG378" s="177">
        <f>IF(N378="zákl. přenesená",J378,0)</f>
        <v>0</v>
      </c>
      <c r="BH378" s="177">
        <f>IF(N378="sníž. přenesená",J378,0)</f>
        <v>0</v>
      </c>
      <c r="BI378" s="177">
        <f>IF(N378="nulová",J378,0)</f>
        <v>0</v>
      </c>
      <c r="BJ378" s="19" t="s">
        <v>80</v>
      </c>
      <c r="BK378" s="177">
        <f>ROUND(I378*H378,2)</f>
        <v>0</v>
      </c>
      <c r="BL378" s="19" t="s">
        <v>131</v>
      </c>
      <c r="BM378" s="176" t="s">
        <v>615</v>
      </c>
    </row>
    <row r="379" s="2" customFormat="1">
      <c r="A379" s="38"/>
      <c r="B379" s="39"/>
      <c r="C379" s="38"/>
      <c r="D379" s="178" t="s">
        <v>133</v>
      </c>
      <c r="E379" s="38"/>
      <c r="F379" s="179" t="s">
        <v>616</v>
      </c>
      <c r="G379" s="38"/>
      <c r="H379" s="38"/>
      <c r="I379" s="180"/>
      <c r="J379" s="38"/>
      <c r="K379" s="38"/>
      <c r="L379" s="39"/>
      <c r="M379" s="181"/>
      <c r="N379" s="182"/>
      <c r="O379" s="72"/>
      <c r="P379" s="72"/>
      <c r="Q379" s="72"/>
      <c r="R379" s="72"/>
      <c r="S379" s="72"/>
      <c r="T379" s="73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9" t="s">
        <v>133</v>
      </c>
      <c r="AU379" s="19" t="s">
        <v>82</v>
      </c>
    </row>
    <row r="380" s="13" customFormat="1">
      <c r="A380" s="13"/>
      <c r="B380" s="183"/>
      <c r="C380" s="13"/>
      <c r="D380" s="184" t="s">
        <v>135</v>
      </c>
      <c r="E380" s="185" t="s">
        <v>3</v>
      </c>
      <c r="F380" s="186" t="s">
        <v>596</v>
      </c>
      <c r="G380" s="13"/>
      <c r="H380" s="187">
        <v>4</v>
      </c>
      <c r="I380" s="188"/>
      <c r="J380" s="13"/>
      <c r="K380" s="13"/>
      <c r="L380" s="183"/>
      <c r="M380" s="189"/>
      <c r="N380" s="190"/>
      <c r="O380" s="190"/>
      <c r="P380" s="190"/>
      <c r="Q380" s="190"/>
      <c r="R380" s="190"/>
      <c r="S380" s="190"/>
      <c r="T380" s="19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5" t="s">
        <v>135</v>
      </c>
      <c r="AU380" s="185" t="s">
        <v>82</v>
      </c>
      <c r="AV380" s="13" t="s">
        <v>82</v>
      </c>
      <c r="AW380" s="13" t="s">
        <v>33</v>
      </c>
      <c r="AX380" s="13" t="s">
        <v>80</v>
      </c>
      <c r="AY380" s="185" t="s">
        <v>124</v>
      </c>
    </row>
    <row r="381" s="2" customFormat="1" ht="33" customHeight="1">
      <c r="A381" s="38"/>
      <c r="B381" s="164"/>
      <c r="C381" s="165" t="s">
        <v>617</v>
      </c>
      <c r="D381" s="165" t="s">
        <v>126</v>
      </c>
      <c r="E381" s="166" t="s">
        <v>618</v>
      </c>
      <c r="F381" s="167" t="s">
        <v>619</v>
      </c>
      <c r="G381" s="168" t="s">
        <v>221</v>
      </c>
      <c r="H381" s="169">
        <v>69</v>
      </c>
      <c r="I381" s="170"/>
      <c r="J381" s="171">
        <f>ROUND(I381*H381,2)</f>
        <v>0</v>
      </c>
      <c r="K381" s="167" t="s">
        <v>3</v>
      </c>
      <c r="L381" s="39"/>
      <c r="M381" s="172" t="s">
        <v>3</v>
      </c>
      <c r="N381" s="173" t="s">
        <v>43</v>
      </c>
      <c r="O381" s="72"/>
      <c r="P381" s="174">
        <f>O381*H381</f>
        <v>0</v>
      </c>
      <c r="Q381" s="174">
        <v>0.16850351999999999</v>
      </c>
      <c r="R381" s="174">
        <f>Q381*H381</f>
        <v>11.62674288</v>
      </c>
      <c r="S381" s="174">
        <v>0</v>
      </c>
      <c r="T381" s="175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76" t="s">
        <v>131</v>
      </c>
      <c r="AT381" s="176" t="s">
        <v>126</v>
      </c>
      <c r="AU381" s="176" t="s">
        <v>82</v>
      </c>
      <c r="AY381" s="19" t="s">
        <v>124</v>
      </c>
      <c r="BE381" s="177">
        <f>IF(N381="základní",J381,0)</f>
        <v>0</v>
      </c>
      <c r="BF381" s="177">
        <f>IF(N381="snížená",J381,0)</f>
        <v>0</v>
      </c>
      <c r="BG381" s="177">
        <f>IF(N381="zákl. přenesená",J381,0)</f>
        <v>0</v>
      </c>
      <c r="BH381" s="177">
        <f>IF(N381="sníž. přenesená",J381,0)</f>
        <v>0</v>
      </c>
      <c r="BI381" s="177">
        <f>IF(N381="nulová",J381,0)</f>
        <v>0</v>
      </c>
      <c r="BJ381" s="19" t="s">
        <v>80</v>
      </c>
      <c r="BK381" s="177">
        <f>ROUND(I381*H381,2)</f>
        <v>0</v>
      </c>
      <c r="BL381" s="19" t="s">
        <v>131</v>
      </c>
      <c r="BM381" s="176" t="s">
        <v>620</v>
      </c>
    </row>
    <row r="382" s="13" customFormat="1">
      <c r="A382" s="13"/>
      <c r="B382" s="183"/>
      <c r="C382" s="13"/>
      <c r="D382" s="184" t="s">
        <v>135</v>
      </c>
      <c r="E382" s="185" t="s">
        <v>3</v>
      </c>
      <c r="F382" s="186" t="s">
        <v>621</v>
      </c>
      <c r="G382" s="13"/>
      <c r="H382" s="187">
        <v>69</v>
      </c>
      <c r="I382" s="188"/>
      <c r="J382" s="13"/>
      <c r="K382" s="13"/>
      <c r="L382" s="183"/>
      <c r="M382" s="189"/>
      <c r="N382" s="190"/>
      <c r="O382" s="190"/>
      <c r="P382" s="190"/>
      <c r="Q382" s="190"/>
      <c r="R382" s="190"/>
      <c r="S382" s="190"/>
      <c r="T382" s="19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5" t="s">
        <v>135</v>
      </c>
      <c r="AU382" s="185" t="s">
        <v>82</v>
      </c>
      <c r="AV382" s="13" t="s">
        <v>82</v>
      </c>
      <c r="AW382" s="13" t="s">
        <v>33</v>
      </c>
      <c r="AX382" s="13" t="s">
        <v>80</v>
      </c>
      <c r="AY382" s="185" t="s">
        <v>124</v>
      </c>
    </row>
    <row r="383" s="2" customFormat="1" ht="16.5" customHeight="1">
      <c r="A383" s="38"/>
      <c r="B383" s="164"/>
      <c r="C383" s="207" t="s">
        <v>622</v>
      </c>
      <c r="D383" s="207" t="s">
        <v>353</v>
      </c>
      <c r="E383" s="208" t="s">
        <v>623</v>
      </c>
      <c r="F383" s="209" t="s">
        <v>624</v>
      </c>
      <c r="G383" s="210" t="s">
        <v>221</v>
      </c>
      <c r="H383" s="211">
        <v>69.689999999999998</v>
      </c>
      <c r="I383" s="212"/>
      <c r="J383" s="213">
        <f>ROUND(I383*H383,2)</f>
        <v>0</v>
      </c>
      <c r="K383" s="209" t="s">
        <v>130</v>
      </c>
      <c r="L383" s="214"/>
      <c r="M383" s="215" t="s">
        <v>3</v>
      </c>
      <c r="N383" s="216" t="s">
        <v>43</v>
      </c>
      <c r="O383" s="72"/>
      <c r="P383" s="174">
        <f>O383*H383</f>
        <v>0</v>
      </c>
      <c r="Q383" s="174">
        <v>0.048300000000000003</v>
      </c>
      <c r="R383" s="174">
        <f>Q383*H383</f>
        <v>3.3660269999999999</v>
      </c>
      <c r="S383" s="174">
        <v>0</v>
      </c>
      <c r="T383" s="175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76" t="s">
        <v>173</v>
      </c>
      <c r="AT383" s="176" t="s">
        <v>353</v>
      </c>
      <c r="AU383" s="176" t="s">
        <v>82</v>
      </c>
      <c r="AY383" s="19" t="s">
        <v>124</v>
      </c>
      <c r="BE383" s="177">
        <f>IF(N383="základní",J383,0)</f>
        <v>0</v>
      </c>
      <c r="BF383" s="177">
        <f>IF(N383="snížená",J383,0)</f>
        <v>0</v>
      </c>
      <c r="BG383" s="177">
        <f>IF(N383="zákl. přenesená",J383,0)</f>
        <v>0</v>
      </c>
      <c r="BH383" s="177">
        <f>IF(N383="sníž. přenesená",J383,0)</f>
        <v>0</v>
      </c>
      <c r="BI383" s="177">
        <f>IF(N383="nulová",J383,0)</f>
        <v>0</v>
      </c>
      <c r="BJ383" s="19" t="s">
        <v>80</v>
      </c>
      <c r="BK383" s="177">
        <f>ROUND(I383*H383,2)</f>
        <v>0</v>
      </c>
      <c r="BL383" s="19" t="s">
        <v>131</v>
      </c>
      <c r="BM383" s="176" t="s">
        <v>625</v>
      </c>
    </row>
    <row r="384" s="13" customFormat="1">
      <c r="A384" s="13"/>
      <c r="B384" s="183"/>
      <c r="C384" s="13"/>
      <c r="D384" s="184" t="s">
        <v>135</v>
      </c>
      <c r="E384" s="13"/>
      <c r="F384" s="186" t="s">
        <v>626</v>
      </c>
      <c r="G384" s="13"/>
      <c r="H384" s="187">
        <v>69.689999999999998</v>
      </c>
      <c r="I384" s="188"/>
      <c r="J384" s="13"/>
      <c r="K384" s="13"/>
      <c r="L384" s="183"/>
      <c r="M384" s="189"/>
      <c r="N384" s="190"/>
      <c r="O384" s="190"/>
      <c r="P384" s="190"/>
      <c r="Q384" s="190"/>
      <c r="R384" s="190"/>
      <c r="S384" s="190"/>
      <c r="T384" s="19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5" t="s">
        <v>135</v>
      </c>
      <c r="AU384" s="185" t="s">
        <v>82</v>
      </c>
      <c r="AV384" s="13" t="s">
        <v>82</v>
      </c>
      <c r="AW384" s="13" t="s">
        <v>4</v>
      </c>
      <c r="AX384" s="13" t="s">
        <v>80</v>
      </c>
      <c r="AY384" s="185" t="s">
        <v>124</v>
      </c>
    </row>
    <row r="385" s="2" customFormat="1" ht="33" customHeight="1">
      <c r="A385" s="38"/>
      <c r="B385" s="164"/>
      <c r="C385" s="165" t="s">
        <v>627</v>
      </c>
      <c r="D385" s="165" t="s">
        <v>126</v>
      </c>
      <c r="E385" s="166" t="s">
        <v>628</v>
      </c>
      <c r="F385" s="167" t="s">
        <v>629</v>
      </c>
      <c r="G385" s="168" t="s">
        <v>221</v>
      </c>
      <c r="H385" s="169">
        <v>3</v>
      </c>
      <c r="I385" s="170"/>
      <c r="J385" s="171">
        <f>ROUND(I385*H385,2)</f>
        <v>0</v>
      </c>
      <c r="K385" s="167" t="s">
        <v>130</v>
      </c>
      <c r="L385" s="39"/>
      <c r="M385" s="172" t="s">
        <v>3</v>
      </c>
      <c r="N385" s="173" t="s">
        <v>43</v>
      </c>
      <c r="O385" s="72"/>
      <c r="P385" s="174">
        <f>O385*H385</f>
        <v>0</v>
      </c>
      <c r="Q385" s="174">
        <v>0.31935999999999998</v>
      </c>
      <c r="R385" s="174">
        <f>Q385*H385</f>
        <v>0.95807999999999993</v>
      </c>
      <c r="S385" s="174">
        <v>0</v>
      </c>
      <c r="T385" s="17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76" t="s">
        <v>131</v>
      </c>
      <c r="AT385" s="176" t="s">
        <v>126</v>
      </c>
      <c r="AU385" s="176" t="s">
        <v>82</v>
      </c>
      <c r="AY385" s="19" t="s">
        <v>124</v>
      </c>
      <c r="BE385" s="177">
        <f>IF(N385="základní",J385,0)</f>
        <v>0</v>
      </c>
      <c r="BF385" s="177">
        <f>IF(N385="snížená",J385,0)</f>
        <v>0</v>
      </c>
      <c r="BG385" s="177">
        <f>IF(N385="zákl. přenesená",J385,0)</f>
        <v>0</v>
      </c>
      <c r="BH385" s="177">
        <f>IF(N385="sníž. přenesená",J385,0)</f>
        <v>0</v>
      </c>
      <c r="BI385" s="177">
        <f>IF(N385="nulová",J385,0)</f>
        <v>0</v>
      </c>
      <c r="BJ385" s="19" t="s">
        <v>80</v>
      </c>
      <c r="BK385" s="177">
        <f>ROUND(I385*H385,2)</f>
        <v>0</v>
      </c>
      <c r="BL385" s="19" t="s">
        <v>131</v>
      </c>
      <c r="BM385" s="176" t="s">
        <v>630</v>
      </c>
    </row>
    <row r="386" s="2" customFormat="1">
      <c r="A386" s="38"/>
      <c r="B386" s="39"/>
      <c r="C386" s="38"/>
      <c r="D386" s="178" t="s">
        <v>133</v>
      </c>
      <c r="E386" s="38"/>
      <c r="F386" s="179" t="s">
        <v>631</v>
      </c>
      <c r="G386" s="38"/>
      <c r="H386" s="38"/>
      <c r="I386" s="180"/>
      <c r="J386" s="38"/>
      <c r="K386" s="38"/>
      <c r="L386" s="39"/>
      <c r="M386" s="181"/>
      <c r="N386" s="182"/>
      <c r="O386" s="72"/>
      <c r="P386" s="72"/>
      <c r="Q386" s="72"/>
      <c r="R386" s="72"/>
      <c r="S386" s="72"/>
      <c r="T386" s="73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133</v>
      </c>
      <c r="AU386" s="19" t="s">
        <v>82</v>
      </c>
    </row>
    <row r="387" s="2" customFormat="1" ht="16.5" customHeight="1">
      <c r="A387" s="38"/>
      <c r="B387" s="164"/>
      <c r="C387" s="207" t="s">
        <v>632</v>
      </c>
      <c r="D387" s="207" t="s">
        <v>353</v>
      </c>
      <c r="E387" s="208" t="s">
        <v>633</v>
      </c>
      <c r="F387" s="209" t="s">
        <v>634</v>
      </c>
      <c r="G387" s="210" t="s">
        <v>221</v>
      </c>
      <c r="H387" s="211">
        <v>3.0600000000000001</v>
      </c>
      <c r="I387" s="212"/>
      <c r="J387" s="213">
        <f>ROUND(I387*H387,2)</f>
        <v>0</v>
      </c>
      <c r="K387" s="209" t="s">
        <v>130</v>
      </c>
      <c r="L387" s="214"/>
      <c r="M387" s="215" t="s">
        <v>3</v>
      </c>
      <c r="N387" s="216" t="s">
        <v>43</v>
      </c>
      <c r="O387" s="72"/>
      <c r="P387" s="174">
        <f>O387*H387</f>
        <v>0</v>
      </c>
      <c r="Q387" s="174">
        <v>0.076340000000000005</v>
      </c>
      <c r="R387" s="174">
        <f>Q387*H387</f>
        <v>0.23360040000000001</v>
      </c>
      <c r="S387" s="174">
        <v>0</v>
      </c>
      <c r="T387" s="175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6" t="s">
        <v>173</v>
      </c>
      <c r="AT387" s="176" t="s">
        <v>353</v>
      </c>
      <c r="AU387" s="176" t="s">
        <v>82</v>
      </c>
      <c r="AY387" s="19" t="s">
        <v>124</v>
      </c>
      <c r="BE387" s="177">
        <f>IF(N387="základní",J387,0)</f>
        <v>0</v>
      </c>
      <c r="BF387" s="177">
        <f>IF(N387="snížená",J387,0)</f>
        <v>0</v>
      </c>
      <c r="BG387" s="177">
        <f>IF(N387="zákl. přenesená",J387,0)</f>
        <v>0</v>
      </c>
      <c r="BH387" s="177">
        <f>IF(N387="sníž. přenesená",J387,0)</f>
        <v>0</v>
      </c>
      <c r="BI387" s="177">
        <f>IF(N387="nulová",J387,0)</f>
        <v>0</v>
      </c>
      <c r="BJ387" s="19" t="s">
        <v>80</v>
      </c>
      <c r="BK387" s="177">
        <f>ROUND(I387*H387,2)</f>
        <v>0</v>
      </c>
      <c r="BL387" s="19" t="s">
        <v>131</v>
      </c>
      <c r="BM387" s="176" t="s">
        <v>635</v>
      </c>
    </row>
    <row r="388" s="13" customFormat="1">
      <c r="A388" s="13"/>
      <c r="B388" s="183"/>
      <c r="C388" s="13"/>
      <c r="D388" s="184" t="s">
        <v>135</v>
      </c>
      <c r="E388" s="13"/>
      <c r="F388" s="186" t="s">
        <v>636</v>
      </c>
      <c r="G388" s="13"/>
      <c r="H388" s="187">
        <v>3.0600000000000001</v>
      </c>
      <c r="I388" s="188"/>
      <c r="J388" s="13"/>
      <c r="K388" s="13"/>
      <c r="L388" s="183"/>
      <c r="M388" s="189"/>
      <c r="N388" s="190"/>
      <c r="O388" s="190"/>
      <c r="P388" s="190"/>
      <c r="Q388" s="190"/>
      <c r="R388" s="190"/>
      <c r="S388" s="190"/>
      <c r="T388" s="19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5" t="s">
        <v>135</v>
      </c>
      <c r="AU388" s="185" t="s">
        <v>82</v>
      </c>
      <c r="AV388" s="13" t="s">
        <v>82</v>
      </c>
      <c r="AW388" s="13" t="s">
        <v>4</v>
      </c>
      <c r="AX388" s="13" t="s">
        <v>80</v>
      </c>
      <c r="AY388" s="185" t="s">
        <v>124</v>
      </c>
    </row>
    <row r="389" s="2" customFormat="1" ht="33" customHeight="1">
      <c r="A389" s="38"/>
      <c r="B389" s="164"/>
      <c r="C389" s="165" t="s">
        <v>637</v>
      </c>
      <c r="D389" s="165" t="s">
        <v>126</v>
      </c>
      <c r="E389" s="166" t="s">
        <v>638</v>
      </c>
      <c r="F389" s="167" t="s">
        <v>639</v>
      </c>
      <c r="G389" s="168" t="s">
        <v>221</v>
      </c>
      <c r="H389" s="169">
        <v>43.200000000000003</v>
      </c>
      <c r="I389" s="170"/>
      <c r="J389" s="171">
        <f>ROUND(I389*H389,2)</f>
        <v>0</v>
      </c>
      <c r="K389" s="167" t="s">
        <v>130</v>
      </c>
      <c r="L389" s="39"/>
      <c r="M389" s="172" t="s">
        <v>3</v>
      </c>
      <c r="N389" s="173" t="s">
        <v>43</v>
      </c>
      <c r="O389" s="72"/>
      <c r="P389" s="174">
        <f>O389*H389</f>
        <v>0</v>
      </c>
      <c r="Q389" s="174">
        <v>0</v>
      </c>
      <c r="R389" s="174">
        <f>Q389*H389</f>
        <v>0</v>
      </c>
      <c r="S389" s="174">
        <v>0</v>
      </c>
      <c r="T389" s="175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76" t="s">
        <v>131</v>
      </c>
      <c r="AT389" s="176" t="s">
        <v>126</v>
      </c>
      <c r="AU389" s="176" t="s">
        <v>82</v>
      </c>
      <c r="AY389" s="19" t="s">
        <v>124</v>
      </c>
      <c r="BE389" s="177">
        <f>IF(N389="základní",J389,0)</f>
        <v>0</v>
      </c>
      <c r="BF389" s="177">
        <f>IF(N389="snížená",J389,0)</f>
        <v>0</v>
      </c>
      <c r="BG389" s="177">
        <f>IF(N389="zákl. přenesená",J389,0)</f>
        <v>0</v>
      </c>
      <c r="BH389" s="177">
        <f>IF(N389="sníž. přenesená",J389,0)</f>
        <v>0</v>
      </c>
      <c r="BI389" s="177">
        <f>IF(N389="nulová",J389,0)</f>
        <v>0</v>
      </c>
      <c r="BJ389" s="19" t="s">
        <v>80</v>
      </c>
      <c r="BK389" s="177">
        <f>ROUND(I389*H389,2)</f>
        <v>0</v>
      </c>
      <c r="BL389" s="19" t="s">
        <v>131</v>
      </c>
      <c r="BM389" s="176" t="s">
        <v>640</v>
      </c>
    </row>
    <row r="390" s="2" customFormat="1">
      <c r="A390" s="38"/>
      <c r="B390" s="39"/>
      <c r="C390" s="38"/>
      <c r="D390" s="178" t="s">
        <v>133</v>
      </c>
      <c r="E390" s="38"/>
      <c r="F390" s="179" t="s">
        <v>641</v>
      </c>
      <c r="G390" s="38"/>
      <c r="H390" s="38"/>
      <c r="I390" s="180"/>
      <c r="J390" s="38"/>
      <c r="K390" s="38"/>
      <c r="L390" s="39"/>
      <c r="M390" s="181"/>
      <c r="N390" s="182"/>
      <c r="O390" s="72"/>
      <c r="P390" s="72"/>
      <c r="Q390" s="72"/>
      <c r="R390" s="72"/>
      <c r="S390" s="72"/>
      <c r="T390" s="73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133</v>
      </c>
      <c r="AU390" s="19" t="s">
        <v>82</v>
      </c>
    </row>
    <row r="391" s="2" customFormat="1" ht="24.15" customHeight="1">
      <c r="A391" s="38"/>
      <c r="B391" s="164"/>
      <c r="C391" s="165" t="s">
        <v>642</v>
      </c>
      <c r="D391" s="165" t="s">
        <v>126</v>
      </c>
      <c r="E391" s="166" t="s">
        <v>643</v>
      </c>
      <c r="F391" s="167" t="s">
        <v>644</v>
      </c>
      <c r="G391" s="168" t="s">
        <v>221</v>
      </c>
      <c r="H391" s="169">
        <v>425</v>
      </c>
      <c r="I391" s="170"/>
      <c r="J391" s="171">
        <f>ROUND(I391*H391,2)</f>
        <v>0</v>
      </c>
      <c r="K391" s="167" t="s">
        <v>130</v>
      </c>
      <c r="L391" s="39"/>
      <c r="M391" s="172" t="s">
        <v>3</v>
      </c>
      <c r="N391" s="173" t="s">
        <v>43</v>
      </c>
      <c r="O391" s="72"/>
      <c r="P391" s="174">
        <f>O391*H391</f>
        <v>0</v>
      </c>
      <c r="Q391" s="174">
        <v>0.14066999999999999</v>
      </c>
      <c r="R391" s="174">
        <f>Q391*H391</f>
        <v>59.784749999999995</v>
      </c>
      <c r="S391" s="174">
        <v>0</v>
      </c>
      <c r="T391" s="17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76" t="s">
        <v>131</v>
      </c>
      <c r="AT391" s="176" t="s">
        <v>126</v>
      </c>
      <c r="AU391" s="176" t="s">
        <v>82</v>
      </c>
      <c r="AY391" s="19" t="s">
        <v>124</v>
      </c>
      <c r="BE391" s="177">
        <f>IF(N391="základní",J391,0)</f>
        <v>0</v>
      </c>
      <c r="BF391" s="177">
        <f>IF(N391="snížená",J391,0)</f>
        <v>0</v>
      </c>
      <c r="BG391" s="177">
        <f>IF(N391="zákl. přenesená",J391,0)</f>
        <v>0</v>
      </c>
      <c r="BH391" s="177">
        <f>IF(N391="sníž. přenesená",J391,0)</f>
        <v>0</v>
      </c>
      <c r="BI391" s="177">
        <f>IF(N391="nulová",J391,0)</f>
        <v>0</v>
      </c>
      <c r="BJ391" s="19" t="s">
        <v>80</v>
      </c>
      <c r="BK391" s="177">
        <f>ROUND(I391*H391,2)</f>
        <v>0</v>
      </c>
      <c r="BL391" s="19" t="s">
        <v>131</v>
      </c>
      <c r="BM391" s="176" t="s">
        <v>645</v>
      </c>
    </row>
    <row r="392" s="2" customFormat="1">
      <c r="A392" s="38"/>
      <c r="B392" s="39"/>
      <c r="C392" s="38"/>
      <c r="D392" s="178" t="s">
        <v>133</v>
      </c>
      <c r="E392" s="38"/>
      <c r="F392" s="179" t="s">
        <v>646</v>
      </c>
      <c r="G392" s="38"/>
      <c r="H392" s="38"/>
      <c r="I392" s="180"/>
      <c r="J392" s="38"/>
      <c r="K392" s="38"/>
      <c r="L392" s="39"/>
      <c r="M392" s="181"/>
      <c r="N392" s="182"/>
      <c r="O392" s="72"/>
      <c r="P392" s="72"/>
      <c r="Q392" s="72"/>
      <c r="R392" s="72"/>
      <c r="S392" s="72"/>
      <c r="T392" s="73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9" t="s">
        <v>133</v>
      </c>
      <c r="AU392" s="19" t="s">
        <v>82</v>
      </c>
    </row>
    <row r="393" s="13" customFormat="1">
      <c r="A393" s="13"/>
      <c r="B393" s="183"/>
      <c r="C393" s="13"/>
      <c r="D393" s="184" t="s">
        <v>135</v>
      </c>
      <c r="E393" s="185" t="s">
        <v>3</v>
      </c>
      <c r="F393" s="186" t="s">
        <v>647</v>
      </c>
      <c r="G393" s="13"/>
      <c r="H393" s="187">
        <v>69</v>
      </c>
      <c r="I393" s="188"/>
      <c r="J393" s="13"/>
      <c r="K393" s="13"/>
      <c r="L393" s="183"/>
      <c r="M393" s="189"/>
      <c r="N393" s="190"/>
      <c r="O393" s="190"/>
      <c r="P393" s="190"/>
      <c r="Q393" s="190"/>
      <c r="R393" s="190"/>
      <c r="S393" s="190"/>
      <c r="T393" s="19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5" t="s">
        <v>135</v>
      </c>
      <c r="AU393" s="185" t="s">
        <v>82</v>
      </c>
      <c r="AV393" s="13" t="s">
        <v>82</v>
      </c>
      <c r="AW393" s="13" t="s">
        <v>33</v>
      </c>
      <c r="AX393" s="13" t="s">
        <v>72</v>
      </c>
      <c r="AY393" s="185" t="s">
        <v>124</v>
      </c>
    </row>
    <row r="394" s="13" customFormat="1">
      <c r="A394" s="13"/>
      <c r="B394" s="183"/>
      <c r="C394" s="13"/>
      <c r="D394" s="184" t="s">
        <v>135</v>
      </c>
      <c r="E394" s="185" t="s">
        <v>3</v>
      </c>
      <c r="F394" s="186" t="s">
        <v>648</v>
      </c>
      <c r="G394" s="13"/>
      <c r="H394" s="187">
        <v>356</v>
      </c>
      <c r="I394" s="188"/>
      <c r="J394" s="13"/>
      <c r="K394" s="13"/>
      <c r="L394" s="183"/>
      <c r="M394" s="189"/>
      <c r="N394" s="190"/>
      <c r="O394" s="190"/>
      <c r="P394" s="190"/>
      <c r="Q394" s="190"/>
      <c r="R394" s="190"/>
      <c r="S394" s="190"/>
      <c r="T394" s="19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5" t="s">
        <v>135</v>
      </c>
      <c r="AU394" s="185" t="s">
        <v>82</v>
      </c>
      <c r="AV394" s="13" t="s">
        <v>82</v>
      </c>
      <c r="AW394" s="13" t="s">
        <v>33</v>
      </c>
      <c r="AX394" s="13" t="s">
        <v>72</v>
      </c>
      <c r="AY394" s="185" t="s">
        <v>124</v>
      </c>
    </row>
    <row r="395" s="15" customFormat="1">
      <c r="A395" s="15"/>
      <c r="B395" s="199"/>
      <c r="C395" s="15"/>
      <c r="D395" s="184" t="s">
        <v>135</v>
      </c>
      <c r="E395" s="200" t="s">
        <v>3</v>
      </c>
      <c r="F395" s="201" t="s">
        <v>206</v>
      </c>
      <c r="G395" s="15"/>
      <c r="H395" s="202">
        <v>425</v>
      </c>
      <c r="I395" s="203"/>
      <c r="J395" s="15"/>
      <c r="K395" s="15"/>
      <c r="L395" s="199"/>
      <c r="M395" s="204"/>
      <c r="N395" s="205"/>
      <c r="O395" s="205"/>
      <c r="P395" s="205"/>
      <c r="Q395" s="205"/>
      <c r="R395" s="205"/>
      <c r="S395" s="205"/>
      <c r="T395" s="20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00" t="s">
        <v>135</v>
      </c>
      <c r="AU395" s="200" t="s">
        <v>82</v>
      </c>
      <c r="AV395" s="15" t="s">
        <v>131</v>
      </c>
      <c r="AW395" s="15" t="s">
        <v>33</v>
      </c>
      <c r="AX395" s="15" t="s">
        <v>80</v>
      </c>
      <c r="AY395" s="200" t="s">
        <v>124</v>
      </c>
    </row>
    <row r="396" s="2" customFormat="1" ht="16.5" customHeight="1">
      <c r="A396" s="38"/>
      <c r="B396" s="164"/>
      <c r="C396" s="207" t="s">
        <v>649</v>
      </c>
      <c r="D396" s="207" t="s">
        <v>353</v>
      </c>
      <c r="E396" s="208" t="s">
        <v>650</v>
      </c>
      <c r="F396" s="209" t="s">
        <v>651</v>
      </c>
      <c r="G396" s="210" t="s">
        <v>221</v>
      </c>
      <c r="H396" s="211">
        <v>363.12</v>
      </c>
      <c r="I396" s="212"/>
      <c r="J396" s="213">
        <f>ROUND(I396*H396,2)</f>
        <v>0</v>
      </c>
      <c r="K396" s="209" t="s">
        <v>130</v>
      </c>
      <c r="L396" s="214"/>
      <c r="M396" s="215" t="s">
        <v>3</v>
      </c>
      <c r="N396" s="216" t="s">
        <v>43</v>
      </c>
      <c r="O396" s="72"/>
      <c r="P396" s="174">
        <f>O396*H396</f>
        <v>0</v>
      </c>
      <c r="Q396" s="174">
        <v>0.104</v>
      </c>
      <c r="R396" s="174">
        <f>Q396*H396</f>
        <v>37.764479999999999</v>
      </c>
      <c r="S396" s="174">
        <v>0</v>
      </c>
      <c r="T396" s="175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76" t="s">
        <v>173</v>
      </c>
      <c r="AT396" s="176" t="s">
        <v>353</v>
      </c>
      <c r="AU396" s="176" t="s">
        <v>82</v>
      </c>
      <c r="AY396" s="19" t="s">
        <v>124</v>
      </c>
      <c r="BE396" s="177">
        <f>IF(N396="základní",J396,0)</f>
        <v>0</v>
      </c>
      <c r="BF396" s="177">
        <f>IF(N396="snížená",J396,0)</f>
        <v>0</v>
      </c>
      <c r="BG396" s="177">
        <f>IF(N396="zákl. přenesená",J396,0)</f>
        <v>0</v>
      </c>
      <c r="BH396" s="177">
        <f>IF(N396="sníž. přenesená",J396,0)</f>
        <v>0</v>
      </c>
      <c r="BI396" s="177">
        <f>IF(N396="nulová",J396,0)</f>
        <v>0</v>
      </c>
      <c r="BJ396" s="19" t="s">
        <v>80</v>
      </c>
      <c r="BK396" s="177">
        <f>ROUND(I396*H396,2)</f>
        <v>0</v>
      </c>
      <c r="BL396" s="19" t="s">
        <v>131</v>
      </c>
      <c r="BM396" s="176" t="s">
        <v>652</v>
      </c>
    </row>
    <row r="397" s="13" customFormat="1">
      <c r="A397" s="13"/>
      <c r="B397" s="183"/>
      <c r="C397" s="13"/>
      <c r="D397" s="184" t="s">
        <v>135</v>
      </c>
      <c r="E397" s="185" t="s">
        <v>3</v>
      </c>
      <c r="F397" s="186" t="s">
        <v>653</v>
      </c>
      <c r="G397" s="13"/>
      <c r="H397" s="187">
        <v>356</v>
      </c>
      <c r="I397" s="188"/>
      <c r="J397" s="13"/>
      <c r="K397" s="13"/>
      <c r="L397" s="183"/>
      <c r="M397" s="189"/>
      <c r="N397" s="190"/>
      <c r="O397" s="190"/>
      <c r="P397" s="190"/>
      <c r="Q397" s="190"/>
      <c r="R397" s="190"/>
      <c r="S397" s="190"/>
      <c r="T397" s="19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5" t="s">
        <v>135</v>
      </c>
      <c r="AU397" s="185" t="s">
        <v>82</v>
      </c>
      <c r="AV397" s="13" t="s">
        <v>82</v>
      </c>
      <c r="AW397" s="13" t="s">
        <v>33</v>
      </c>
      <c r="AX397" s="13" t="s">
        <v>80</v>
      </c>
      <c r="AY397" s="185" t="s">
        <v>124</v>
      </c>
    </row>
    <row r="398" s="13" customFormat="1">
      <c r="A398" s="13"/>
      <c r="B398" s="183"/>
      <c r="C398" s="13"/>
      <c r="D398" s="184" t="s">
        <v>135</v>
      </c>
      <c r="E398" s="13"/>
      <c r="F398" s="186" t="s">
        <v>654</v>
      </c>
      <c r="G398" s="13"/>
      <c r="H398" s="187">
        <v>363.12</v>
      </c>
      <c r="I398" s="188"/>
      <c r="J398" s="13"/>
      <c r="K398" s="13"/>
      <c r="L398" s="183"/>
      <c r="M398" s="189"/>
      <c r="N398" s="190"/>
      <c r="O398" s="190"/>
      <c r="P398" s="190"/>
      <c r="Q398" s="190"/>
      <c r="R398" s="190"/>
      <c r="S398" s="190"/>
      <c r="T398" s="19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5" t="s">
        <v>135</v>
      </c>
      <c r="AU398" s="185" t="s">
        <v>82</v>
      </c>
      <c r="AV398" s="13" t="s">
        <v>82</v>
      </c>
      <c r="AW398" s="13" t="s">
        <v>4</v>
      </c>
      <c r="AX398" s="13" t="s">
        <v>80</v>
      </c>
      <c r="AY398" s="185" t="s">
        <v>124</v>
      </c>
    </row>
    <row r="399" s="2" customFormat="1" ht="24.15" customHeight="1">
      <c r="A399" s="38"/>
      <c r="B399" s="164"/>
      <c r="C399" s="165" t="s">
        <v>655</v>
      </c>
      <c r="D399" s="165" t="s">
        <v>126</v>
      </c>
      <c r="E399" s="166" t="s">
        <v>656</v>
      </c>
      <c r="F399" s="167" t="s">
        <v>657</v>
      </c>
      <c r="G399" s="168" t="s">
        <v>221</v>
      </c>
      <c r="H399" s="169">
        <v>144</v>
      </c>
      <c r="I399" s="170"/>
      <c r="J399" s="171">
        <f>ROUND(I399*H399,2)</f>
        <v>0</v>
      </c>
      <c r="K399" s="167" t="s">
        <v>3</v>
      </c>
      <c r="L399" s="39"/>
      <c r="M399" s="172" t="s">
        <v>3</v>
      </c>
      <c r="N399" s="173" t="s">
        <v>43</v>
      </c>
      <c r="O399" s="72"/>
      <c r="P399" s="174">
        <f>O399*H399</f>
        <v>0</v>
      </c>
      <c r="Q399" s="174">
        <v>0.092327999999999993</v>
      </c>
      <c r="R399" s="174">
        <f>Q399*H399</f>
        <v>13.295231999999999</v>
      </c>
      <c r="S399" s="174">
        <v>0</v>
      </c>
      <c r="T399" s="175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76" t="s">
        <v>131</v>
      </c>
      <c r="AT399" s="176" t="s">
        <v>126</v>
      </c>
      <c r="AU399" s="176" t="s">
        <v>82</v>
      </c>
      <c r="AY399" s="19" t="s">
        <v>124</v>
      </c>
      <c r="BE399" s="177">
        <f>IF(N399="základní",J399,0)</f>
        <v>0</v>
      </c>
      <c r="BF399" s="177">
        <f>IF(N399="snížená",J399,0)</f>
        <v>0</v>
      </c>
      <c r="BG399" s="177">
        <f>IF(N399="zákl. přenesená",J399,0)</f>
        <v>0</v>
      </c>
      <c r="BH399" s="177">
        <f>IF(N399="sníž. přenesená",J399,0)</f>
        <v>0</v>
      </c>
      <c r="BI399" s="177">
        <f>IF(N399="nulová",J399,0)</f>
        <v>0</v>
      </c>
      <c r="BJ399" s="19" t="s">
        <v>80</v>
      </c>
      <c r="BK399" s="177">
        <f>ROUND(I399*H399,2)</f>
        <v>0</v>
      </c>
      <c r="BL399" s="19" t="s">
        <v>131</v>
      </c>
      <c r="BM399" s="176" t="s">
        <v>658</v>
      </c>
    </row>
    <row r="400" s="13" customFormat="1">
      <c r="A400" s="13"/>
      <c r="B400" s="183"/>
      <c r="C400" s="13"/>
      <c r="D400" s="184" t="s">
        <v>135</v>
      </c>
      <c r="E400" s="185" t="s">
        <v>3</v>
      </c>
      <c r="F400" s="186" t="s">
        <v>659</v>
      </c>
      <c r="G400" s="13"/>
      <c r="H400" s="187">
        <v>144</v>
      </c>
      <c r="I400" s="188"/>
      <c r="J400" s="13"/>
      <c r="K400" s="13"/>
      <c r="L400" s="183"/>
      <c r="M400" s="189"/>
      <c r="N400" s="190"/>
      <c r="O400" s="190"/>
      <c r="P400" s="190"/>
      <c r="Q400" s="190"/>
      <c r="R400" s="190"/>
      <c r="S400" s="190"/>
      <c r="T400" s="19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5" t="s">
        <v>135</v>
      </c>
      <c r="AU400" s="185" t="s">
        <v>82</v>
      </c>
      <c r="AV400" s="13" t="s">
        <v>82</v>
      </c>
      <c r="AW400" s="13" t="s">
        <v>33</v>
      </c>
      <c r="AX400" s="13" t="s">
        <v>80</v>
      </c>
      <c r="AY400" s="185" t="s">
        <v>124</v>
      </c>
    </row>
    <row r="401" s="2" customFormat="1" ht="16.5" customHeight="1">
      <c r="A401" s="38"/>
      <c r="B401" s="164"/>
      <c r="C401" s="207" t="s">
        <v>660</v>
      </c>
      <c r="D401" s="207" t="s">
        <v>353</v>
      </c>
      <c r="E401" s="208" t="s">
        <v>661</v>
      </c>
      <c r="F401" s="209" t="s">
        <v>662</v>
      </c>
      <c r="G401" s="210" t="s">
        <v>221</v>
      </c>
      <c r="H401" s="211">
        <v>145.44</v>
      </c>
      <c r="I401" s="212"/>
      <c r="J401" s="213">
        <f>ROUND(I401*H401,2)</f>
        <v>0</v>
      </c>
      <c r="K401" s="209" t="s">
        <v>130</v>
      </c>
      <c r="L401" s="214"/>
      <c r="M401" s="215" t="s">
        <v>3</v>
      </c>
      <c r="N401" s="216" t="s">
        <v>43</v>
      </c>
      <c r="O401" s="72"/>
      <c r="P401" s="174">
        <f>O401*H401</f>
        <v>0</v>
      </c>
      <c r="Q401" s="174">
        <v>0.028000000000000001</v>
      </c>
      <c r="R401" s="174">
        <f>Q401*H401</f>
        <v>4.0723200000000004</v>
      </c>
      <c r="S401" s="174">
        <v>0</v>
      </c>
      <c r="T401" s="175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76" t="s">
        <v>173</v>
      </c>
      <c r="AT401" s="176" t="s">
        <v>353</v>
      </c>
      <c r="AU401" s="176" t="s">
        <v>82</v>
      </c>
      <c r="AY401" s="19" t="s">
        <v>124</v>
      </c>
      <c r="BE401" s="177">
        <f>IF(N401="základní",J401,0)</f>
        <v>0</v>
      </c>
      <c r="BF401" s="177">
        <f>IF(N401="snížená",J401,0)</f>
        <v>0</v>
      </c>
      <c r="BG401" s="177">
        <f>IF(N401="zákl. přenesená",J401,0)</f>
        <v>0</v>
      </c>
      <c r="BH401" s="177">
        <f>IF(N401="sníž. přenesená",J401,0)</f>
        <v>0</v>
      </c>
      <c r="BI401" s="177">
        <f>IF(N401="nulová",J401,0)</f>
        <v>0</v>
      </c>
      <c r="BJ401" s="19" t="s">
        <v>80</v>
      </c>
      <c r="BK401" s="177">
        <f>ROUND(I401*H401,2)</f>
        <v>0</v>
      </c>
      <c r="BL401" s="19" t="s">
        <v>131</v>
      </c>
      <c r="BM401" s="176" t="s">
        <v>663</v>
      </c>
    </row>
    <row r="402" s="13" customFormat="1">
      <c r="A402" s="13"/>
      <c r="B402" s="183"/>
      <c r="C402" s="13"/>
      <c r="D402" s="184" t="s">
        <v>135</v>
      </c>
      <c r="E402" s="13"/>
      <c r="F402" s="186" t="s">
        <v>664</v>
      </c>
      <c r="G402" s="13"/>
      <c r="H402" s="187">
        <v>145.44</v>
      </c>
      <c r="I402" s="188"/>
      <c r="J402" s="13"/>
      <c r="K402" s="13"/>
      <c r="L402" s="183"/>
      <c r="M402" s="189"/>
      <c r="N402" s="190"/>
      <c r="O402" s="190"/>
      <c r="P402" s="190"/>
      <c r="Q402" s="190"/>
      <c r="R402" s="190"/>
      <c r="S402" s="190"/>
      <c r="T402" s="19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5" t="s">
        <v>135</v>
      </c>
      <c r="AU402" s="185" t="s">
        <v>82</v>
      </c>
      <c r="AV402" s="13" t="s">
        <v>82</v>
      </c>
      <c r="AW402" s="13" t="s">
        <v>4</v>
      </c>
      <c r="AX402" s="13" t="s">
        <v>80</v>
      </c>
      <c r="AY402" s="185" t="s">
        <v>124</v>
      </c>
    </row>
    <row r="403" s="2" customFormat="1" ht="21.75" customHeight="1">
      <c r="A403" s="38"/>
      <c r="B403" s="164"/>
      <c r="C403" s="165" t="s">
        <v>665</v>
      </c>
      <c r="D403" s="165" t="s">
        <v>126</v>
      </c>
      <c r="E403" s="166" t="s">
        <v>666</v>
      </c>
      <c r="F403" s="167" t="s">
        <v>667</v>
      </c>
      <c r="G403" s="168" t="s">
        <v>221</v>
      </c>
      <c r="H403" s="169">
        <v>238</v>
      </c>
      <c r="I403" s="170"/>
      <c r="J403" s="171">
        <f>ROUND(I403*H403,2)</f>
        <v>0</v>
      </c>
      <c r="K403" s="167" t="s">
        <v>130</v>
      </c>
      <c r="L403" s="39"/>
      <c r="M403" s="172" t="s">
        <v>3</v>
      </c>
      <c r="N403" s="173" t="s">
        <v>43</v>
      </c>
      <c r="O403" s="72"/>
      <c r="P403" s="174">
        <f>O403*H403</f>
        <v>0</v>
      </c>
      <c r="Q403" s="174">
        <v>0</v>
      </c>
      <c r="R403" s="174">
        <f>Q403*H403</f>
        <v>0</v>
      </c>
      <c r="S403" s="174">
        <v>0</v>
      </c>
      <c r="T403" s="17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76" t="s">
        <v>131</v>
      </c>
      <c r="AT403" s="176" t="s">
        <v>126</v>
      </c>
      <c r="AU403" s="176" t="s">
        <v>82</v>
      </c>
      <c r="AY403" s="19" t="s">
        <v>124</v>
      </c>
      <c r="BE403" s="177">
        <f>IF(N403="základní",J403,0)</f>
        <v>0</v>
      </c>
      <c r="BF403" s="177">
        <f>IF(N403="snížená",J403,0)</f>
        <v>0</v>
      </c>
      <c r="BG403" s="177">
        <f>IF(N403="zákl. přenesená",J403,0)</f>
        <v>0</v>
      </c>
      <c r="BH403" s="177">
        <f>IF(N403="sníž. přenesená",J403,0)</f>
        <v>0</v>
      </c>
      <c r="BI403" s="177">
        <f>IF(N403="nulová",J403,0)</f>
        <v>0</v>
      </c>
      <c r="BJ403" s="19" t="s">
        <v>80</v>
      </c>
      <c r="BK403" s="177">
        <f>ROUND(I403*H403,2)</f>
        <v>0</v>
      </c>
      <c r="BL403" s="19" t="s">
        <v>131</v>
      </c>
      <c r="BM403" s="176" t="s">
        <v>668</v>
      </c>
    </row>
    <row r="404" s="2" customFormat="1">
      <c r="A404" s="38"/>
      <c r="B404" s="39"/>
      <c r="C404" s="38"/>
      <c r="D404" s="178" t="s">
        <v>133</v>
      </c>
      <c r="E404" s="38"/>
      <c r="F404" s="179" t="s">
        <v>669</v>
      </c>
      <c r="G404" s="38"/>
      <c r="H404" s="38"/>
      <c r="I404" s="180"/>
      <c r="J404" s="38"/>
      <c r="K404" s="38"/>
      <c r="L404" s="39"/>
      <c r="M404" s="181"/>
      <c r="N404" s="182"/>
      <c r="O404" s="72"/>
      <c r="P404" s="72"/>
      <c r="Q404" s="72"/>
      <c r="R404" s="72"/>
      <c r="S404" s="72"/>
      <c r="T404" s="73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133</v>
      </c>
      <c r="AU404" s="19" t="s">
        <v>82</v>
      </c>
    </row>
    <row r="405" s="13" customFormat="1">
      <c r="A405" s="13"/>
      <c r="B405" s="183"/>
      <c r="C405" s="13"/>
      <c r="D405" s="184" t="s">
        <v>135</v>
      </c>
      <c r="E405" s="185" t="s">
        <v>3</v>
      </c>
      <c r="F405" s="186" t="s">
        <v>670</v>
      </c>
      <c r="G405" s="13"/>
      <c r="H405" s="187">
        <v>238</v>
      </c>
      <c r="I405" s="188"/>
      <c r="J405" s="13"/>
      <c r="K405" s="13"/>
      <c r="L405" s="183"/>
      <c r="M405" s="189"/>
      <c r="N405" s="190"/>
      <c r="O405" s="190"/>
      <c r="P405" s="190"/>
      <c r="Q405" s="190"/>
      <c r="R405" s="190"/>
      <c r="S405" s="190"/>
      <c r="T405" s="19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5" t="s">
        <v>135</v>
      </c>
      <c r="AU405" s="185" t="s">
        <v>82</v>
      </c>
      <c r="AV405" s="13" t="s">
        <v>82</v>
      </c>
      <c r="AW405" s="13" t="s">
        <v>33</v>
      </c>
      <c r="AX405" s="13" t="s">
        <v>80</v>
      </c>
      <c r="AY405" s="185" t="s">
        <v>124</v>
      </c>
    </row>
    <row r="406" s="2" customFormat="1" ht="24.15" customHeight="1">
      <c r="A406" s="38"/>
      <c r="B406" s="164"/>
      <c r="C406" s="165" t="s">
        <v>671</v>
      </c>
      <c r="D406" s="165" t="s">
        <v>126</v>
      </c>
      <c r="E406" s="166" t="s">
        <v>672</v>
      </c>
      <c r="F406" s="167" t="s">
        <v>673</v>
      </c>
      <c r="G406" s="168" t="s">
        <v>221</v>
      </c>
      <c r="H406" s="169">
        <v>238</v>
      </c>
      <c r="I406" s="170"/>
      <c r="J406" s="171">
        <f>ROUND(I406*H406,2)</f>
        <v>0</v>
      </c>
      <c r="K406" s="167" t="s">
        <v>130</v>
      </c>
      <c r="L406" s="39"/>
      <c r="M406" s="172" t="s">
        <v>3</v>
      </c>
      <c r="N406" s="173" t="s">
        <v>43</v>
      </c>
      <c r="O406" s="72"/>
      <c r="P406" s="174">
        <f>O406*H406</f>
        <v>0</v>
      </c>
      <c r="Q406" s="174">
        <v>9.0000000000000006E-05</v>
      </c>
      <c r="R406" s="174">
        <f>Q406*H406</f>
        <v>0.021420000000000002</v>
      </c>
      <c r="S406" s="174">
        <v>0</v>
      </c>
      <c r="T406" s="175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76" t="s">
        <v>131</v>
      </c>
      <c r="AT406" s="176" t="s">
        <v>126</v>
      </c>
      <c r="AU406" s="176" t="s">
        <v>82</v>
      </c>
      <c r="AY406" s="19" t="s">
        <v>124</v>
      </c>
      <c r="BE406" s="177">
        <f>IF(N406="základní",J406,0)</f>
        <v>0</v>
      </c>
      <c r="BF406" s="177">
        <f>IF(N406="snížená",J406,0)</f>
        <v>0</v>
      </c>
      <c r="BG406" s="177">
        <f>IF(N406="zákl. přenesená",J406,0)</f>
        <v>0</v>
      </c>
      <c r="BH406" s="177">
        <f>IF(N406="sníž. přenesená",J406,0)</f>
        <v>0</v>
      </c>
      <c r="BI406" s="177">
        <f>IF(N406="nulová",J406,0)</f>
        <v>0</v>
      </c>
      <c r="BJ406" s="19" t="s">
        <v>80</v>
      </c>
      <c r="BK406" s="177">
        <f>ROUND(I406*H406,2)</f>
        <v>0</v>
      </c>
      <c r="BL406" s="19" t="s">
        <v>131</v>
      </c>
      <c r="BM406" s="176" t="s">
        <v>674</v>
      </c>
    </row>
    <row r="407" s="2" customFormat="1">
      <c r="A407" s="38"/>
      <c r="B407" s="39"/>
      <c r="C407" s="38"/>
      <c r="D407" s="178" t="s">
        <v>133</v>
      </c>
      <c r="E407" s="38"/>
      <c r="F407" s="179" t="s">
        <v>675</v>
      </c>
      <c r="G407" s="38"/>
      <c r="H407" s="38"/>
      <c r="I407" s="180"/>
      <c r="J407" s="38"/>
      <c r="K407" s="38"/>
      <c r="L407" s="39"/>
      <c r="M407" s="181"/>
      <c r="N407" s="182"/>
      <c r="O407" s="72"/>
      <c r="P407" s="72"/>
      <c r="Q407" s="72"/>
      <c r="R407" s="72"/>
      <c r="S407" s="72"/>
      <c r="T407" s="7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133</v>
      </c>
      <c r="AU407" s="19" t="s">
        <v>82</v>
      </c>
    </row>
    <row r="408" s="2" customFormat="1" ht="33" customHeight="1">
      <c r="A408" s="38"/>
      <c r="B408" s="164"/>
      <c r="C408" s="165" t="s">
        <v>676</v>
      </c>
      <c r="D408" s="165" t="s">
        <v>126</v>
      </c>
      <c r="E408" s="166" t="s">
        <v>677</v>
      </c>
      <c r="F408" s="167" t="s">
        <v>678</v>
      </c>
      <c r="G408" s="168" t="s">
        <v>221</v>
      </c>
      <c r="H408" s="169">
        <v>20</v>
      </c>
      <c r="I408" s="170"/>
      <c r="J408" s="171">
        <f>ROUND(I408*H408,2)</f>
        <v>0</v>
      </c>
      <c r="K408" s="167" t="s">
        <v>130</v>
      </c>
      <c r="L408" s="39"/>
      <c r="M408" s="172" t="s">
        <v>3</v>
      </c>
      <c r="N408" s="173" t="s">
        <v>43</v>
      </c>
      <c r="O408" s="72"/>
      <c r="P408" s="174">
        <f>O408*H408</f>
        <v>0</v>
      </c>
      <c r="Q408" s="174">
        <v>0.00060999999999999997</v>
      </c>
      <c r="R408" s="174">
        <f>Q408*H408</f>
        <v>0.012199999999999999</v>
      </c>
      <c r="S408" s="174">
        <v>0</v>
      </c>
      <c r="T408" s="175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76" t="s">
        <v>131</v>
      </c>
      <c r="AT408" s="176" t="s">
        <v>126</v>
      </c>
      <c r="AU408" s="176" t="s">
        <v>82</v>
      </c>
      <c r="AY408" s="19" t="s">
        <v>124</v>
      </c>
      <c r="BE408" s="177">
        <f>IF(N408="základní",J408,0)</f>
        <v>0</v>
      </c>
      <c r="BF408" s="177">
        <f>IF(N408="snížená",J408,0)</f>
        <v>0</v>
      </c>
      <c r="BG408" s="177">
        <f>IF(N408="zákl. přenesená",J408,0)</f>
        <v>0</v>
      </c>
      <c r="BH408" s="177">
        <f>IF(N408="sníž. přenesená",J408,0)</f>
        <v>0</v>
      </c>
      <c r="BI408" s="177">
        <f>IF(N408="nulová",J408,0)</f>
        <v>0</v>
      </c>
      <c r="BJ408" s="19" t="s">
        <v>80</v>
      </c>
      <c r="BK408" s="177">
        <f>ROUND(I408*H408,2)</f>
        <v>0</v>
      </c>
      <c r="BL408" s="19" t="s">
        <v>131</v>
      </c>
      <c r="BM408" s="176" t="s">
        <v>679</v>
      </c>
    </row>
    <row r="409" s="2" customFormat="1">
      <c r="A409" s="38"/>
      <c r="B409" s="39"/>
      <c r="C409" s="38"/>
      <c r="D409" s="178" t="s">
        <v>133</v>
      </c>
      <c r="E409" s="38"/>
      <c r="F409" s="179" t="s">
        <v>680</v>
      </c>
      <c r="G409" s="38"/>
      <c r="H409" s="38"/>
      <c r="I409" s="180"/>
      <c r="J409" s="38"/>
      <c r="K409" s="38"/>
      <c r="L409" s="39"/>
      <c r="M409" s="181"/>
      <c r="N409" s="182"/>
      <c r="O409" s="72"/>
      <c r="P409" s="72"/>
      <c r="Q409" s="72"/>
      <c r="R409" s="72"/>
      <c r="S409" s="72"/>
      <c r="T409" s="73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133</v>
      </c>
      <c r="AU409" s="19" t="s">
        <v>82</v>
      </c>
    </row>
    <row r="410" s="2" customFormat="1" ht="16.5" customHeight="1">
      <c r="A410" s="38"/>
      <c r="B410" s="164"/>
      <c r="C410" s="165" t="s">
        <v>681</v>
      </c>
      <c r="D410" s="165" t="s">
        <v>126</v>
      </c>
      <c r="E410" s="166" t="s">
        <v>682</v>
      </c>
      <c r="F410" s="167" t="s">
        <v>683</v>
      </c>
      <c r="G410" s="168" t="s">
        <v>221</v>
      </c>
      <c r="H410" s="169">
        <v>20</v>
      </c>
      <c r="I410" s="170"/>
      <c r="J410" s="171">
        <f>ROUND(I410*H410,2)</f>
        <v>0</v>
      </c>
      <c r="K410" s="167" t="s">
        <v>130</v>
      </c>
      <c r="L410" s="39"/>
      <c r="M410" s="172" t="s">
        <v>3</v>
      </c>
      <c r="N410" s="173" t="s">
        <v>43</v>
      </c>
      <c r="O410" s="72"/>
      <c r="P410" s="174">
        <f>O410*H410</f>
        <v>0</v>
      </c>
      <c r="Q410" s="174">
        <v>0</v>
      </c>
      <c r="R410" s="174">
        <f>Q410*H410</f>
        <v>0</v>
      </c>
      <c r="S410" s="174">
        <v>0</v>
      </c>
      <c r="T410" s="175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76" t="s">
        <v>131</v>
      </c>
      <c r="AT410" s="176" t="s">
        <v>126</v>
      </c>
      <c r="AU410" s="176" t="s">
        <v>82</v>
      </c>
      <c r="AY410" s="19" t="s">
        <v>124</v>
      </c>
      <c r="BE410" s="177">
        <f>IF(N410="základní",J410,0)</f>
        <v>0</v>
      </c>
      <c r="BF410" s="177">
        <f>IF(N410="snížená",J410,0)</f>
        <v>0</v>
      </c>
      <c r="BG410" s="177">
        <f>IF(N410="zákl. přenesená",J410,0)</f>
        <v>0</v>
      </c>
      <c r="BH410" s="177">
        <f>IF(N410="sníž. přenesená",J410,0)</f>
        <v>0</v>
      </c>
      <c r="BI410" s="177">
        <f>IF(N410="nulová",J410,0)</f>
        <v>0</v>
      </c>
      <c r="BJ410" s="19" t="s">
        <v>80</v>
      </c>
      <c r="BK410" s="177">
        <f>ROUND(I410*H410,2)</f>
        <v>0</v>
      </c>
      <c r="BL410" s="19" t="s">
        <v>131</v>
      </c>
      <c r="BM410" s="176" t="s">
        <v>684</v>
      </c>
    </row>
    <row r="411" s="2" customFormat="1">
      <c r="A411" s="38"/>
      <c r="B411" s="39"/>
      <c r="C411" s="38"/>
      <c r="D411" s="178" t="s">
        <v>133</v>
      </c>
      <c r="E411" s="38"/>
      <c r="F411" s="179" t="s">
        <v>685</v>
      </c>
      <c r="G411" s="38"/>
      <c r="H411" s="38"/>
      <c r="I411" s="180"/>
      <c r="J411" s="38"/>
      <c r="K411" s="38"/>
      <c r="L411" s="39"/>
      <c r="M411" s="181"/>
      <c r="N411" s="182"/>
      <c r="O411" s="72"/>
      <c r="P411" s="72"/>
      <c r="Q411" s="72"/>
      <c r="R411" s="72"/>
      <c r="S411" s="72"/>
      <c r="T411" s="73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9" t="s">
        <v>133</v>
      </c>
      <c r="AU411" s="19" t="s">
        <v>82</v>
      </c>
    </row>
    <row r="412" s="2" customFormat="1" ht="33" customHeight="1">
      <c r="A412" s="38"/>
      <c r="B412" s="164"/>
      <c r="C412" s="165" t="s">
        <v>686</v>
      </c>
      <c r="D412" s="165" t="s">
        <v>126</v>
      </c>
      <c r="E412" s="166" t="s">
        <v>687</v>
      </c>
      <c r="F412" s="167" t="s">
        <v>688</v>
      </c>
      <c r="G412" s="168" t="s">
        <v>139</v>
      </c>
      <c r="H412" s="169">
        <v>7</v>
      </c>
      <c r="I412" s="170"/>
      <c r="J412" s="171">
        <f>ROUND(I412*H412,2)</f>
        <v>0</v>
      </c>
      <c r="K412" s="167" t="s">
        <v>130</v>
      </c>
      <c r="L412" s="39"/>
      <c r="M412" s="172" t="s">
        <v>3</v>
      </c>
      <c r="N412" s="173" t="s">
        <v>43</v>
      </c>
      <c r="O412" s="72"/>
      <c r="P412" s="174">
        <f>O412*H412</f>
        <v>0</v>
      </c>
      <c r="Q412" s="174">
        <v>0</v>
      </c>
      <c r="R412" s="174">
        <f>Q412*H412</f>
        <v>0</v>
      </c>
      <c r="S412" s="174">
        <v>0.082000000000000003</v>
      </c>
      <c r="T412" s="175">
        <f>S412*H412</f>
        <v>0.57400000000000007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76" t="s">
        <v>131</v>
      </c>
      <c r="AT412" s="176" t="s">
        <v>126</v>
      </c>
      <c r="AU412" s="176" t="s">
        <v>82</v>
      </c>
      <c r="AY412" s="19" t="s">
        <v>124</v>
      </c>
      <c r="BE412" s="177">
        <f>IF(N412="základní",J412,0)</f>
        <v>0</v>
      </c>
      <c r="BF412" s="177">
        <f>IF(N412="snížená",J412,0)</f>
        <v>0</v>
      </c>
      <c r="BG412" s="177">
        <f>IF(N412="zákl. přenesená",J412,0)</f>
        <v>0</v>
      </c>
      <c r="BH412" s="177">
        <f>IF(N412="sníž. přenesená",J412,0)</f>
        <v>0</v>
      </c>
      <c r="BI412" s="177">
        <f>IF(N412="nulová",J412,0)</f>
        <v>0</v>
      </c>
      <c r="BJ412" s="19" t="s">
        <v>80</v>
      </c>
      <c r="BK412" s="177">
        <f>ROUND(I412*H412,2)</f>
        <v>0</v>
      </c>
      <c r="BL412" s="19" t="s">
        <v>131</v>
      </c>
      <c r="BM412" s="176" t="s">
        <v>689</v>
      </c>
    </row>
    <row r="413" s="2" customFormat="1">
      <c r="A413" s="38"/>
      <c r="B413" s="39"/>
      <c r="C413" s="38"/>
      <c r="D413" s="178" t="s">
        <v>133</v>
      </c>
      <c r="E413" s="38"/>
      <c r="F413" s="179" t="s">
        <v>690</v>
      </c>
      <c r="G413" s="38"/>
      <c r="H413" s="38"/>
      <c r="I413" s="180"/>
      <c r="J413" s="38"/>
      <c r="K413" s="38"/>
      <c r="L413" s="39"/>
      <c r="M413" s="181"/>
      <c r="N413" s="182"/>
      <c r="O413" s="72"/>
      <c r="P413" s="72"/>
      <c r="Q413" s="72"/>
      <c r="R413" s="72"/>
      <c r="S413" s="72"/>
      <c r="T413" s="73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9" t="s">
        <v>133</v>
      </c>
      <c r="AU413" s="19" t="s">
        <v>82</v>
      </c>
    </row>
    <row r="414" s="13" customFormat="1">
      <c r="A414" s="13"/>
      <c r="B414" s="183"/>
      <c r="C414" s="13"/>
      <c r="D414" s="184" t="s">
        <v>135</v>
      </c>
      <c r="E414" s="185" t="s">
        <v>3</v>
      </c>
      <c r="F414" s="186" t="s">
        <v>691</v>
      </c>
      <c r="G414" s="13"/>
      <c r="H414" s="187">
        <v>7</v>
      </c>
      <c r="I414" s="188"/>
      <c r="J414" s="13"/>
      <c r="K414" s="13"/>
      <c r="L414" s="183"/>
      <c r="M414" s="189"/>
      <c r="N414" s="190"/>
      <c r="O414" s="190"/>
      <c r="P414" s="190"/>
      <c r="Q414" s="190"/>
      <c r="R414" s="190"/>
      <c r="S414" s="190"/>
      <c r="T414" s="19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5" t="s">
        <v>135</v>
      </c>
      <c r="AU414" s="185" t="s">
        <v>82</v>
      </c>
      <c r="AV414" s="13" t="s">
        <v>82</v>
      </c>
      <c r="AW414" s="13" t="s">
        <v>33</v>
      </c>
      <c r="AX414" s="13" t="s">
        <v>80</v>
      </c>
      <c r="AY414" s="185" t="s">
        <v>124</v>
      </c>
    </row>
    <row r="415" s="2" customFormat="1" ht="24.15" customHeight="1">
      <c r="A415" s="38"/>
      <c r="B415" s="164"/>
      <c r="C415" s="165" t="s">
        <v>692</v>
      </c>
      <c r="D415" s="165" t="s">
        <v>126</v>
      </c>
      <c r="E415" s="166" t="s">
        <v>693</v>
      </c>
      <c r="F415" s="167" t="s">
        <v>694</v>
      </c>
      <c r="G415" s="168" t="s">
        <v>139</v>
      </c>
      <c r="H415" s="169">
        <v>7</v>
      </c>
      <c r="I415" s="170"/>
      <c r="J415" s="171">
        <f>ROUND(I415*H415,2)</f>
        <v>0</v>
      </c>
      <c r="K415" s="167" t="s">
        <v>130</v>
      </c>
      <c r="L415" s="39"/>
      <c r="M415" s="172" t="s">
        <v>3</v>
      </c>
      <c r="N415" s="173" t="s">
        <v>43</v>
      </c>
      <c r="O415" s="72"/>
      <c r="P415" s="174">
        <f>O415*H415</f>
        <v>0</v>
      </c>
      <c r="Q415" s="174">
        <v>0</v>
      </c>
      <c r="R415" s="174">
        <f>Q415*H415</f>
        <v>0</v>
      </c>
      <c r="S415" s="174">
        <v>0.0040000000000000001</v>
      </c>
      <c r="T415" s="175">
        <f>S415*H415</f>
        <v>0.028000000000000001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76" t="s">
        <v>131</v>
      </c>
      <c r="AT415" s="176" t="s">
        <v>126</v>
      </c>
      <c r="AU415" s="176" t="s">
        <v>82</v>
      </c>
      <c r="AY415" s="19" t="s">
        <v>124</v>
      </c>
      <c r="BE415" s="177">
        <f>IF(N415="základní",J415,0)</f>
        <v>0</v>
      </c>
      <c r="BF415" s="177">
        <f>IF(N415="snížená",J415,0)</f>
        <v>0</v>
      </c>
      <c r="BG415" s="177">
        <f>IF(N415="zákl. přenesená",J415,0)</f>
        <v>0</v>
      </c>
      <c r="BH415" s="177">
        <f>IF(N415="sníž. přenesená",J415,0)</f>
        <v>0</v>
      </c>
      <c r="BI415" s="177">
        <f>IF(N415="nulová",J415,0)</f>
        <v>0</v>
      </c>
      <c r="BJ415" s="19" t="s">
        <v>80</v>
      </c>
      <c r="BK415" s="177">
        <f>ROUND(I415*H415,2)</f>
        <v>0</v>
      </c>
      <c r="BL415" s="19" t="s">
        <v>131</v>
      </c>
      <c r="BM415" s="176" t="s">
        <v>695</v>
      </c>
    </row>
    <row r="416" s="2" customFormat="1">
      <c r="A416" s="38"/>
      <c r="B416" s="39"/>
      <c r="C416" s="38"/>
      <c r="D416" s="178" t="s">
        <v>133</v>
      </c>
      <c r="E416" s="38"/>
      <c r="F416" s="179" t="s">
        <v>696</v>
      </c>
      <c r="G416" s="38"/>
      <c r="H416" s="38"/>
      <c r="I416" s="180"/>
      <c r="J416" s="38"/>
      <c r="K416" s="38"/>
      <c r="L416" s="39"/>
      <c r="M416" s="181"/>
      <c r="N416" s="182"/>
      <c r="O416" s="72"/>
      <c r="P416" s="72"/>
      <c r="Q416" s="72"/>
      <c r="R416" s="72"/>
      <c r="S416" s="72"/>
      <c r="T416" s="73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133</v>
      </c>
      <c r="AU416" s="19" t="s">
        <v>82</v>
      </c>
    </row>
    <row r="417" s="13" customFormat="1">
      <c r="A417" s="13"/>
      <c r="B417" s="183"/>
      <c r="C417" s="13"/>
      <c r="D417" s="184" t="s">
        <v>135</v>
      </c>
      <c r="E417" s="185" t="s">
        <v>3</v>
      </c>
      <c r="F417" s="186" t="s">
        <v>691</v>
      </c>
      <c r="G417" s="13"/>
      <c r="H417" s="187">
        <v>7</v>
      </c>
      <c r="I417" s="188"/>
      <c r="J417" s="13"/>
      <c r="K417" s="13"/>
      <c r="L417" s="183"/>
      <c r="M417" s="189"/>
      <c r="N417" s="190"/>
      <c r="O417" s="190"/>
      <c r="P417" s="190"/>
      <c r="Q417" s="190"/>
      <c r="R417" s="190"/>
      <c r="S417" s="190"/>
      <c r="T417" s="19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5" t="s">
        <v>135</v>
      </c>
      <c r="AU417" s="185" t="s">
        <v>82</v>
      </c>
      <c r="AV417" s="13" t="s">
        <v>82</v>
      </c>
      <c r="AW417" s="13" t="s">
        <v>33</v>
      </c>
      <c r="AX417" s="13" t="s">
        <v>80</v>
      </c>
      <c r="AY417" s="185" t="s">
        <v>124</v>
      </c>
    </row>
    <row r="418" s="12" customFormat="1" ht="22.8" customHeight="1">
      <c r="A418" s="12"/>
      <c r="B418" s="151"/>
      <c r="C418" s="12"/>
      <c r="D418" s="152" t="s">
        <v>71</v>
      </c>
      <c r="E418" s="162" t="s">
        <v>697</v>
      </c>
      <c r="F418" s="162" t="s">
        <v>698</v>
      </c>
      <c r="G418" s="12"/>
      <c r="H418" s="12"/>
      <c r="I418" s="154"/>
      <c r="J418" s="163">
        <f>BK418</f>
        <v>0</v>
      </c>
      <c r="K418" s="12"/>
      <c r="L418" s="151"/>
      <c r="M418" s="156"/>
      <c r="N418" s="157"/>
      <c r="O418" s="157"/>
      <c r="P418" s="158">
        <f>SUM(P419:P475)</f>
        <v>0</v>
      </c>
      <c r="Q418" s="157"/>
      <c r="R418" s="158">
        <f>SUM(R419:R475)</f>
        <v>0</v>
      </c>
      <c r="S418" s="157"/>
      <c r="T418" s="159">
        <f>SUM(T419:T475)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52" t="s">
        <v>80</v>
      </c>
      <c r="AT418" s="160" t="s">
        <v>71</v>
      </c>
      <c r="AU418" s="160" t="s">
        <v>80</v>
      </c>
      <c r="AY418" s="152" t="s">
        <v>124</v>
      </c>
      <c r="BK418" s="161">
        <f>SUM(BK419:BK475)</f>
        <v>0</v>
      </c>
    </row>
    <row r="419" s="2" customFormat="1" ht="24.15" customHeight="1">
      <c r="A419" s="38"/>
      <c r="B419" s="164"/>
      <c r="C419" s="165" t="s">
        <v>699</v>
      </c>
      <c r="D419" s="165" t="s">
        <v>126</v>
      </c>
      <c r="E419" s="166" t="s">
        <v>700</v>
      </c>
      <c r="F419" s="167" t="s">
        <v>701</v>
      </c>
      <c r="G419" s="168" t="s">
        <v>311</v>
      </c>
      <c r="H419" s="169">
        <v>846.80799999999999</v>
      </c>
      <c r="I419" s="170"/>
      <c r="J419" s="171">
        <f>ROUND(I419*H419,2)</f>
        <v>0</v>
      </c>
      <c r="K419" s="167" t="s">
        <v>130</v>
      </c>
      <c r="L419" s="39"/>
      <c r="M419" s="172" t="s">
        <v>3</v>
      </c>
      <c r="N419" s="173" t="s">
        <v>43</v>
      </c>
      <c r="O419" s="72"/>
      <c r="P419" s="174">
        <f>O419*H419</f>
        <v>0</v>
      </c>
      <c r="Q419" s="174">
        <v>0</v>
      </c>
      <c r="R419" s="174">
        <f>Q419*H419</f>
        <v>0</v>
      </c>
      <c r="S419" s="174">
        <v>0</v>
      </c>
      <c r="T419" s="175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76" t="s">
        <v>131</v>
      </c>
      <c r="AT419" s="176" t="s">
        <v>126</v>
      </c>
      <c r="AU419" s="176" t="s">
        <v>82</v>
      </c>
      <c r="AY419" s="19" t="s">
        <v>124</v>
      </c>
      <c r="BE419" s="177">
        <f>IF(N419="základní",J419,0)</f>
        <v>0</v>
      </c>
      <c r="BF419" s="177">
        <f>IF(N419="snížená",J419,0)</f>
        <v>0</v>
      </c>
      <c r="BG419" s="177">
        <f>IF(N419="zákl. přenesená",J419,0)</f>
        <v>0</v>
      </c>
      <c r="BH419" s="177">
        <f>IF(N419="sníž. přenesená",J419,0)</f>
        <v>0</v>
      </c>
      <c r="BI419" s="177">
        <f>IF(N419="nulová",J419,0)</f>
        <v>0</v>
      </c>
      <c r="BJ419" s="19" t="s">
        <v>80</v>
      </c>
      <c r="BK419" s="177">
        <f>ROUND(I419*H419,2)</f>
        <v>0</v>
      </c>
      <c r="BL419" s="19" t="s">
        <v>131</v>
      </c>
      <c r="BM419" s="176" t="s">
        <v>702</v>
      </c>
    </row>
    <row r="420" s="2" customFormat="1">
      <c r="A420" s="38"/>
      <c r="B420" s="39"/>
      <c r="C420" s="38"/>
      <c r="D420" s="178" t="s">
        <v>133</v>
      </c>
      <c r="E420" s="38"/>
      <c r="F420" s="179" t="s">
        <v>703</v>
      </c>
      <c r="G420" s="38"/>
      <c r="H420" s="38"/>
      <c r="I420" s="180"/>
      <c r="J420" s="38"/>
      <c r="K420" s="38"/>
      <c r="L420" s="39"/>
      <c r="M420" s="181"/>
      <c r="N420" s="182"/>
      <c r="O420" s="72"/>
      <c r="P420" s="72"/>
      <c r="Q420" s="72"/>
      <c r="R420" s="72"/>
      <c r="S420" s="72"/>
      <c r="T420" s="73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133</v>
      </c>
      <c r="AU420" s="19" t="s">
        <v>82</v>
      </c>
    </row>
    <row r="421" s="13" customFormat="1">
      <c r="A421" s="13"/>
      <c r="B421" s="183"/>
      <c r="C421" s="13"/>
      <c r="D421" s="184" t="s">
        <v>135</v>
      </c>
      <c r="E421" s="185" t="s">
        <v>3</v>
      </c>
      <c r="F421" s="186" t="s">
        <v>704</v>
      </c>
      <c r="G421" s="13"/>
      <c r="H421" s="187">
        <v>706.60000000000002</v>
      </c>
      <c r="I421" s="188"/>
      <c r="J421" s="13"/>
      <c r="K421" s="13"/>
      <c r="L421" s="183"/>
      <c r="M421" s="189"/>
      <c r="N421" s="190"/>
      <c r="O421" s="190"/>
      <c r="P421" s="190"/>
      <c r="Q421" s="190"/>
      <c r="R421" s="190"/>
      <c r="S421" s="190"/>
      <c r="T421" s="19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5" t="s">
        <v>135</v>
      </c>
      <c r="AU421" s="185" t="s">
        <v>82</v>
      </c>
      <c r="AV421" s="13" t="s">
        <v>82</v>
      </c>
      <c r="AW421" s="13" t="s">
        <v>33</v>
      </c>
      <c r="AX421" s="13" t="s">
        <v>72</v>
      </c>
      <c r="AY421" s="185" t="s">
        <v>124</v>
      </c>
    </row>
    <row r="422" s="13" customFormat="1">
      <c r="A422" s="13"/>
      <c r="B422" s="183"/>
      <c r="C422" s="13"/>
      <c r="D422" s="184" t="s">
        <v>135</v>
      </c>
      <c r="E422" s="185" t="s">
        <v>3</v>
      </c>
      <c r="F422" s="186" t="s">
        <v>705</v>
      </c>
      <c r="G422" s="13"/>
      <c r="H422" s="187">
        <v>140.208</v>
      </c>
      <c r="I422" s="188"/>
      <c r="J422" s="13"/>
      <c r="K422" s="13"/>
      <c r="L422" s="183"/>
      <c r="M422" s="189"/>
      <c r="N422" s="190"/>
      <c r="O422" s="190"/>
      <c r="P422" s="190"/>
      <c r="Q422" s="190"/>
      <c r="R422" s="190"/>
      <c r="S422" s="190"/>
      <c r="T422" s="19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5" t="s">
        <v>135</v>
      </c>
      <c r="AU422" s="185" t="s">
        <v>82</v>
      </c>
      <c r="AV422" s="13" t="s">
        <v>82</v>
      </c>
      <c r="AW422" s="13" t="s">
        <v>33</v>
      </c>
      <c r="AX422" s="13" t="s">
        <v>72</v>
      </c>
      <c r="AY422" s="185" t="s">
        <v>124</v>
      </c>
    </row>
    <row r="423" s="15" customFormat="1">
      <c r="A423" s="15"/>
      <c r="B423" s="199"/>
      <c r="C423" s="15"/>
      <c r="D423" s="184" t="s">
        <v>135</v>
      </c>
      <c r="E423" s="200" t="s">
        <v>3</v>
      </c>
      <c r="F423" s="201" t="s">
        <v>206</v>
      </c>
      <c r="G423" s="15"/>
      <c r="H423" s="202">
        <v>846.80799999999999</v>
      </c>
      <c r="I423" s="203"/>
      <c r="J423" s="15"/>
      <c r="K423" s="15"/>
      <c r="L423" s="199"/>
      <c r="M423" s="204"/>
      <c r="N423" s="205"/>
      <c r="O423" s="205"/>
      <c r="P423" s="205"/>
      <c r="Q423" s="205"/>
      <c r="R423" s="205"/>
      <c r="S423" s="205"/>
      <c r="T423" s="20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00" t="s">
        <v>135</v>
      </c>
      <c r="AU423" s="200" t="s">
        <v>82</v>
      </c>
      <c r="AV423" s="15" t="s">
        <v>131</v>
      </c>
      <c r="AW423" s="15" t="s">
        <v>33</v>
      </c>
      <c r="AX423" s="15" t="s">
        <v>80</v>
      </c>
      <c r="AY423" s="200" t="s">
        <v>124</v>
      </c>
    </row>
    <row r="424" s="2" customFormat="1" ht="24.15" customHeight="1">
      <c r="A424" s="38"/>
      <c r="B424" s="164"/>
      <c r="C424" s="165" t="s">
        <v>706</v>
      </c>
      <c r="D424" s="165" t="s">
        <v>126</v>
      </c>
      <c r="E424" s="166" t="s">
        <v>707</v>
      </c>
      <c r="F424" s="167" t="s">
        <v>708</v>
      </c>
      <c r="G424" s="168" t="s">
        <v>311</v>
      </c>
      <c r="H424" s="169">
        <v>10161.696</v>
      </c>
      <c r="I424" s="170"/>
      <c r="J424" s="171">
        <f>ROUND(I424*H424,2)</f>
        <v>0</v>
      </c>
      <c r="K424" s="167" t="s">
        <v>130</v>
      </c>
      <c r="L424" s="39"/>
      <c r="M424" s="172" t="s">
        <v>3</v>
      </c>
      <c r="N424" s="173" t="s">
        <v>43</v>
      </c>
      <c r="O424" s="72"/>
      <c r="P424" s="174">
        <f>O424*H424</f>
        <v>0</v>
      </c>
      <c r="Q424" s="174">
        <v>0</v>
      </c>
      <c r="R424" s="174">
        <f>Q424*H424</f>
        <v>0</v>
      </c>
      <c r="S424" s="174">
        <v>0</v>
      </c>
      <c r="T424" s="17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76" t="s">
        <v>131</v>
      </c>
      <c r="AT424" s="176" t="s">
        <v>126</v>
      </c>
      <c r="AU424" s="176" t="s">
        <v>82</v>
      </c>
      <c r="AY424" s="19" t="s">
        <v>124</v>
      </c>
      <c r="BE424" s="177">
        <f>IF(N424="základní",J424,0)</f>
        <v>0</v>
      </c>
      <c r="BF424" s="177">
        <f>IF(N424="snížená",J424,0)</f>
        <v>0</v>
      </c>
      <c r="BG424" s="177">
        <f>IF(N424="zákl. přenesená",J424,0)</f>
        <v>0</v>
      </c>
      <c r="BH424" s="177">
        <f>IF(N424="sníž. přenesená",J424,0)</f>
        <v>0</v>
      </c>
      <c r="BI424" s="177">
        <f>IF(N424="nulová",J424,0)</f>
        <v>0</v>
      </c>
      <c r="BJ424" s="19" t="s">
        <v>80</v>
      </c>
      <c r="BK424" s="177">
        <f>ROUND(I424*H424,2)</f>
        <v>0</v>
      </c>
      <c r="BL424" s="19" t="s">
        <v>131</v>
      </c>
      <c r="BM424" s="176" t="s">
        <v>709</v>
      </c>
    </row>
    <row r="425" s="2" customFormat="1">
      <c r="A425" s="38"/>
      <c r="B425" s="39"/>
      <c r="C425" s="38"/>
      <c r="D425" s="178" t="s">
        <v>133</v>
      </c>
      <c r="E425" s="38"/>
      <c r="F425" s="179" t="s">
        <v>710</v>
      </c>
      <c r="G425" s="38"/>
      <c r="H425" s="38"/>
      <c r="I425" s="180"/>
      <c r="J425" s="38"/>
      <c r="K425" s="38"/>
      <c r="L425" s="39"/>
      <c r="M425" s="181"/>
      <c r="N425" s="182"/>
      <c r="O425" s="72"/>
      <c r="P425" s="72"/>
      <c r="Q425" s="72"/>
      <c r="R425" s="72"/>
      <c r="S425" s="72"/>
      <c r="T425" s="73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133</v>
      </c>
      <c r="AU425" s="19" t="s">
        <v>82</v>
      </c>
    </row>
    <row r="426" s="13" customFormat="1">
      <c r="A426" s="13"/>
      <c r="B426" s="183"/>
      <c r="C426" s="13"/>
      <c r="D426" s="184" t="s">
        <v>135</v>
      </c>
      <c r="E426" s="185" t="s">
        <v>3</v>
      </c>
      <c r="F426" s="186" t="s">
        <v>704</v>
      </c>
      <c r="G426" s="13"/>
      <c r="H426" s="187">
        <v>706.60000000000002</v>
      </c>
      <c r="I426" s="188"/>
      <c r="J426" s="13"/>
      <c r="K426" s="13"/>
      <c r="L426" s="183"/>
      <c r="M426" s="189"/>
      <c r="N426" s="190"/>
      <c r="O426" s="190"/>
      <c r="P426" s="190"/>
      <c r="Q426" s="190"/>
      <c r="R426" s="190"/>
      <c r="S426" s="190"/>
      <c r="T426" s="19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5" t="s">
        <v>135</v>
      </c>
      <c r="AU426" s="185" t="s">
        <v>82</v>
      </c>
      <c r="AV426" s="13" t="s">
        <v>82</v>
      </c>
      <c r="AW426" s="13" t="s">
        <v>33</v>
      </c>
      <c r="AX426" s="13" t="s">
        <v>72</v>
      </c>
      <c r="AY426" s="185" t="s">
        <v>124</v>
      </c>
    </row>
    <row r="427" s="13" customFormat="1">
      <c r="A427" s="13"/>
      <c r="B427" s="183"/>
      <c r="C427" s="13"/>
      <c r="D427" s="184" t="s">
        <v>135</v>
      </c>
      <c r="E427" s="185" t="s">
        <v>3</v>
      </c>
      <c r="F427" s="186" t="s">
        <v>705</v>
      </c>
      <c r="G427" s="13"/>
      <c r="H427" s="187">
        <v>140.208</v>
      </c>
      <c r="I427" s="188"/>
      <c r="J427" s="13"/>
      <c r="K427" s="13"/>
      <c r="L427" s="183"/>
      <c r="M427" s="189"/>
      <c r="N427" s="190"/>
      <c r="O427" s="190"/>
      <c r="P427" s="190"/>
      <c r="Q427" s="190"/>
      <c r="R427" s="190"/>
      <c r="S427" s="190"/>
      <c r="T427" s="19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5" t="s">
        <v>135</v>
      </c>
      <c r="AU427" s="185" t="s">
        <v>82</v>
      </c>
      <c r="AV427" s="13" t="s">
        <v>82</v>
      </c>
      <c r="AW427" s="13" t="s">
        <v>33</v>
      </c>
      <c r="AX427" s="13" t="s">
        <v>72</v>
      </c>
      <c r="AY427" s="185" t="s">
        <v>124</v>
      </c>
    </row>
    <row r="428" s="15" customFormat="1">
      <c r="A428" s="15"/>
      <c r="B428" s="199"/>
      <c r="C428" s="15"/>
      <c r="D428" s="184" t="s">
        <v>135</v>
      </c>
      <c r="E428" s="200" t="s">
        <v>3</v>
      </c>
      <c r="F428" s="201" t="s">
        <v>206</v>
      </c>
      <c r="G428" s="15"/>
      <c r="H428" s="202">
        <v>846.80799999999999</v>
      </c>
      <c r="I428" s="203"/>
      <c r="J428" s="15"/>
      <c r="K428" s="15"/>
      <c r="L428" s="199"/>
      <c r="M428" s="204"/>
      <c r="N428" s="205"/>
      <c r="O428" s="205"/>
      <c r="P428" s="205"/>
      <c r="Q428" s="205"/>
      <c r="R428" s="205"/>
      <c r="S428" s="205"/>
      <c r="T428" s="20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0" t="s">
        <v>135</v>
      </c>
      <c r="AU428" s="200" t="s">
        <v>82</v>
      </c>
      <c r="AV428" s="15" t="s">
        <v>131</v>
      </c>
      <c r="AW428" s="15" t="s">
        <v>33</v>
      </c>
      <c r="AX428" s="15" t="s">
        <v>80</v>
      </c>
      <c r="AY428" s="200" t="s">
        <v>124</v>
      </c>
    </row>
    <row r="429" s="13" customFormat="1">
      <c r="A429" s="13"/>
      <c r="B429" s="183"/>
      <c r="C429" s="13"/>
      <c r="D429" s="184" t="s">
        <v>135</v>
      </c>
      <c r="E429" s="13"/>
      <c r="F429" s="186" t="s">
        <v>711</v>
      </c>
      <c r="G429" s="13"/>
      <c r="H429" s="187">
        <v>10161.696</v>
      </c>
      <c r="I429" s="188"/>
      <c r="J429" s="13"/>
      <c r="K429" s="13"/>
      <c r="L429" s="183"/>
      <c r="M429" s="189"/>
      <c r="N429" s="190"/>
      <c r="O429" s="190"/>
      <c r="P429" s="190"/>
      <c r="Q429" s="190"/>
      <c r="R429" s="190"/>
      <c r="S429" s="190"/>
      <c r="T429" s="19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5" t="s">
        <v>135</v>
      </c>
      <c r="AU429" s="185" t="s">
        <v>82</v>
      </c>
      <c r="AV429" s="13" t="s">
        <v>82</v>
      </c>
      <c r="AW429" s="13" t="s">
        <v>4</v>
      </c>
      <c r="AX429" s="13" t="s">
        <v>80</v>
      </c>
      <c r="AY429" s="185" t="s">
        <v>124</v>
      </c>
    </row>
    <row r="430" s="2" customFormat="1" ht="24.15" customHeight="1">
      <c r="A430" s="38"/>
      <c r="B430" s="164"/>
      <c r="C430" s="165" t="s">
        <v>712</v>
      </c>
      <c r="D430" s="165" t="s">
        <v>126</v>
      </c>
      <c r="E430" s="166" t="s">
        <v>713</v>
      </c>
      <c r="F430" s="167" t="s">
        <v>714</v>
      </c>
      <c r="G430" s="168" t="s">
        <v>311</v>
      </c>
      <c r="H430" s="169">
        <v>444.279</v>
      </c>
      <c r="I430" s="170"/>
      <c r="J430" s="171">
        <f>ROUND(I430*H430,2)</f>
        <v>0</v>
      </c>
      <c r="K430" s="167" t="s">
        <v>130</v>
      </c>
      <c r="L430" s="39"/>
      <c r="M430" s="172" t="s">
        <v>3</v>
      </c>
      <c r="N430" s="173" t="s">
        <v>43</v>
      </c>
      <c r="O430" s="72"/>
      <c r="P430" s="174">
        <f>O430*H430</f>
        <v>0</v>
      </c>
      <c r="Q430" s="174">
        <v>0</v>
      </c>
      <c r="R430" s="174">
        <f>Q430*H430</f>
        <v>0</v>
      </c>
      <c r="S430" s="174">
        <v>0</v>
      </c>
      <c r="T430" s="175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76" t="s">
        <v>131</v>
      </c>
      <c r="AT430" s="176" t="s">
        <v>126</v>
      </c>
      <c r="AU430" s="176" t="s">
        <v>82</v>
      </c>
      <c r="AY430" s="19" t="s">
        <v>124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9" t="s">
        <v>80</v>
      </c>
      <c r="BK430" s="177">
        <f>ROUND(I430*H430,2)</f>
        <v>0</v>
      </c>
      <c r="BL430" s="19" t="s">
        <v>131</v>
      </c>
      <c r="BM430" s="176" t="s">
        <v>715</v>
      </c>
    </row>
    <row r="431" s="2" customFormat="1">
      <c r="A431" s="38"/>
      <c r="B431" s="39"/>
      <c r="C431" s="38"/>
      <c r="D431" s="178" t="s">
        <v>133</v>
      </c>
      <c r="E431" s="38"/>
      <c r="F431" s="179" t="s">
        <v>716</v>
      </c>
      <c r="G431" s="38"/>
      <c r="H431" s="38"/>
      <c r="I431" s="180"/>
      <c r="J431" s="38"/>
      <c r="K431" s="38"/>
      <c r="L431" s="39"/>
      <c r="M431" s="181"/>
      <c r="N431" s="182"/>
      <c r="O431" s="72"/>
      <c r="P431" s="72"/>
      <c r="Q431" s="72"/>
      <c r="R431" s="72"/>
      <c r="S431" s="72"/>
      <c r="T431" s="73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133</v>
      </c>
      <c r="AU431" s="19" t="s">
        <v>82</v>
      </c>
    </row>
    <row r="432" s="14" customFormat="1">
      <c r="A432" s="14"/>
      <c r="B432" s="192"/>
      <c r="C432" s="14"/>
      <c r="D432" s="184" t="s">
        <v>135</v>
      </c>
      <c r="E432" s="193" t="s">
        <v>3</v>
      </c>
      <c r="F432" s="194" t="s">
        <v>286</v>
      </c>
      <c r="G432" s="14"/>
      <c r="H432" s="193" t="s">
        <v>3</v>
      </c>
      <c r="I432" s="195"/>
      <c r="J432" s="14"/>
      <c r="K432" s="14"/>
      <c r="L432" s="192"/>
      <c r="M432" s="196"/>
      <c r="N432" s="197"/>
      <c r="O432" s="197"/>
      <c r="P432" s="197"/>
      <c r="Q432" s="197"/>
      <c r="R432" s="197"/>
      <c r="S432" s="197"/>
      <c r="T432" s="19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3" t="s">
        <v>135</v>
      </c>
      <c r="AU432" s="193" t="s">
        <v>82</v>
      </c>
      <c r="AV432" s="14" t="s">
        <v>80</v>
      </c>
      <c r="AW432" s="14" t="s">
        <v>33</v>
      </c>
      <c r="AX432" s="14" t="s">
        <v>72</v>
      </c>
      <c r="AY432" s="193" t="s">
        <v>124</v>
      </c>
    </row>
    <row r="433" s="13" customFormat="1">
      <c r="A433" s="13"/>
      <c r="B433" s="183"/>
      <c r="C433" s="13"/>
      <c r="D433" s="184" t="s">
        <v>135</v>
      </c>
      <c r="E433" s="185" t="s">
        <v>3</v>
      </c>
      <c r="F433" s="186" t="s">
        <v>717</v>
      </c>
      <c r="G433" s="13"/>
      <c r="H433" s="187">
        <v>28.289999999999999</v>
      </c>
      <c r="I433" s="188"/>
      <c r="J433" s="13"/>
      <c r="K433" s="13"/>
      <c r="L433" s="183"/>
      <c r="M433" s="189"/>
      <c r="N433" s="190"/>
      <c r="O433" s="190"/>
      <c r="P433" s="190"/>
      <c r="Q433" s="190"/>
      <c r="R433" s="190"/>
      <c r="S433" s="190"/>
      <c r="T433" s="19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5" t="s">
        <v>135</v>
      </c>
      <c r="AU433" s="185" t="s">
        <v>82</v>
      </c>
      <c r="AV433" s="13" t="s">
        <v>82</v>
      </c>
      <c r="AW433" s="13" t="s">
        <v>33</v>
      </c>
      <c r="AX433" s="13" t="s">
        <v>72</v>
      </c>
      <c r="AY433" s="185" t="s">
        <v>124</v>
      </c>
    </row>
    <row r="434" s="13" customFormat="1">
      <c r="A434" s="13"/>
      <c r="B434" s="183"/>
      <c r="C434" s="13"/>
      <c r="D434" s="184" t="s">
        <v>135</v>
      </c>
      <c r="E434" s="185" t="s">
        <v>3</v>
      </c>
      <c r="F434" s="186" t="s">
        <v>718</v>
      </c>
      <c r="G434" s="13"/>
      <c r="H434" s="187">
        <v>1.204</v>
      </c>
      <c r="I434" s="188"/>
      <c r="J434" s="13"/>
      <c r="K434" s="13"/>
      <c r="L434" s="183"/>
      <c r="M434" s="189"/>
      <c r="N434" s="190"/>
      <c r="O434" s="190"/>
      <c r="P434" s="190"/>
      <c r="Q434" s="190"/>
      <c r="R434" s="190"/>
      <c r="S434" s="190"/>
      <c r="T434" s="19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5" t="s">
        <v>135</v>
      </c>
      <c r="AU434" s="185" t="s">
        <v>82</v>
      </c>
      <c r="AV434" s="13" t="s">
        <v>82</v>
      </c>
      <c r="AW434" s="13" t="s">
        <v>33</v>
      </c>
      <c r="AX434" s="13" t="s">
        <v>72</v>
      </c>
      <c r="AY434" s="185" t="s">
        <v>124</v>
      </c>
    </row>
    <row r="435" s="14" customFormat="1">
      <c r="A435" s="14"/>
      <c r="B435" s="192"/>
      <c r="C435" s="14"/>
      <c r="D435" s="184" t="s">
        <v>135</v>
      </c>
      <c r="E435" s="193" t="s">
        <v>3</v>
      </c>
      <c r="F435" s="194" t="s">
        <v>226</v>
      </c>
      <c r="G435" s="14"/>
      <c r="H435" s="193" t="s">
        <v>3</v>
      </c>
      <c r="I435" s="195"/>
      <c r="J435" s="14"/>
      <c r="K435" s="14"/>
      <c r="L435" s="192"/>
      <c r="M435" s="196"/>
      <c r="N435" s="197"/>
      <c r="O435" s="197"/>
      <c r="P435" s="197"/>
      <c r="Q435" s="197"/>
      <c r="R435" s="197"/>
      <c r="S435" s="197"/>
      <c r="T435" s="19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3" t="s">
        <v>135</v>
      </c>
      <c r="AU435" s="193" t="s">
        <v>82</v>
      </c>
      <c r="AV435" s="14" t="s">
        <v>80</v>
      </c>
      <c r="AW435" s="14" t="s">
        <v>33</v>
      </c>
      <c r="AX435" s="14" t="s">
        <v>72</v>
      </c>
      <c r="AY435" s="193" t="s">
        <v>124</v>
      </c>
    </row>
    <row r="436" s="13" customFormat="1">
      <c r="A436" s="13"/>
      <c r="B436" s="183"/>
      <c r="C436" s="13"/>
      <c r="D436" s="184" t="s">
        <v>135</v>
      </c>
      <c r="E436" s="185" t="s">
        <v>3</v>
      </c>
      <c r="F436" s="186" t="s">
        <v>719</v>
      </c>
      <c r="G436" s="13"/>
      <c r="H436" s="187">
        <v>42.024999999999999</v>
      </c>
      <c r="I436" s="188"/>
      <c r="J436" s="13"/>
      <c r="K436" s="13"/>
      <c r="L436" s="183"/>
      <c r="M436" s="189"/>
      <c r="N436" s="190"/>
      <c r="O436" s="190"/>
      <c r="P436" s="190"/>
      <c r="Q436" s="190"/>
      <c r="R436" s="190"/>
      <c r="S436" s="190"/>
      <c r="T436" s="19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5" t="s">
        <v>135</v>
      </c>
      <c r="AU436" s="185" t="s">
        <v>82</v>
      </c>
      <c r="AV436" s="13" t="s">
        <v>82</v>
      </c>
      <c r="AW436" s="13" t="s">
        <v>33</v>
      </c>
      <c r="AX436" s="13" t="s">
        <v>72</v>
      </c>
      <c r="AY436" s="185" t="s">
        <v>124</v>
      </c>
    </row>
    <row r="437" s="13" customFormat="1">
      <c r="A437" s="13"/>
      <c r="B437" s="183"/>
      <c r="C437" s="13"/>
      <c r="D437" s="184" t="s">
        <v>135</v>
      </c>
      <c r="E437" s="185" t="s">
        <v>3</v>
      </c>
      <c r="F437" s="186" t="s">
        <v>720</v>
      </c>
      <c r="G437" s="13"/>
      <c r="H437" s="187">
        <v>9.4000000000000004</v>
      </c>
      <c r="I437" s="188"/>
      <c r="J437" s="13"/>
      <c r="K437" s="13"/>
      <c r="L437" s="183"/>
      <c r="M437" s="189"/>
      <c r="N437" s="190"/>
      <c r="O437" s="190"/>
      <c r="P437" s="190"/>
      <c r="Q437" s="190"/>
      <c r="R437" s="190"/>
      <c r="S437" s="190"/>
      <c r="T437" s="19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5" t="s">
        <v>135</v>
      </c>
      <c r="AU437" s="185" t="s">
        <v>82</v>
      </c>
      <c r="AV437" s="13" t="s">
        <v>82</v>
      </c>
      <c r="AW437" s="13" t="s">
        <v>33</v>
      </c>
      <c r="AX437" s="13" t="s">
        <v>72</v>
      </c>
      <c r="AY437" s="185" t="s">
        <v>124</v>
      </c>
    </row>
    <row r="438" s="13" customFormat="1">
      <c r="A438" s="13"/>
      <c r="B438" s="183"/>
      <c r="C438" s="13"/>
      <c r="D438" s="184" t="s">
        <v>135</v>
      </c>
      <c r="E438" s="185" t="s">
        <v>3</v>
      </c>
      <c r="F438" s="186" t="s">
        <v>721</v>
      </c>
      <c r="G438" s="13"/>
      <c r="H438" s="187">
        <v>5.4400000000000004</v>
      </c>
      <c r="I438" s="188"/>
      <c r="J438" s="13"/>
      <c r="K438" s="13"/>
      <c r="L438" s="183"/>
      <c r="M438" s="189"/>
      <c r="N438" s="190"/>
      <c r="O438" s="190"/>
      <c r="P438" s="190"/>
      <c r="Q438" s="190"/>
      <c r="R438" s="190"/>
      <c r="S438" s="190"/>
      <c r="T438" s="19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5" t="s">
        <v>135</v>
      </c>
      <c r="AU438" s="185" t="s">
        <v>82</v>
      </c>
      <c r="AV438" s="13" t="s">
        <v>82</v>
      </c>
      <c r="AW438" s="13" t="s">
        <v>33</v>
      </c>
      <c r="AX438" s="13" t="s">
        <v>72</v>
      </c>
      <c r="AY438" s="185" t="s">
        <v>124</v>
      </c>
    </row>
    <row r="439" s="13" customFormat="1">
      <c r="A439" s="13"/>
      <c r="B439" s="183"/>
      <c r="C439" s="13"/>
      <c r="D439" s="184" t="s">
        <v>135</v>
      </c>
      <c r="E439" s="185" t="s">
        <v>3</v>
      </c>
      <c r="F439" s="186" t="s">
        <v>722</v>
      </c>
      <c r="G439" s="13"/>
      <c r="H439" s="187">
        <v>15.6</v>
      </c>
      <c r="I439" s="188"/>
      <c r="J439" s="13"/>
      <c r="K439" s="13"/>
      <c r="L439" s="183"/>
      <c r="M439" s="189"/>
      <c r="N439" s="190"/>
      <c r="O439" s="190"/>
      <c r="P439" s="190"/>
      <c r="Q439" s="190"/>
      <c r="R439" s="190"/>
      <c r="S439" s="190"/>
      <c r="T439" s="19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5" t="s">
        <v>135</v>
      </c>
      <c r="AU439" s="185" t="s">
        <v>82</v>
      </c>
      <c r="AV439" s="13" t="s">
        <v>82</v>
      </c>
      <c r="AW439" s="13" t="s">
        <v>33</v>
      </c>
      <c r="AX439" s="13" t="s">
        <v>72</v>
      </c>
      <c r="AY439" s="185" t="s">
        <v>124</v>
      </c>
    </row>
    <row r="440" s="13" customFormat="1">
      <c r="A440" s="13"/>
      <c r="B440" s="183"/>
      <c r="C440" s="13"/>
      <c r="D440" s="184" t="s">
        <v>135</v>
      </c>
      <c r="E440" s="185" t="s">
        <v>3</v>
      </c>
      <c r="F440" s="186" t="s">
        <v>723</v>
      </c>
      <c r="G440" s="13"/>
      <c r="H440" s="187">
        <v>341.64999999999998</v>
      </c>
      <c r="I440" s="188"/>
      <c r="J440" s="13"/>
      <c r="K440" s="13"/>
      <c r="L440" s="183"/>
      <c r="M440" s="189"/>
      <c r="N440" s="190"/>
      <c r="O440" s="190"/>
      <c r="P440" s="190"/>
      <c r="Q440" s="190"/>
      <c r="R440" s="190"/>
      <c r="S440" s="190"/>
      <c r="T440" s="19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5" t="s">
        <v>135</v>
      </c>
      <c r="AU440" s="185" t="s">
        <v>82</v>
      </c>
      <c r="AV440" s="13" t="s">
        <v>82</v>
      </c>
      <c r="AW440" s="13" t="s">
        <v>33</v>
      </c>
      <c r="AX440" s="13" t="s">
        <v>72</v>
      </c>
      <c r="AY440" s="185" t="s">
        <v>124</v>
      </c>
    </row>
    <row r="441" s="13" customFormat="1">
      <c r="A441" s="13"/>
      <c r="B441" s="183"/>
      <c r="C441" s="13"/>
      <c r="D441" s="184" t="s">
        <v>135</v>
      </c>
      <c r="E441" s="185" t="s">
        <v>3</v>
      </c>
      <c r="F441" s="186" t="s">
        <v>724</v>
      </c>
      <c r="G441" s="13"/>
      <c r="H441" s="187">
        <v>0.46999999999999997</v>
      </c>
      <c r="I441" s="188"/>
      <c r="J441" s="13"/>
      <c r="K441" s="13"/>
      <c r="L441" s="183"/>
      <c r="M441" s="189"/>
      <c r="N441" s="190"/>
      <c r="O441" s="190"/>
      <c r="P441" s="190"/>
      <c r="Q441" s="190"/>
      <c r="R441" s="190"/>
      <c r="S441" s="190"/>
      <c r="T441" s="19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5" t="s">
        <v>135</v>
      </c>
      <c r="AU441" s="185" t="s">
        <v>82</v>
      </c>
      <c r="AV441" s="13" t="s">
        <v>82</v>
      </c>
      <c r="AW441" s="13" t="s">
        <v>33</v>
      </c>
      <c r="AX441" s="13" t="s">
        <v>72</v>
      </c>
      <c r="AY441" s="185" t="s">
        <v>124</v>
      </c>
    </row>
    <row r="442" s="13" customFormat="1">
      <c r="A442" s="13"/>
      <c r="B442" s="183"/>
      <c r="C442" s="13"/>
      <c r="D442" s="184" t="s">
        <v>135</v>
      </c>
      <c r="E442" s="185" t="s">
        <v>3</v>
      </c>
      <c r="F442" s="186" t="s">
        <v>725</v>
      </c>
      <c r="G442" s="13"/>
      <c r="H442" s="187">
        <v>0.20000000000000001</v>
      </c>
      <c r="I442" s="188"/>
      <c r="J442" s="13"/>
      <c r="K442" s="13"/>
      <c r="L442" s="183"/>
      <c r="M442" s="189"/>
      <c r="N442" s="190"/>
      <c r="O442" s="190"/>
      <c r="P442" s="190"/>
      <c r="Q442" s="190"/>
      <c r="R442" s="190"/>
      <c r="S442" s="190"/>
      <c r="T442" s="19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5" t="s">
        <v>135</v>
      </c>
      <c r="AU442" s="185" t="s">
        <v>82</v>
      </c>
      <c r="AV442" s="13" t="s">
        <v>82</v>
      </c>
      <c r="AW442" s="13" t="s">
        <v>33</v>
      </c>
      <c r="AX442" s="13" t="s">
        <v>72</v>
      </c>
      <c r="AY442" s="185" t="s">
        <v>124</v>
      </c>
    </row>
    <row r="443" s="15" customFormat="1">
      <c r="A443" s="15"/>
      <c r="B443" s="199"/>
      <c r="C443" s="15"/>
      <c r="D443" s="184" t="s">
        <v>135</v>
      </c>
      <c r="E443" s="200" t="s">
        <v>3</v>
      </c>
      <c r="F443" s="201" t="s">
        <v>206</v>
      </c>
      <c r="G443" s="15"/>
      <c r="H443" s="202">
        <v>444.279</v>
      </c>
      <c r="I443" s="203"/>
      <c r="J443" s="15"/>
      <c r="K443" s="15"/>
      <c r="L443" s="199"/>
      <c r="M443" s="204"/>
      <c r="N443" s="205"/>
      <c r="O443" s="205"/>
      <c r="P443" s="205"/>
      <c r="Q443" s="205"/>
      <c r="R443" s="205"/>
      <c r="S443" s="205"/>
      <c r="T443" s="20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00" t="s">
        <v>135</v>
      </c>
      <c r="AU443" s="200" t="s">
        <v>82</v>
      </c>
      <c r="AV443" s="15" t="s">
        <v>131</v>
      </c>
      <c r="AW443" s="15" t="s">
        <v>33</v>
      </c>
      <c r="AX443" s="15" t="s">
        <v>80</v>
      </c>
      <c r="AY443" s="200" t="s">
        <v>124</v>
      </c>
    </row>
    <row r="444" s="2" customFormat="1" ht="24.15" customHeight="1">
      <c r="A444" s="38"/>
      <c r="B444" s="164"/>
      <c r="C444" s="165" t="s">
        <v>726</v>
      </c>
      <c r="D444" s="165" t="s">
        <v>126</v>
      </c>
      <c r="E444" s="166" t="s">
        <v>727</v>
      </c>
      <c r="F444" s="167" t="s">
        <v>708</v>
      </c>
      <c r="G444" s="168" t="s">
        <v>311</v>
      </c>
      <c r="H444" s="169">
        <v>4977.4200000000001</v>
      </c>
      <c r="I444" s="170"/>
      <c r="J444" s="171">
        <f>ROUND(I444*H444,2)</f>
        <v>0</v>
      </c>
      <c r="K444" s="167" t="s">
        <v>130</v>
      </c>
      <c r="L444" s="39"/>
      <c r="M444" s="172" t="s">
        <v>3</v>
      </c>
      <c r="N444" s="173" t="s">
        <v>43</v>
      </c>
      <c r="O444" s="72"/>
      <c r="P444" s="174">
        <f>O444*H444</f>
        <v>0</v>
      </c>
      <c r="Q444" s="174">
        <v>0</v>
      </c>
      <c r="R444" s="174">
        <f>Q444*H444</f>
        <v>0</v>
      </c>
      <c r="S444" s="174">
        <v>0</v>
      </c>
      <c r="T444" s="175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176" t="s">
        <v>131</v>
      </c>
      <c r="AT444" s="176" t="s">
        <v>126</v>
      </c>
      <c r="AU444" s="176" t="s">
        <v>82</v>
      </c>
      <c r="AY444" s="19" t="s">
        <v>124</v>
      </c>
      <c r="BE444" s="177">
        <f>IF(N444="základní",J444,0)</f>
        <v>0</v>
      </c>
      <c r="BF444" s="177">
        <f>IF(N444="snížená",J444,0)</f>
        <v>0</v>
      </c>
      <c r="BG444" s="177">
        <f>IF(N444="zákl. přenesená",J444,0)</f>
        <v>0</v>
      </c>
      <c r="BH444" s="177">
        <f>IF(N444="sníž. přenesená",J444,0)</f>
        <v>0</v>
      </c>
      <c r="BI444" s="177">
        <f>IF(N444="nulová",J444,0)</f>
        <v>0</v>
      </c>
      <c r="BJ444" s="19" t="s">
        <v>80</v>
      </c>
      <c r="BK444" s="177">
        <f>ROUND(I444*H444,2)</f>
        <v>0</v>
      </c>
      <c r="BL444" s="19" t="s">
        <v>131</v>
      </c>
      <c r="BM444" s="176" t="s">
        <v>728</v>
      </c>
    </row>
    <row r="445" s="2" customFormat="1">
      <c r="A445" s="38"/>
      <c r="B445" s="39"/>
      <c r="C445" s="38"/>
      <c r="D445" s="178" t="s">
        <v>133</v>
      </c>
      <c r="E445" s="38"/>
      <c r="F445" s="179" t="s">
        <v>729</v>
      </c>
      <c r="G445" s="38"/>
      <c r="H445" s="38"/>
      <c r="I445" s="180"/>
      <c r="J445" s="38"/>
      <c r="K445" s="38"/>
      <c r="L445" s="39"/>
      <c r="M445" s="181"/>
      <c r="N445" s="182"/>
      <c r="O445" s="72"/>
      <c r="P445" s="72"/>
      <c r="Q445" s="72"/>
      <c r="R445" s="72"/>
      <c r="S445" s="72"/>
      <c r="T445" s="73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9" t="s">
        <v>133</v>
      </c>
      <c r="AU445" s="19" t="s">
        <v>82</v>
      </c>
    </row>
    <row r="446" s="14" customFormat="1">
      <c r="A446" s="14"/>
      <c r="B446" s="192"/>
      <c r="C446" s="14"/>
      <c r="D446" s="184" t="s">
        <v>135</v>
      </c>
      <c r="E446" s="193" t="s">
        <v>3</v>
      </c>
      <c r="F446" s="194" t="s">
        <v>226</v>
      </c>
      <c r="G446" s="14"/>
      <c r="H446" s="193" t="s">
        <v>3</v>
      </c>
      <c r="I446" s="195"/>
      <c r="J446" s="14"/>
      <c r="K446" s="14"/>
      <c r="L446" s="192"/>
      <c r="M446" s="196"/>
      <c r="N446" s="197"/>
      <c r="O446" s="197"/>
      <c r="P446" s="197"/>
      <c r="Q446" s="197"/>
      <c r="R446" s="197"/>
      <c r="S446" s="197"/>
      <c r="T446" s="19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3" t="s">
        <v>135</v>
      </c>
      <c r="AU446" s="193" t="s">
        <v>82</v>
      </c>
      <c r="AV446" s="14" t="s">
        <v>80</v>
      </c>
      <c r="AW446" s="14" t="s">
        <v>33</v>
      </c>
      <c r="AX446" s="14" t="s">
        <v>72</v>
      </c>
      <c r="AY446" s="193" t="s">
        <v>124</v>
      </c>
    </row>
    <row r="447" s="13" customFormat="1">
      <c r="A447" s="13"/>
      <c r="B447" s="183"/>
      <c r="C447" s="13"/>
      <c r="D447" s="184" t="s">
        <v>135</v>
      </c>
      <c r="E447" s="185" t="s">
        <v>3</v>
      </c>
      <c r="F447" s="186" t="s">
        <v>719</v>
      </c>
      <c r="G447" s="13"/>
      <c r="H447" s="187">
        <v>42.024999999999999</v>
      </c>
      <c r="I447" s="188"/>
      <c r="J447" s="13"/>
      <c r="K447" s="13"/>
      <c r="L447" s="183"/>
      <c r="M447" s="189"/>
      <c r="N447" s="190"/>
      <c r="O447" s="190"/>
      <c r="P447" s="190"/>
      <c r="Q447" s="190"/>
      <c r="R447" s="190"/>
      <c r="S447" s="190"/>
      <c r="T447" s="19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5" t="s">
        <v>135</v>
      </c>
      <c r="AU447" s="185" t="s">
        <v>82</v>
      </c>
      <c r="AV447" s="13" t="s">
        <v>82</v>
      </c>
      <c r="AW447" s="13" t="s">
        <v>33</v>
      </c>
      <c r="AX447" s="13" t="s">
        <v>72</v>
      </c>
      <c r="AY447" s="185" t="s">
        <v>124</v>
      </c>
    </row>
    <row r="448" s="13" customFormat="1">
      <c r="A448" s="13"/>
      <c r="B448" s="183"/>
      <c r="C448" s="13"/>
      <c r="D448" s="184" t="s">
        <v>135</v>
      </c>
      <c r="E448" s="185" t="s">
        <v>3</v>
      </c>
      <c r="F448" s="186" t="s">
        <v>720</v>
      </c>
      <c r="G448" s="13"/>
      <c r="H448" s="187">
        <v>9.4000000000000004</v>
      </c>
      <c r="I448" s="188"/>
      <c r="J448" s="13"/>
      <c r="K448" s="13"/>
      <c r="L448" s="183"/>
      <c r="M448" s="189"/>
      <c r="N448" s="190"/>
      <c r="O448" s="190"/>
      <c r="P448" s="190"/>
      <c r="Q448" s="190"/>
      <c r="R448" s="190"/>
      <c r="S448" s="190"/>
      <c r="T448" s="19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5" t="s">
        <v>135</v>
      </c>
      <c r="AU448" s="185" t="s">
        <v>82</v>
      </c>
      <c r="AV448" s="13" t="s">
        <v>82</v>
      </c>
      <c r="AW448" s="13" t="s">
        <v>33</v>
      </c>
      <c r="AX448" s="13" t="s">
        <v>72</v>
      </c>
      <c r="AY448" s="185" t="s">
        <v>124</v>
      </c>
    </row>
    <row r="449" s="13" customFormat="1">
      <c r="A449" s="13"/>
      <c r="B449" s="183"/>
      <c r="C449" s="13"/>
      <c r="D449" s="184" t="s">
        <v>135</v>
      </c>
      <c r="E449" s="185" t="s">
        <v>3</v>
      </c>
      <c r="F449" s="186" t="s">
        <v>721</v>
      </c>
      <c r="G449" s="13"/>
      <c r="H449" s="187">
        <v>5.4400000000000004</v>
      </c>
      <c r="I449" s="188"/>
      <c r="J449" s="13"/>
      <c r="K449" s="13"/>
      <c r="L449" s="183"/>
      <c r="M449" s="189"/>
      <c r="N449" s="190"/>
      <c r="O449" s="190"/>
      <c r="P449" s="190"/>
      <c r="Q449" s="190"/>
      <c r="R449" s="190"/>
      <c r="S449" s="190"/>
      <c r="T449" s="19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5" t="s">
        <v>135</v>
      </c>
      <c r="AU449" s="185" t="s">
        <v>82</v>
      </c>
      <c r="AV449" s="13" t="s">
        <v>82</v>
      </c>
      <c r="AW449" s="13" t="s">
        <v>33</v>
      </c>
      <c r="AX449" s="13" t="s">
        <v>72</v>
      </c>
      <c r="AY449" s="185" t="s">
        <v>124</v>
      </c>
    </row>
    <row r="450" s="13" customFormat="1">
      <c r="A450" s="13"/>
      <c r="B450" s="183"/>
      <c r="C450" s="13"/>
      <c r="D450" s="184" t="s">
        <v>135</v>
      </c>
      <c r="E450" s="185" t="s">
        <v>3</v>
      </c>
      <c r="F450" s="186" t="s">
        <v>722</v>
      </c>
      <c r="G450" s="13"/>
      <c r="H450" s="187">
        <v>15.6</v>
      </c>
      <c r="I450" s="188"/>
      <c r="J450" s="13"/>
      <c r="K450" s="13"/>
      <c r="L450" s="183"/>
      <c r="M450" s="189"/>
      <c r="N450" s="190"/>
      <c r="O450" s="190"/>
      <c r="P450" s="190"/>
      <c r="Q450" s="190"/>
      <c r="R450" s="190"/>
      <c r="S450" s="190"/>
      <c r="T450" s="19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5" t="s">
        <v>135</v>
      </c>
      <c r="AU450" s="185" t="s">
        <v>82</v>
      </c>
      <c r="AV450" s="13" t="s">
        <v>82</v>
      </c>
      <c r="AW450" s="13" t="s">
        <v>33</v>
      </c>
      <c r="AX450" s="13" t="s">
        <v>72</v>
      </c>
      <c r="AY450" s="185" t="s">
        <v>124</v>
      </c>
    </row>
    <row r="451" s="13" customFormat="1">
      <c r="A451" s="13"/>
      <c r="B451" s="183"/>
      <c r="C451" s="13"/>
      <c r="D451" s="184" t="s">
        <v>135</v>
      </c>
      <c r="E451" s="185" t="s">
        <v>3</v>
      </c>
      <c r="F451" s="186" t="s">
        <v>723</v>
      </c>
      <c r="G451" s="13"/>
      <c r="H451" s="187">
        <v>341.64999999999998</v>
      </c>
      <c r="I451" s="188"/>
      <c r="J451" s="13"/>
      <c r="K451" s="13"/>
      <c r="L451" s="183"/>
      <c r="M451" s="189"/>
      <c r="N451" s="190"/>
      <c r="O451" s="190"/>
      <c r="P451" s="190"/>
      <c r="Q451" s="190"/>
      <c r="R451" s="190"/>
      <c r="S451" s="190"/>
      <c r="T451" s="19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5" t="s">
        <v>135</v>
      </c>
      <c r="AU451" s="185" t="s">
        <v>82</v>
      </c>
      <c r="AV451" s="13" t="s">
        <v>82</v>
      </c>
      <c r="AW451" s="13" t="s">
        <v>33</v>
      </c>
      <c r="AX451" s="13" t="s">
        <v>72</v>
      </c>
      <c r="AY451" s="185" t="s">
        <v>124</v>
      </c>
    </row>
    <row r="452" s="13" customFormat="1">
      <c r="A452" s="13"/>
      <c r="B452" s="183"/>
      <c r="C452" s="13"/>
      <c r="D452" s="184" t="s">
        <v>135</v>
      </c>
      <c r="E452" s="185" t="s">
        <v>3</v>
      </c>
      <c r="F452" s="186" t="s">
        <v>724</v>
      </c>
      <c r="G452" s="13"/>
      <c r="H452" s="187">
        <v>0.46999999999999997</v>
      </c>
      <c r="I452" s="188"/>
      <c r="J452" s="13"/>
      <c r="K452" s="13"/>
      <c r="L452" s="183"/>
      <c r="M452" s="189"/>
      <c r="N452" s="190"/>
      <c r="O452" s="190"/>
      <c r="P452" s="190"/>
      <c r="Q452" s="190"/>
      <c r="R452" s="190"/>
      <c r="S452" s="190"/>
      <c r="T452" s="19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5" t="s">
        <v>135</v>
      </c>
      <c r="AU452" s="185" t="s">
        <v>82</v>
      </c>
      <c r="AV452" s="13" t="s">
        <v>82</v>
      </c>
      <c r="AW452" s="13" t="s">
        <v>33</v>
      </c>
      <c r="AX452" s="13" t="s">
        <v>72</v>
      </c>
      <c r="AY452" s="185" t="s">
        <v>124</v>
      </c>
    </row>
    <row r="453" s="13" customFormat="1">
      <c r="A453" s="13"/>
      <c r="B453" s="183"/>
      <c r="C453" s="13"/>
      <c r="D453" s="184" t="s">
        <v>135</v>
      </c>
      <c r="E453" s="185" t="s">
        <v>3</v>
      </c>
      <c r="F453" s="186" t="s">
        <v>725</v>
      </c>
      <c r="G453" s="13"/>
      <c r="H453" s="187">
        <v>0.20000000000000001</v>
      </c>
      <c r="I453" s="188"/>
      <c r="J453" s="13"/>
      <c r="K453" s="13"/>
      <c r="L453" s="183"/>
      <c r="M453" s="189"/>
      <c r="N453" s="190"/>
      <c r="O453" s="190"/>
      <c r="P453" s="190"/>
      <c r="Q453" s="190"/>
      <c r="R453" s="190"/>
      <c r="S453" s="190"/>
      <c r="T453" s="19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5" t="s">
        <v>135</v>
      </c>
      <c r="AU453" s="185" t="s">
        <v>82</v>
      </c>
      <c r="AV453" s="13" t="s">
        <v>82</v>
      </c>
      <c r="AW453" s="13" t="s">
        <v>33</v>
      </c>
      <c r="AX453" s="13" t="s">
        <v>72</v>
      </c>
      <c r="AY453" s="185" t="s">
        <v>124</v>
      </c>
    </row>
    <row r="454" s="15" customFormat="1">
      <c r="A454" s="15"/>
      <c r="B454" s="199"/>
      <c r="C454" s="15"/>
      <c r="D454" s="184" t="s">
        <v>135</v>
      </c>
      <c r="E454" s="200" t="s">
        <v>3</v>
      </c>
      <c r="F454" s="201" t="s">
        <v>206</v>
      </c>
      <c r="G454" s="15"/>
      <c r="H454" s="202">
        <v>414.78500000000002</v>
      </c>
      <c r="I454" s="203"/>
      <c r="J454" s="15"/>
      <c r="K454" s="15"/>
      <c r="L454" s="199"/>
      <c r="M454" s="204"/>
      <c r="N454" s="205"/>
      <c r="O454" s="205"/>
      <c r="P454" s="205"/>
      <c r="Q454" s="205"/>
      <c r="R454" s="205"/>
      <c r="S454" s="205"/>
      <c r="T454" s="20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0" t="s">
        <v>135</v>
      </c>
      <c r="AU454" s="200" t="s">
        <v>82</v>
      </c>
      <c r="AV454" s="15" t="s">
        <v>131</v>
      </c>
      <c r="AW454" s="15" t="s">
        <v>33</v>
      </c>
      <c r="AX454" s="15" t="s">
        <v>80</v>
      </c>
      <c r="AY454" s="200" t="s">
        <v>124</v>
      </c>
    </row>
    <row r="455" s="13" customFormat="1">
      <c r="A455" s="13"/>
      <c r="B455" s="183"/>
      <c r="C455" s="13"/>
      <c r="D455" s="184" t="s">
        <v>135</v>
      </c>
      <c r="E455" s="13"/>
      <c r="F455" s="186" t="s">
        <v>730</v>
      </c>
      <c r="G455" s="13"/>
      <c r="H455" s="187">
        <v>4977.4200000000001</v>
      </c>
      <c r="I455" s="188"/>
      <c r="J455" s="13"/>
      <c r="K455" s="13"/>
      <c r="L455" s="183"/>
      <c r="M455" s="189"/>
      <c r="N455" s="190"/>
      <c r="O455" s="190"/>
      <c r="P455" s="190"/>
      <c r="Q455" s="190"/>
      <c r="R455" s="190"/>
      <c r="S455" s="190"/>
      <c r="T455" s="19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5" t="s">
        <v>135</v>
      </c>
      <c r="AU455" s="185" t="s">
        <v>82</v>
      </c>
      <c r="AV455" s="13" t="s">
        <v>82</v>
      </c>
      <c r="AW455" s="13" t="s">
        <v>4</v>
      </c>
      <c r="AX455" s="13" t="s">
        <v>80</v>
      </c>
      <c r="AY455" s="185" t="s">
        <v>124</v>
      </c>
    </row>
    <row r="456" s="2" customFormat="1" ht="16.5" customHeight="1">
      <c r="A456" s="38"/>
      <c r="B456" s="164"/>
      <c r="C456" s="165" t="s">
        <v>731</v>
      </c>
      <c r="D456" s="165" t="s">
        <v>126</v>
      </c>
      <c r="E456" s="166" t="s">
        <v>732</v>
      </c>
      <c r="F456" s="167" t="s">
        <v>733</v>
      </c>
      <c r="G456" s="168" t="s">
        <v>311</v>
      </c>
      <c r="H456" s="169">
        <v>14.747</v>
      </c>
      <c r="I456" s="170"/>
      <c r="J456" s="171">
        <f>ROUND(I456*H456,2)</f>
        <v>0</v>
      </c>
      <c r="K456" s="167" t="s">
        <v>130</v>
      </c>
      <c r="L456" s="39"/>
      <c r="M456" s="172" t="s">
        <v>3</v>
      </c>
      <c r="N456" s="173" t="s">
        <v>43</v>
      </c>
      <c r="O456" s="72"/>
      <c r="P456" s="174">
        <f>O456*H456</f>
        <v>0</v>
      </c>
      <c r="Q456" s="174">
        <v>0</v>
      </c>
      <c r="R456" s="174">
        <f>Q456*H456</f>
        <v>0</v>
      </c>
      <c r="S456" s="174">
        <v>0</v>
      </c>
      <c r="T456" s="175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76" t="s">
        <v>131</v>
      </c>
      <c r="AT456" s="176" t="s">
        <v>126</v>
      </c>
      <c r="AU456" s="176" t="s">
        <v>82</v>
      </c>
      <c r="AY456" s="19" t="s">
        <v>124</v>
      </c>
      <c r="BE456" s="177">
        <f>IF(N456="základní",J456,0)</f>
        <v>0</v>
      </c>
      <c r="BF456" s="177">
        <f>IF(N456="snížená",J456,0)</f>
        <v>0</v>
      </c>
      <c r="BG456" s="177">
        <f>IF(N456="zákl. přenesená",J456,0)</f>
        <v>0</v>
      </c>
      <c r="BH456" s="177">
        <f>IF(N456="sníž. přenesená",J456,0)</f>
        <v>0</v>
      </c>
      <c r="BI456" s="177">
        <f>IF(N456="nulová",J456,0)</f>
        <v>0</v>
      </c>
      <c r="BJ456" s="19" t="s">
        <v>80</v>
      </c>
      <c r="BK456" s="177">
        <f>ROUND(I456*H456,2)</f>
        <v>0</v>
      </c>
      <c r="BL456" s="19" t="s">
        <v>131</v>
      </c>
      <c r="BM456" s="176" t="s">
        <v>734</v>
      </c>
    </row>
    <row r="457" s="2" customFormat="1">
      <c r="A457" s="38"/>
      <c r="B457" s="39"/>
      <c r="C457" s="38"/>
      <c r="D457" s="178" t="s">
        <v>133</v>
      </c>
      <c r="E457" s="38"/>
      <c r="F457" s="179" t="s">
        <v>735</v>
      </c>
      <c r="G457" s="38"/>
      <c r="H457" s="38"/>
      <c r="I457" s="180"/>
      <c r="J457" s="38"/>
      <c r="K457" s="38"/>
      <c r="L457" s="39"/>
      <c r="M457" s="181"/>
      <c r="N457" s="182"/>
      <c r="O457" s="72"/>
      <c r="P457" s="72"/>
      <c r="Q457" s="72"/>
      <c r="R457" s="72"/>
      <c r="S457" s="72"/>
      <c r="T457" s="73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9" t="s">
        <v>133</v>
      </c>
      <c r="AU457" s="19" t="s">
        <v>82</v>
      </c>
    </row>
    <row r="458" s="14" customFormat="1">
      <c r="A458" s="14"/>
      <c r="B458" s="192"/>
      <c r="C458" s="14"/>
      <c r="D458" s="184" t="s">
        <v>135</v>
      </c>
      <c r="E458" s="193" t="s">
        <v>3</v>
      </c>
      <c r="F458" s="194" t="s">
        <v>306</v>
      </c>
      <c r="G458" s="14"/>
      <c r="H458" s="193" t="s">
        <v>3</v>
      </c>
      <c r="I458" s="195"/>
      <c r="J458" s="14"/>
      <c r="K458" s="14"/>
      <c r="L458" s="192"/>
      <c r="M458" s="196"/>
      <c r="N458" s="197"/>
      <c r="O458" s="197"/>
      <c r="P458" s="197"/>
      <c r="Q458" s="197"/>
      <c r="R458" s="197"/>
      <c r="S458" s="197"/>
      <c r="T458" s="19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3" t="s">
        <v>135</v>
      </c>
      <c r="AU458" s="193" t="s">
        <v>82</v>
      </c>
      <c r="AV458" s="14" t="s">
        <v>80</v>
      </c>
      <c r="AW458" s="14" t="s">
        <v>33</v>
      </c>
      <c r="AX458" s="14" t="s">
        <v>72</v>
      </c>
      <c r="AY458" s="193" t="s">
        <v>124</v>
      </c>
    </row>
    <row r="459" s="13" customFormat="1">
      <c r="A459" s="13"/>
      <c r="B459" s="183"/>
      <c r="C459" s="13"/>
      <c r="D459" s="184" t="s">
        <v>135</v>
      </c>
      <c r="E459" s="185" t="s">
        <v>3</v>
      </c>
      <c r="F459" s="186" t="s">
        <v>736</v>
      </c>
      <c r="G459" s="13"/>
      <c r="H459" s="187">
        <v>14.145</v>
      </c>
      <c r="I459" s="188"/>
      <c r="J459" s="13"/>
      <c r="K459" s="13"/>
      <c r="L459" s="183"/>
      <c r="M459" s="189"/>
      <c r="N459" s="190"/>
      <c r="O459" s="190"/>
      <c r="P459" s="190"/>
      <c r="Q459" s="190"/>
      <c r="R459" s="190"/>
      <c r="S459" s="190"/>
      <c r="T459" s="19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5" t="s">
        <v>135</v>
      </c>
      <c r="AU459" s="185" t="s">
        <v>82</v>
      </c>
      <c r="AV459" s="13" t="s">
        <v>82</v>
      </c>
      <c r="AW459" s="13" t="s">
        <v>33</v>
      </c>
      <c r="AX459" s="13" t="s">
        <v>72</v>
      </c>
      <c r="AY459" s="185" t="s">
        <v>124</v>
      </c>
    </row>
    <row r="460" s="13" customFormat="1">
      <c r="A460" s="13"/>
      <c r="B460" s="183"/>
      <c r="C460" s="13"/>
      <c r="D460" s="184" t="s">
        <v>135</v>
      </c>
      <c r="E460" s="185" t="s">
        <v>3</v>
      </c>
      <c r="F460" s="186" t="s">
        <v>737</v>
      </c>
      <c r="G460" s="13"/>
      <c r="H460" s="187">
        <v>0.60199999999999998</v>
      </c>
      <c r="I460" s="188"/>
      <c r="J460" s="13"/>
      <c r="K460" s="13"/>
      <c r="L460" s="183"/>
      <c r="M460" s="189"/>
      <c r="N460" s="190"/>
      <c r="O460" s="190"/>
      <c r="P460" s="190"/>
      <c r="Q460" s="190"/>
      <c r="R460" s="190"/>
      <c r="S460" s="190"/>
      <c r="T460" s="19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5" t="s">
        <v>135</v>
      </c>
      <c r="AU460" s="185" t="s">
        <v>82</v>
      </c>
      <c r="AV460" s="13" t="s">
        <v>82</v>
      </c>
      <c r="AW460" s="13" t="s">
        <v>33</v>
      </c>
      <c r="AX460" s="13" t="s">
        <v>72</v>
      </c>
      <c r="AY460" s="185" t="s">
        <v>124</v>
      </c>
    </row>
    <row r="461" s="15" customFormat="1">
      <c r="A461" s="15"/>
      <c r="B461" s="199"/>
      <c r="C461" s="15"/>
      <c r="D461" s="184" t="s">
        <v>135</v>
      </c>
      <c r="E461" s="200" t="s">
        <v>3</v>
      </c>
      <c r="F461" s="201" t="s">
        <v>206</v>
      </c>
      <c r="G461" s="15"/>
      <c r="H461" s="202">
        <v>14.747</v>
      </c>
      <c r="I461" s="203"/>
      <c r="J461" s="15"/>
      <c r="K461" s="15"/>
      <c r="L461" s="199"/>
      <c r="M461" s="204"/>
      <c r="N461" s="205"/>
      <c r="O461" s="205"/>
      <c r="P461" s="205"/>
      <c r="Q461" s="205"/>
      <c r="R461" s="205"/>
      <c r="S461" s="205"/>
      <c r="T461" s="20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00" t="s">
        <v>135</v>
      </c>
      <c r="AU461" s="200" t="s">
        <v>82</v>
      </c>
      <c r="AV461" s="15" t="s">
        <v>131</v>
      </c>
      <c r="AW461" s="15" t="s">
        <v>33</v>
      </c>
      <c r="AX461" s="15" t="s">
        <v>80</v>
      </c>
      <c r="AY461" s="200" t="s">
        <v>124</v>
      </c>
    </row>
    <row r="462" s="2" customFormat="1" ht="24.15" customHeight="1">
      <c r="A462" s="38"/>
      <c r="B462" s="164"/>
      <c r="C462" s="165" t="s">
        <v>738</v>
      </c>
      <c r="D462" s="165" t="s">
        <v>126</v>
      </c>
      <c r="E462" s="166" t="s">
        <v>739</v>
      </c>
      <c r="F462" s="167" t="s">
        <v>740</v>
      </c>
      <c r="G462" s="168" t="s">
        <v>311</v>
      </c>
      <c r="H462" s="169">
        <v>67.495000000000005</v>
      </c>
      <c r="I462" s="170"/>
      <c r="J462" s="171">
        <f>ROUND(I462*H462,2)</f>
        <v>0</v>
      </c>
      <c r="K462" s="167" t="s">
        <v>3</v>
      </c>
      <c r="L462" s="39"/>
      <c r="M462" s="172" t="s">
        <v>3</v>
      </c>
      <c r="N462" s="173" t="s">
        <v>43</v>
      </c>
      <c r="O462" s="72"/>
      <c r="P462" s="174">
        <f>O462*H462</f>
        <v>0</v>
      </c>
      <c r="Q462" s="174">
        <v>0</v>
      </c>
      <c r="R462" s="174">
        <f>Q462*H462</f>
        <v>0</v>
      </c>
      <c r="S462" s="174">
        <v>0</v>
      </c>
      <c r="T462" s="175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76" t="s">
        <v>131</v>
      </c>
      <c r="AT462" s="176" t="s">
        <v>126</v>
      </c>
      <c r="AU462" s="176" t="s">
        <v>82</v>
      </c>
      <c r="AY462" s="19" t="s">
        <v>124</v>
      </c>
      <c r="BE462" s="177">
        <f>IF(N462="základní",J462,0)</f>
        <v>0</v>
      </c>
      <c r="BF462" s="177">
        <f>IF(N462="snížená",J462,0)</f>
        <v>0</v>
      </c>
      <c r="BG462" s="177">
        <f>IF(N462="zákl. přenesená",J462,0)</f>
        <v>0</v>
      </c>
      <c r="BH462" s="177">
        <f>IF(N462="sníž. přenesená",J462,0)</f>
        <v>0</v>
      </c>
      <c r="BI462" s="177">
        <f>IF(N462="nulová",J462,0)</f>
        <v>0</v>
      </c>
      <c r="BJ462" s="19" t="s">
        <v>80</v>
      </c>
      <c r="BK462" s="177">
        <f>ROUND(I462*H462,2)</f>
        <v>0</v>
      </c>
      <c r="BL462" s="19" t="s">
        <v>131</v>
      </c>
      <c r="BM462" s="176" t="s">
        <v>741</v>
      </c>
    </row>
    <row r="463" s="13" customFormat="1">
      <c r="A463" s="13"/>
      <c r="B463" s="183"/>
      <c r="C463" s="13"/>
      <c r="D463" s="184" t="s">
        <v>135</v>
      </c>
      <c r="E463" s="185" t="s">
        <v>3</v>
      </c>
      <c r="F463" s="186" t="s">
        <v>719</v>
      </c>
      <c r="G463" s="13"/>
      <c r="H463" s="187">
        <v>42.024999999999999</v>
      </c>
      <c r="I463" s="188"/>
      <c r="J463" s="13"/>
      <c r="K463" s="13"/>
      <c r="L463" s="183"/>
      <c r="M463" s="189"/>
      <c r="N463" s="190"/>
      <c r="O463" s="190"/>
      <c r="P463" s="190"/>
      <c r="Q463" s="190"/>
      <c r="R463" s="190"/>
      <c r="S463" s="190"/>
      <c r="T463" s="19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5" t="s">
        <v>135</v>
      </c>
      <c r="AU463" s="185" t="s">
        <v>82</v>
      </c>
      <c r="AV463" s="13" t="s">
        <v>82</v>
      </c>
      <c r="AW463" s="13" t="s">
        <v>33</v>
      </c>
      <c r="AX463" s="13" t="s">
        <v>72</v>
      </c>
      <c r="AY463" s="185" t="s">
        <v>124</v>
      </c>
    </row>
    <row r="464" s="13" customFormat="1">
      <c r="A464" s="13"/>
      <c r="B464" s="183"/>
      <c r="C464" s="13"/>
      <c r="D464" s="184" t="s">
        <v>135</v>
      </c>
      <c r="E464" s="185" t="s">
        <v>3</v>
      </c>
      <c r="F464" s="186" t="s">
        <v>720</v>
      </c>
      <c r="G464" s="13"/>
      <c r="H464" s="187">
        <v>9.4000000000000004</v>
      </c>
      <c r="I464" s="188"/>
      <c r="J464" s="13"/>
      <c r="K464" s="13"/>
      <c r="L464" s="183"/>
      <c r="M464" s="189"/>
      <c r="N464" s="190"/>
      <c r="O464" s="190"/>
      <c r="P464" s="190"/>
      <c r="Q464" s="190"/>
      <c r="R464" s="190"/>
      <c r="S464" s="190"/>
      <c r="T464" s="19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5" t="s">
        <v>135</v>
      </c>
      <c r="AU464" s="185" t="s">
        <v>82</v>
      </c>
      <c r="AV464" s="13" t="s">
        <v>82</v>
      </c>
      <c r="AW464" s="13" t="s">
        <v>33</v>
      </c>
      <c r="AX464" s="13" t="s">
        <v>72</v>
      </c>
      <c r="AY464" s="185" t="s">
        <v>124</v>
      </c>
    </row>
    <row r="465" s="13" customFormat="1">
      <c r="A465" s="13"/>
      <c r="B465" s="183"/>
      <c r="C465" s="13"/>
      <c r="D465" s="184" t="s">
        <v>135</v>
      </c>
      <c r="E465" s="185" t="s">
        <v>3</v>
      </c>
      <c r="F465" s="186" t="s">
        <v>722</v>
      </c>
      <c r="G465" s="13"/>
      <c r="H465" s="187">
        <v>15.6</v>
      </c>
      <c r="I465" s="188"/>
      <c r="J465" s="13"/>
      <c r="K465" s="13"/>
      <c r="L465" s="183"/>
      <c r="M465" s="189"/>
      <c r="N465" s="190"/>
      <c r="O465" s="190"/>
      <c r="P465" s="190"/>
      <c r="Q465" s="190"/>
      <c r="R465" s="190"/>
      <c r="S465" s="190"/>
      <c r="T465" s="19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5" t="s">
        <v>135</v>
      </c>
      <c r="AU465" s="185" t="s">
        <v>82</v>
      </c>
      <c r="AV465" s="13" t="s">
        <v>82</v>
      </c>
      <c r="AW465" s="13" t="s">
        <v>33</v>
      </c>
      <c r="AX465" s="13" t="s">
        <v>72</v>
      </c>
      <c r="AY465" s="185" t="s">
        <v>124</v>
      </c>
    </row>
    <row r="466" s="13" customFormat="1">
      <c r="A466" s="13"/>
      <c r="B466" s="183"/>
      <c r="C466" s="13"/>
      <c r="D466" s="184" t="s">
        <v>135</v>
      </c>
      <c r="E466" s="185" t="s">
        <v>3</v>
      </c>
      <c r="F466" s="186" t="s">
        <v>724</v>
      </c>
      <c r="G466" s="13"/>
      <c r="H466" s="187">
        <v>0.46999999999999997</v>
      </c>
      <c r="I466" s="188"/>
      <c r="J466" s="13"/>
      <c r="K466" s="13"/>
      <c r="L466" s="183"/>
      <c r="M466" s="189"/>
      <c r="N466" s="190"/>
      <c r="O466" s="190"/>
      <c r="P466" s="190"/>
      <c r="Q466" s="190"/>
      <c r="R466" s="190"/>
      <c r="S466" s="190"/>
      <c r="T466" s="19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5" t="s">
        <v>135</v>
      </c>
      <c r="AU466" s="185" t="s">
        <v>82</v>
      </c>
      <c r="AV466" s="13" t="s">
        <v>82</v>
      </c>
      <c r="AW466" s="13" t="s">
        <v>33</v>
      </c>
      <c r="AX466" s="13" t="s">
        <v>72</v>
      </c>
      <c r="AY466" s="185" t="s">
        <v>124</v>
      </c>
    </row>
    <row r="467" s="15" customFormat="1">
      <c r="A467" s="15"/>
      <c r="B467" s="199"/>
      <c r="C467" s="15"/>
      <c r="D467" s="184" t="s">
        <v>135</v>
      </c>
      <c r="E467" s="200" t="s">
        <v>3</v>
      </c>
      <c r="F467" s="201" t="s">
        <v>206</v>
      </c>
      <c r="G467" s="15"/>
      <c r="H467" s="202">
        <v>67.495000000000005</v>
      </c>
      <c r="I467" s="203"/>
      <c r="J467" s="15"/>
      <c r="K467" s="15"/>
      <c r="L467" s="199"/>
      <c r="M467" s="204"/>
      <c r="N467" s="205"/>
      <c r="O467" s="205"/>
      <c r="P467" s="205"/>
      <c r="Q467" s="205"/>
      <c r="R467" s="205"/>
      <c r="S467" s="205"/>
      <c r="T467" s="206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00" t="s">
        <v>135</v>
      </c>
      <c r="AU467" s="200" t="s">
        <v>82</v>
      </c>
      <c r="AV467" s="15" t="s">
        <v>131</v>
      </c>
      <c r="AW467" s="15" t="s">
        <v>33</v>
      </c>
      <c r="AX467" s="15" t="s">
        <v>80</v>
      </c>
      <c r="AY467" s="200" t="s">
        <v>124</v>
      </c>
    </row>
    <row r="468" s="2" customFormat="1" ht="24.15" customHeight="1">
      <c r="A468" s="38"/>
      <c r="B468" s="164"/>
      <c r="C468" s="165" t="s">
        <v>742</v>
      </c>
      <c r="D468" s="165" t="s">
        <v>126</v>
      </c>
      <c r="E468" s="166" t="s">
        <v>743</v>
      </c>
      <c r="F468" s="167" t="s">
        <v>310</v>
      </c>
      <c r="G468" s="168" t="s">
        <v>311</v>
      </c>
      <c r="H468" s="169">
        <v>712.03999999999996</v>
      </c>
      <c r="I468" s="170"/>
      <c r="J468" s="171">
        <f>ROUND(I468*H468,2)</f>
        <v>0</v>
      </c>
      <c r="K468" s="167" t="s">
        <v>3</v>
      </c>
      <c r="L468" s="39"/>
      <c r="M468" s="172" t="s">
        <v>3</v>
      </c>
      <c r="N468" s="173" t="s">
        <v>43</v>
      </c>
      <c r="O468" s="72"/>
      <c r="P468" s="174">
        <f>O468*H468</f>
        <v>0</v>
      </c>
      <c r="Q468" s="174">
        <v>0</v>
      </c>
      <c r="R468" s="174">
        <f>Q468*H468</f>
        <v>0</v>
      </c>
      <c r="S468" s="174">
        <v>0</v>
      </c>
      <c r="T468" s="175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76" t="s">
        <v>131</v>
      </c>
      <c r="AT468" s="176" t="s">
        <v>126</v>
      </c>
      <c r="AU468" s="176" t="s">
        <v>82</v>
      </c>
      <c r="AY468" s="19" t="s">
        <v>124</v>
      </c>
      <c r="BE468" s="177">
        <f>IF(N468="základní",J468,0)</f>
        <v>0</v>
      </c>
      <c r="BF468" s="177">
        <f>IF(N468="snížená",J468,0)</f>
        <v>0</v>
      </c>
      <c r="BG468" s="177">
        <f>IF(N468="zákl. přenesená",J468,0)</f>
        <v>0</v>
      </c>
      <c r="BH468" s="177">
        <f>IF(N468="sníž. přenesená",J468,0)</f>
        <v>0</v>
      </c>
      <c r="BI468" s="177">
        <f>IF(N468="nulová",J468,0)</f>
        <v>0</v>
      </c>
      <c r="BJ468" s="19" t="s">
        <v>80</v>
      </c>
      <c r="BK468" s="177">
        <f>ROUND(I468*H468,2)</f>
        <v>0</v>
      </c>
      <c r="BL468" s="19" t="s">
        <v>131</v>
      </c>
      <c r="BM468" s="176" t="s">
        <v>744</v>
      </c>
    </row>
    <row r="469" s="13" customFormat="1">
      <c r="A469" s="13"/>
      <c r="B469" s="183"/>
      <c r="C469" s="13"/>
      <c r="D469" s="184" t="s">
        <v>135</v>
      </c>
      <c r="E469" s="185" t="s">
        <v>3</v>
      </c>
      <c r="F469" s="186" t="s">
        <v>704</v>
      </c>
      <c r="G469" s="13"/>
      <c r="H469" s="187">
        <v>706.60000000000002</v>
      </c>
      <c r="I469" s="188"/>
      <c r="J469" s="13"/>
      <c r="K469" s="13"/>
      <c r="L469" s="183"/>
      <c r="M469" s="189"/>
      <c r="N469" s="190"/>
      <c r="O469" s="190"/>
      <c r="P469" s="190"/>
      <c r="Q469" s="190"/>
      <c r="R469" s="190"/>
      <c r="S469" s="190"/>
      <c r="T469" s="19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5" t="s">
        <v>135</v>
      </c>
      <c r="AU469" s="185" t="s">
        <v>82</v>
      </c>
      <c r="AV469" s="13" t="s">
        <v>82</v>
      </c>
      <c r="AW469" s="13" t="s">
        <v>33</v>
      </c>
      <c r="AX469" s="13" t="s">
        <v>72</v>
      </c>
      <c r="AY469" s="185" t="s">
        <v>124</v>
      </c>
    </row>
    <row r="470" s="13" customFormat="1">
      <c r="A470" s="13"/>
      <c r="B470" s="183"/>
      <c r="C470" s="13"/>
      <c r="D470" s="184" t="s">
        <v>135</v>
      </c>
      <c r="E470" s="185" t="s">
        <v>3</v>
      </c>
      <c r="F470" s="186" t="s">
        <v>721</v>
      </c>
      <c r="G470" s="13"/>
      <c r="H470" s="187">
        <v>5.4400000000000004</v>
      </c>
      <c r="I470" s="188"/>
      <c r="J470" s="13"/>
      <c r="K470" s="13"/>
      <c r="L470" s="183"/>
      <c r="M470" s="189"/>
      <c r="N470" s="190"/>
      <c r="O470" s="190"/>
      <c r="P470" s="190"/>
      <c r="Q470" s="190"/>
      <c r="R470" s="190"/>
      <c r="S470" s="190"/>
      <c r="T470" s="19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5" t="s">
        <v>135</v>
      </c>
      <c r="AU470" s="185" t="s">
        <v>82</v>
      </c>
      <c r="AV470" s="13" t="s">
        <v>82</v>
      </c>
      <c r="AW470" s="13" t="s">
        <v>33</v>
      </c>
      <c r="AX470" s="13" t="s">
        <v>72</v>
      </c>
      <c r="AY470" s="185" t="s">
        <v>124</v>
      </c>
    </row>
    <row r="471" s="15" customFormat="1">
      <c r="A471" s="15"/>
      <c r="B471" s="199"/>
      <c r="C471" s="15"/>
      <c r="D471" s="184" t="s">
        <v>135</v>
      </c>
      <c r="E471" s="200" t="s">
        <v>3</v>
      </c>
      <c r="F471" s="201" t="s">
        <v>206</v>
      </c>
      <c r="G471" s="15"/>
      <c r="H471" s="202">
        <v>712.03999999999996</v>
      </c>
      <c r="I471" s="203"/>
      <c r="J471" s="15"/>
      <c r="K471" s="15"/>
      <c r="L471" s="199"/>
      <c r="M471" s="204"/>
      <c r="N471" s="205"/>
      <c r="O471" s="205"/>
      <c r="P471" s="205"/>
      <c r="Q471" s="205"/>
      <c r="R471" s="205"/>
      <c r="S471" s="205"/>
      <c r="T471" s="20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00" t="s">
        <v>135</v>
      </c>
      <c r="AU471" s="200" t="s">
        <v>82</v>
      </c>
      <c r="AV471" s="15" t="s">
        <v>131</v>
      </c>
      <c r="AW471" s="15" t="s">
        <v>33</v>
      </c>
      <c r="AX471" s="15" t="s">
        <v>80</v>
      </c>
      <c r="AY471" s="200" t="s">
        <v>124</v>
      </c>
    </row>
    <row r="472" s="2" customFormat="1" ht="24.15" customHeight="1">
      <c r="A472" s="38"/>
      <c r="B472" s="164"/>
      <c r="C472" s="165" t="s">
        <v>745</v>
      </c>
      <c r="D472" s="165" t="s">
        <v>126</v>
      </c>
      <c r="E472" s="166" t="s">
        <v>746</v>
      </c>
      <c r="F472" s="167" t="s">
        <v>747</v>
      </c>
      <c r="G472" s="168" t="s">
        <v>311</v>
      </c>
      <c r="H472" s="169">
        <v>481.858</v>
      </c>
      <c r="I472" s="170"/>
      <c r="J472" s="171">
        <f>ROUND(I472*H472,2)</f>
        <v>0</v>
      </c>
      <c r="K472" s="167" t="s">
        <v>3</v>
      </c>
      <c r="L472" s="39"/>
      <c r="M472" s="172" t="s">
        <v>3</v>
      </c>
      <c r="N472" s="173" t="s">
        <v>43</v>
      </c>
      <c r="O472" s="72"/>
      <c r="P472" s="174">
        <f>O472*H472</f>
        <v>0</v>
      </c>
      <c r="Q472" s="174">
        <v>0</v>
      </c>
      <c r="R472" s="174">
        <f>Q472*H472</f>
        <v>0</v>
      </c>
      <c r="S472" s="174">
        <v>0</v>
      </c>
      <c r="T472" s="175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76" t="s">
        <v>131</v>
      </c>
      <c r="AT472" s="176" t="s">
        <v>126</v>
      </c>
      <c r="AU472" s="176" t="s">
        <v>82</v>
      </c>
      <c r="AY472" s="19" t="s">
        <v>124</v>
      </c>
      <c r="BE472" s="177">
        <f>IF(N472="základní",J472,0)</f>
        <v>0</v>
      </c>
      <c r="BF472" s="177">
        <f>IF(N472="snížená",J472,0)</f>
        <v>0</v>
      </c>
      <c r="BG472" s="177">
        <f>IF(N472="zákl. přenesená",J472,0)</f>
        <v>0</v>
      </c>
      <c r="BH472" s="177">
        <f>IF(N472="sníž. přenesená",J472,0)</f>
        <v>0</v>
      </c>
      <c r="BI472" s="177">
        <f>IF(N472="nulová",J472,0)</f>
        <v>0</v>
      </c>
      <c r="BJ472" s="19" t="s">
        <v>80</v>
      </c>
      <c r="BK472" s="177">
        <f>ROUND(I472*H472,2)</f>
        <v>0</v>
      </c>
      <c r="BL472" s="19" t="s">
        <v>131</v>
      </c>
      <c r="BM472" s="176" t="s">
        <v>748</v>
      </c>
    </row>
    <row r="473" s="13" customFormat="1">
      <c r="A473" s="13"/>
      <c r="B473" s="183"/>
      <c r="C473" s="13"/>
      <c r="D473" s="184" t="s">
        <v>135</v>
      </c>
      <c r="E473" s="185" t="s">
        <v>3</v>
      </c>
      <c r="F473" s="186" t="s">
        <v>705</v>
      </c>
      <c r="G473" s="13"/>
      <c r="H473" s="187">
        <v>140.208</v>
      </c>
      <c r="I473" s="188"/>
      <c r="J473" s="13"/>
      <c r="K473" s="13"/>
      <c r="L473" s="183"/>
      <c r="M473" s="189"/>
      <c r="N473" s="190"/>
      <c r="O473" s="190"/>
      <c r="P473" s="190"/>
      <c r="Q473" s="190"/>
      <c r="R473" s="190"/>
      <c r="S473" s="190"/>
      <c r="T473" s="19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5" t="s">
        <v>135</v>
      </c>
      <c r="AU473" s="185" t="s">
        <v>82</v>
      </c>
      <c r="AV473" s="13" t="s">
        <v>82</v>
      </c>
      <c r="AW473" s="13" t="s">
        <v>33</v>
      </c>
      <c r="AX473" s="13" t="s">
        <v>72</v>
      </c>
      <c r="AY473" s="185" t="s">
        <v>124</v>
      </c>
    </row>
    <row r="474" s="13" customFormat="1">
      <c r="A474" s="13"/>
      <c r="B474" s="183"/>
      <c r="C474" s="13"/>
      <c r="D474" s="184" t="s">
        <v>135</v>
      </c>
      <c r="E474" s="185" t="s">
        <v>3</v>
      </c>
      <c r="F474" s="186" t="s">
        <v>723</v>
      </c>
      <c r="G474" s="13"/>
      <c r="H474" s="187">
        <v>341.64999999999998</v>
      </c>
      <c r="I474" s="188"/>
      <c r="J474" s="13"/>
      <c r="K474" s="13"/>
      <c r="L474" s="183"/>
      <c r="M474" s="189"/>
      <c r="N474" s="190"/>
      <c r="O474" s="190"/>
      <c r="P474" s="190"/>
      <c r="Q474" s="190"/>
      <c r="R474" s="190"/>
      <c r="S474" s="190"/>
      <c r="T474" s="19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5" t="s">
        <v>135</v>
      </c>
      <c r="AU474" s="185" t="s">
        <v>82</v>
      </c>
      <c r="AV474" s="13" t="s">
        <v>82</v>
      </c>
      <c r="AW474" s="13" t="s">
        <v>33</v>
      </c>
      <c r="AX474" s="13" t="s">
        <v>72</v>
      </c>
      <c r="AY474" s="185" t="s">
        <v>124</v>
      </c>
    </row>
    <row r="475" s="15" customFormat="1">
      <c r="A475" s="15"/>
      <c r="B475" s="199"/>
      <c r="C475" s="15"/>
      <c r="D475" s="184" t="s">
        <v>135</v>
      </c>
      <c r="E475" s="200" t="s">
        <v>3</v>
      </c>
      <c r="F475" s="201" t="s">
        <v>206</v>
      </c>
      <c r="G475" s="15"/>
      <c r="H475" s="202">
        <v>481.858</v>
      </c>
      <c r="I475" s="203"/>
      <c r="J475" s="15"/>
      <c r="K475" s="15"/>
      <c r="L475" s="199"/>
      <c r="M475" s="204"/>
      <c r="N475" s="205"/>
      <c r="O475" s="205"/>
      <c r="P475" s="205"/>
      <c r="Q475" s="205"/>
      <c r="R475" s="205"/>
      <c r="S475" s="205"/>
      <c r="T475" s="206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00" t="s">
        <v>135</v>
      </c>
      <c r="AU475" s="200" t="s">
        <v>82</v>
      </c>
      <c r="AV475" s="15" t="s">
        <v>131</v>
      </c>
      <c r="AW475" s="15" t="s">
        <v>33</v>
      </c>
      <c r="AX475" s="15" t="s">
        <v>80</v>
      </c>
      <c r="AY475" s="200" t="s">
        <v>124</v>
      </c>
    </row>
    <row r="476" s="12" customFormat="1" ht="22.8" customHeight="1">
      <c r="A476" s="12"/>
      <c r="B476" s="151"/>
      <c r="C476" s="12"/>
      <c r="D476" s="152" t="s">
        <v>71</v>
      </c>
      <c r="E476" s="162" t="s">
        <v>749</v>
      </c>
      <c r="F476" s="162" t="s">
        <v>750</v>
      </c>
      <c r="G476" s="12"/>
      <c r="H476" s="12"/>
      <c r="I476" s="154"/>
      <c r="J476" s="163">
        <f>BK476</f>
        <v>0</v>
      </c>
      <c r="K476" s="12"/>
      <c r="L476" s="151"/>
      <c r="M476" s="156"/>
      <c r="N476" s="157"/>
      <c r="O476" s="157"/>
      <c r="P476" s="158">
        <f>SUM(P477:P479)</f>
        <v>0</v>
      </c>
      <c r="Q476" s="157"/>
      <c r="R476" s="158">
        <f>SUM(R477:R479)</f>
        <v>0</v>
      </c>
      <c r="S476" s="157"/>
      <c r="T476" s="159">
        <f>SUM(T477:T479)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52" t="s">
        <v>80</v>
      </c>
      <c r="AT476" s="160" t="s">
        <v>71</v>
      </c>
      <c r="AU476" s="160" t="s">
        <v>80</v>
      </c>
      <c r="AY476" s="152" t="s">
        <v>124</v>
      </c>
      <c r="BK476" s="161">
        <f>SUM(BK477:BK479)</f>
        <v>0</v>
      </c>
    </row>
    <row r="477" s="2" customFormat="1" ht="24.15" customHeight="1">
      <c r="A477" s="38"/>
      <c r="B477" s="164"/>
      <c r="C477" s="165" t="s">
        <v>751</v>
      </c>
      <c r="D477" s="165" t="s">
        <v>126</v>
      </c>
      <c r="E477" s="166" t="s">
        <v>752</v>
      </c>
      <c r="F477" s="167" t="s">
        <v>753</v>
      </c>
      <c r="G477" s="168" t="s">
        <v>311</v>
      </c>
      <c r="H477" s="169">
        <v>295.46800000000002</v>
      </c>
      <c r="I477" s="170"/>
      <c r="J477" s="171">
        <f>ROUND(I477*H477,2)</f>
        <v>0</v>
      </c>
      <c r="K477" s="167" t="s">
        <v>130</v>
      </c>
      <c r="L477" s="39"/>
      <c r="M477" s="172" t="s">
        <v>3</v>
      </c>
      <c r="N477" s="173" t="s">
        <v>43</v>
      </c>
      <c r="O477" s="72"/>
      <c r="P477" s="174">
        <f>O477*H477</f>
        <v>0</v>
      </c>
      <c r="Q477" s="174">
        <v>0</v>
      </c>
      <c r="R477" s="174">
        <f>Q477*H477</f>
        <v>0</v>
      </c>
      <c r="S477" s="174">
        <v>0</v>
      </c>
      <c r="T477" s="175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76" t="s">
        <v>131</v>
      </c>
      <c r="AT477" s="176" t="s">
        <v>126</v>
      </c>
      <c r="AU477" s="176" t="s">
        <v>82</v>
      </c>
      <c r="AY477" s="19" t="s">
        <v>124</v>
      </c>
      <c r="BE477" s="177">
        <f>IF(N477="základní",J477,0)</f>
        <v>0</v>
      </c>
      <c r="BF477" s="177">
        <f>IF(N477="snížená",J477,0)</f>
        <v>0</v>
      </c>
      <c r="BG477" s="177">
        <f>IF(N477="zákl. přenesená",J477,0)</f>
        <v>0</v>
      </c>
      <c r="BH477" s="177">
        <f>IF(N477="sníž. přenesená",J477,0)</f>
        <v>0</v>
      </c>
      <c r="BI477" s="177">
        <f>IF(N477="nulová",J477,0)</f>
        <v>0</v>
      </c>
      <c r="BJ477" s="19" t="s">
        <v>80</v>
      </c>
      <c r="BK477" s="177">
        <f>ROUND(I477*H477,2)</f>
        <v>0</v>
      </c>
      <c r="BL477" s="19" t="s">
        <v>131</v>
      </c>
      <c r="BM477" s="176" t="s">
        <v>754</v>
      </c>
    </row>
    <row r="478" s="2" customFormat="1">
      <c r="A478" s="38"/>
      <c r="B478" s="39"/>
      <c r="C478" s="38"/>
      <c r="D478" s="178" t="s">
        <v>133</v>
      </c>
      <c r="E478" s="38"/>
      <c r="F478" s="179" t="s">
        <v>755</v>
      </c>
      <c r="G478" s="38"/>
      <c r="H478" s="38"/>
      <c r="I478" s="180"/>
      <c r="J478" s="38"/>
      <c r="K478" s="38"/>
      <c r="L478" s="39"/>
      <c r="M478" s="181"/>
      <c r="N478" s="182"/>
      <c r="O478" s="72"/>
      <c r="P478" s="72"/>
      <c r="Q478" s="72"/>
      <c r="R478" s="72"/>
      <c r="S478" s="72"/>
      <c r="T478" s="7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9" t="s">
        <v>133</v>
      </c>
      <c r="AU478" s="19" t="s">
        <v>82</v>
      </c>
    </row>
    <row r="479" s="2" customFormat="1">
      <c r="A479" s="38"/>
      <c r="B479" s="39"/>
      <c r="C479" s="38"/>
      <c r="D479" s="184" t="s">
        <v>492</v>
      </c>
      <c r="E479" s="38"/>
      <c r="F479" s="217" t="s">
        <v>756</v>
      </c>
      <c r="G479" s="38"/>
      <c r="H479" s="38"/>
      <c r="I479" s="180"/>
      <c r="J479" s="38"/>
      <c r="K479" s="38"/>
      <c r="L479" s="39"/>
      <c r="M479" s="181"/>
      <c r="N479" s="182"/>
      <c r="O479" s="72"/>
      <c r="P479" s="72"/>
      <c r="Q479" s="72"/>
      <c r="R479" s="72"/>
      <c r="S479" s="72"/>
      <c r="T479" s="73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9" t="s">
        <v>492</v>
      </c>
      <c r="AU479" s="19" t="s">
        <v>82</v>
      </c>
    </row>
    <row r="480" s="12" customFormat="1" ht="25.92" customHeight="1">
      <c r="A480" s="12"/>
      <c r="B480" s="151"/>
      <c r="C480" s="12"/>
      <c r="D480" s="152" t="s">
        <v>71</v>
      </c>
      <c r="E480" s="153" t="s">
        <v>757</v>
      </c>
      <c r="F480" s="153" t="s">
        <v>758</v>
      </c>
      <c r="G480" s="12"/>
      <c r="H480" s="12"/>
      <c r="I480" s="154"/>
      <c r="J480" s="155">
        <f>BK480</f>
        <v>0</v>
      </c>
      <c r="K480" s="12"/>
      <c r="L480" s="151"/>
      <c r="M480" s="156"/>
      <c r="N480" s="157"/>
      <c r="O480" s="157"/>
      <c r="P480" s="158">
        <f>P481+P489</f>
        <v>0</v>
      </c>
      <c r="Q480" s="157"/>
      <c r="R480" s="158">
        <f>R481+R489</f>
        <v>0.030300000000000001</v>
      </c>
      <c r="S480" s="157"/>
      <c r="T480" s="159">
        <f>T481+T489</f>
        <v>0.17619000000000001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152" t="s">
        <v>82</v>
      </c>
      <c r="AT480" s="160" t="s">
        <v>71</v>
      </c>
      <c r="AU480" s="160" t="s">
        <v>72</v>
      </c>
      <c r="AY480" s="152" t="s">
        <v>124</v>
      </c>
      <c r="BK480" s="161">
        <f>BK481+BK489</f>
        <v>0</v>
      </c>
    </row>
    <row r="481" s="12" customFormat="1" ht="22.8" customHeight="1">
      <c r="A481" s="12"/>
      <c r="B481" s="151"/>
      <c r="C481" s="12"/>
      <c r="D481" s="152" t="s">
        <v>71</v>
      </c>
      <c r="E481" s="162" t="s">
        <v>759</v>
      </c>
      <c r="F481" s="162" t="s">
        <v>760</v>
      </c>
      <c r="G481" s="12"/>
      <c r="H481" s="12"/>
      <c r="I481" s="154"/>
      <c r="J481" s="163">
        <f>BK481</f>
        <v>0</v>
      </c>
      <c r="K481" s="12"/>
      <c r="L481" s="151"/>
      <c r="M481" s="156"/>
      <c r="N481" s="157"/>
      <c r="O481" s="157"/>
      <c r="P481" s="158">
        <f>SUM(P482:P488)</f>
        <v>0</v>
      </c>
      <c r="Q481" s="157"/>
      <c r="R481" s="158">
        <f>SUM(R482:R488)</f>
        <v>0.019800000000000002</v>
      </c>
      <c r="S481" s="157"/>
      <c r="T481" s="159">
        <f>SUM(T482:T488)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152" t="s">
        <v>82</v>
      </c>
      <c r="AT481" s="160" t="s">
        <v>71</v>
      </c>
      <c r="AU481" s="160" t="s">
        <v>80</v>
      </c>
      <c r="AY481" s="152" t="s">
        <v>124</v>
      </c>
      <c r="BK481" s="161">
        <f>SUM(BK482:BK488)</f>
        <v>0</v>
      </c>
    </row>
    <row r="482" s="2" customFormat="1" ht="16.5" customHeight="1">
      <c r="A482" s="38"/>
      <c r="B482" s="164"/>
      <c r="C482" s="165" t="s">
        <v>761</v>
      </c>
      <c r="D482" s="165" t="s">
        <v>126</v>
      </c>
      <c r="E482" s="166" t="s">
        <v>762</v>
      </c>
      <c r="F482" s="167" t="s">
        <v>763</v>
      </c>
      <c r="G482" s="168" t="s">
        <v>129</v>
      </c>
      <c r="H482" s="169">
        <v>33</v>
      </c>
      <c r="I482" s="170"/>
      <c r="J482" s="171">
        <f>ROUND(I482*H482,2)</f>
        <v>0</v>
      </c>
      <c r="K482" s="167" t="s">
        <v>130</v>
      </c>
      <c r="L482" s="39"/>
      <c r="M482" s="172" t="s">
        <v>3</v>
      </c>
      <c r="N482" s="173" t="s">
        <v>43</v>
      </c>
      <c r="O482" s="72"/>
      <c r="P482" s="174">
        <f>O482*H482</f>
        <v>0</v>
      </c>
      <c r="Q482" s="174">
        <v>0</v>
      </c>
      <c r="R482" s="174">
        <f>Q482*H482</f>
        <v>0</v>
      </c>
      <c r="S482" s="174">
        <v>0</v>
      </c>
      <c r="T482" s="175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76" t="s">
        <v>229</v>
      </c>
      <c r="AT482" s="176" t="s">
        <v>126</v>
      </c>
      <c r="AU482" s="176" t="s">
        <v>82</v>
      </c>
      <c r="AY482" s="19" t="s">
        <v>124</v>
      </c>
      <c r="BE482" s="177">
        <f>IF(N482="základní",J482,0)</f>
        <v>0</v>
      </c>
      <c r="BF482" s="177">
        <f>IF(N482="snížená",J482,0)</f>
        <v>0</v>
      </c>
      <c r="BG482" s="177">
        <f>IF(N482="zákl. přenesená",J482,0)</f>
        <v>0</v>
      </c>
      <c r="BH482" s="177">
        <f>IF(N482="sníž. přenesená",J482,0)</f>
        <v>0</v>
      </c>
      <c r="BI482" s="177">
        <f>IF(N482="nulová",J482,0)</f>
        <v>0</v>
      </c>
      <c r="BJ482" s="19" t="s">
        <v>80</v>
      </c>
      <c r="BK482" s="177">
        <f>ROUND(I482*H482,2)</f>
        <v>0</v>
      </c>
      <c r="BL482" s="19" t="s">
        <v>229</v>
      </c>
      <c r="BM482" s="176" t="s">
        <v>764</v>
      </c>
    </row>
    <row r="483" s="2" customFormat="1">
      <c r="A483" s="38"/>
      <c r="B483" s="39"/>
      <c r="C483" s="38"/>
      <c r="D483" s="178" t="s">
        <v>133</v>
      </c>
      <c r="E483" s="38"/>
      <c r="F483" s="179" t="s">
        <v>765</v>
      </c>
      <c r="G483" s="38"/>
      <c r="H483" s="38"/>
      <c r="I483" s="180"/>
      <c r="J483" s="38"/>
      <c r="K483" s="38"/>
      <c r="L483" s="39"/>
      <c r="M483" s="181"/>
      <c r="N483" s="182"/>
      <c r="O483" s="72"/>
      <c r="P483" s="72"/>
      <c r="Q483" s="72"/>
      <c r="R483" s="72"/>
      <c r="S483" s="72"/>
      <c r="T483" s="73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9" t="s">
        <v>133</v>
      </c>
      <c r="AU483" s="19" t="s">
        <v>82</v>
      </c>
    </row>
    <row r="484" s="13" customFormat="1">
      <c r="A484" s="13"/>
      <c r="B484" s="183"/>
      <c r="C484" s="13"/>
      <c r="D484" s="184" t="s">
        <v>135</v>
      </c>
      <c r="E484" s="185" t="s">
        <v>3</v>
      </c>
      <c r="F484" s="186" t="s">
        <v>766</v>
      </c>
      <c r="G484" s="13"/>
      <c r="H484" s="187">
        <v>33</v>
      </c>
      <c r="I484" s="188"/>
      <c r="J484" s="13"/>
      <c r="K484" s="13"/>
      <c r="L484" s="183"/>
      <c r="M484" s="189"/>
      <c r="N484" s="190"/>
      <c r="O484" s="190"/>
      <c r="P484" s="190"/>
      <c r="Q484" s="190"/>
      <c r="R484" s="190"/>
      <c r="S484" s="190"/>
      <c r="T484" s="19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5" t="s">
        <v>135</v>
      </c>
      <c r="AU484" s="185" t="s">
        <v>82</v>
      </c>
      <c r="AV484" s="13" t="s">
        <v>82</v>
      </c>
      <c r="AW484" s="13" t="s">
        <v>33</v>
      </c>
      <c r="AX484" s="13" t="s">
        <v>80</v>
      </c>
      <c r="AY484" s="185" t="s">
        <v>124</v>
      </c>
    </row>
    <row r="485" s="2" customFormat="1" ht="16.5" customHeight="1">
      <c r="A485" s="38"/>
      <c r="B485" s="164"/>
      <c r="C485" s="207" t="s">
        <v>767</v>
      </c>
      <c r="D485" s="207" t="s">
        <v>353</v>
      </c>
      <c r="E485" s="208" t="s">
        <v>768</v>
      </c>
      <c r="F485" s="209" t="s">
        <v>769</v>
      </c>
      <c r="G485" s="210" t="s">
        <v>129</v>
      </c>
      <c r="H485" s="211">
        <v>39.600000000000001</v>
      </c>
      <c r="I485" s="212"/>
      <c r="J485" s="213">
        <f>ROUND(I485*H485,2)</f>
        <v>0</v>
      </c>
      <c r="K485" s="209" t="s">
        <v>130</v>
      </c>
      <c r="L485" s="214"/>
      <c r="M485" s="215" t="s">
        <v>3</v>
      </c>
      <c r="N485" s="216" t="s">
        <v>43</v>
      </c>
      <c r="O485" s="72"/>
      <c r="P485" s="174">
        <f>O485*H485</f>
        <v>0</v>
      </c>
      <c r="Q485" s="174">
        <v>0.00050000000000000001</v>
      </c>
      <c r="R485" s="174">
        <f>Q485*H485</f>
        <v>0.019800000000000002</v>
      </c>
      <c r="S485" s="174">
        <v>0</v>
      </c>
      <c r="T485" s="175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76" t="s">
        <v>325</v>
      </c>
      <c r="AT485" s="176" t="s">
        <v>353</v>
      </c>
      <c r="AU485" s="176" t="s">
        <v>82</v>
      </c>
      <c r="AY485" s="19" t="s">
        <v>124</v>
      </c>
      <c r="BE485" s="177">
        <f>IF(N485="základní",J485,0)</f>
        <v>0</v>
      </c>
      <c r="BF485" s="177">
        <f>IF(N485="snížená",J485,0)</f>
        <v>0</v>
      </c>
      <c r="BG485" s="177">
        <f>IF(N485="zákl. přenesená",J485,0)</f>
        <v>0</v>
      </c>
      <c r="BH485" s="177">
        <f>IF(N485="sníž. přenesená",J485,0)</f>
        <v>0</v>
      </c>
      <c r="BI485" s="177">
        <f>IF(N485="nulová",J485,0)</f>
        <v>0</v>
      </c>
      <c r="BJ485" s="19" t="s">
        <v>80</v>
      </c>
      <c r="BK485" s="177">
        <f>ROUND(I485*H485,2)</f>
        <v>0</v>
      </c>
      <c r="BL485" s="19" t="s">
        <v>229</v>
      </c>
      <c r="BM485" s="176" t="s">
        <v>770</v>
      </c>
    </row>
    <row r="486" s="13" customFormat="1">
      <c r="A486" s="13"/>
      <c r="B486" s="183"/>
      <c r="C486" s="13"/>
      <c r="D486" s="184" t="s">
        <v>135</v>
      </c>
      <c r="E486" s="13"/>
      <c r="F486" s="186" t="s">
        <v>771</v>
      </c>
      <c r="G486" s="13"/>
      <c r="H486" s="187">
        <v>39.600000000000001</v>
      </c>
      <c r="I486" s="188"/>
      <c r="J486" s="13"/>
      <c r="K486" s="13"/>
      <c r="L486" s="183"/>
      <c r="M486" s="189"/>
      <c r="N486" s="190"/>
      <c r="O486" s="190"/>
      <c r="P486" s="190"/>
      <c r="Q486" s="190"/>
      <c r="R486" s="190"/>
      <c r="S486" s="190"/>
      <c r="T486" s="19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5" t="s">
        <v>135</v>
      </c>
      <c r="AU486" s="185" t="s">
        <v>82</v>
      </c>
      <c r="AV486" s="13" t="s">
        <v>82</v>
      </c>
      <c r="AW486" s="13" t="s">
        <v>4</v>
      </c>
      <c r="AX486" s="13" t="s">
        <v>80</v>
      </c>
      <c r="AY486" s="185" t="s">
        <v>124</v>
      </c>
    </row>
    <row r="487" s="2" customFormat="1" ht="24.15" customHeight="1">
      <c r="A487" s="38"/>
      <c r="B487" s="164"/>
      <c r="C487" s="165" t="s">
        <v>772</v>
      </c>
      <c r="D487" s="165" t="s">
        <v>126</v>
      </c>
      <c r="E487" s="166" t="s">
        <v>773</v>
      </c>
      <c r="F487" s="167" t="s">
        <v>774</v>
      </c>
      <c r="G487" s="168" t="s">
        <v>311</v>
      </c>
      <c r="H487" s="169">
        <v>0.02</v>
      </c>
      <c r="I487" s="170"/>
      <c r="J487" s="171">
        <f>ROUND(I487*H487,2)</f>
        <v>0</v>
      </c>
      <c r="K487" s="167" t="s">
        <v>130</v>
      </c>
      <c r="L487" s="39"/>
      <c r="M487" s="172" t="s">
        <v>3</v>
      </c>
      <c r="N487" s="173" t="s">
        <v>43</v>
      </c>
      <c r="O487" s="72"/>
      <c r="P487" s="174">
        <f>O487*H487</f>
        <v>0</v>
      </c>
      <c r="Q487" s="174">
        <v>0</v>
      </c>
      <c r="R487" s="174">
        <f>Q487*H487</f>
        <v>0</v>
      </c>
      <c r="S487" s="174">
        <v>0</v>
      </c>
      <c r="T487" s="175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76" t="s">
        <v>229</v>
      </c>
      <c r="AT487" s="176" t="s">
        <v>126</v>
      </c>
      <c r="AU487" s="176" t="s">
        <v>82</v>
      </c>
      <c r="AY487" s="19" t="s">
        <v>124</v>
      </c>
      <c r="BE487" s="177">
        <f>IF(N487="základní",J487,0)</f>
        <v>0</v>
      </c>
      <c r="BF487" s="177">
        <f>IF(N487="snížená",J487,0)</f>
        <v>0</v>
      </c>
      <c r="BG487" s="177">
        <f>IF(N487="zákl. přenesená",J487,0)</f>
        <v>0</v>
      </c>
      <c r="BH487" s="177">
        <f>IF(N487="sníž. přenesená",J487,0)</f>
        <v>0</v>
      </c>
      <c r="BI487" s="177">
        <f>IF(N487="nulová",J487,0)</f>
        <v>0</v>
      </c>
      <c r="BJ487" s="19" t="s">
        <v>80</v>
      </c>
      <c r="BK487" s="177">
        <f>ROUND(I487*H487,2)</f>
        <v>0</v>
      </c>
      <c r="BL487" s="19" t="s">
        <v>229</v>
      </c>
      <c r="BM487" s="176" t="s">
        <v>775</v>
      </c>
    </row>
    <row r="488" s="2" customFormat="1">
      <c r="A488" s="38"/>
      <c r="B488" s="39"/>
      <c r="C488" s="38"/>
      <c r="D488" s="178" t="s">
        <v>133</v>
      </c>
      <c r="E488" s="38"/>
      <c r="F488" s="179" t="s">
        <v>776</v>
      </c>
      <c r="G488" s="38"/>
      <c r="H488" s="38"/>
      <c r="I488" s="180"/>
      <c r="J488" s="38"/>
      <c r="K488" s="38"/>
      <c r="L488" s="39"/>
      <c r="M488" s="181"/>
      <c r="N488" s="182"/>
      <c r="O488" s="72"/>
      <c r="P488" s="72"/>
      <c r="Q488" s="72"/>
      <c r="R488" s="72"/>
      <c r="S488" s="72"/>
      <c r="T488" s="73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133</v>
      </c>
      <c r="AU488" s="19" t="s">
        <v>82</v>
      </c>
    </row>
    <row r="489" s="12" customFormat="1" ht="22.8" customHeight="1">
      <c r="A489" s="12"/>
      <c r="B489" s="151"/>
      <c r="C489" s="12"/>
      <c r="D489" s="152" t="s">
        <v>71</v>
      </c>
      <c r="E489" s="162" t="s">
        <v>777</v>
      </c>
      <c r="F489" s="162" t="s">
        <v>778</v>
      </c>
      <c r="G489" s="12"/>
      <c r="H489" s="12"/>
      <c r="I489" s="154"/>
      <c r="J489" s="163">
        <f>BK489</f>
        <v>0</v>
      </c>
      <c r="K489" s="12"/>
      <c r="L489" s="151"/>
      <c r="M489" s="156"/>
      <c r="N489" s="157"/>
      <c r="O489" s="157"/>
      <c r="P489" s="158">
        <f>SUM(P490:P495)</f>
        <v>0</v>
      </c>
      <c r="Q489" s="157"/>
      <c r="R489" s="158">
        <f>SUM(R490:R495)</f>
        <v>0.010500000000000001</v>
      </c>
      <c r="S489" s="157"/>
      <c r="T489" s="159">
        <f>SUM(T490:T495)</f>
        <v>0.17619000000000001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52" t="s">
        <v>82</v>
      </c>
      <c r="AT489" s="160" t="s">
        <v>71</v>
      </c>
      <c r="AU489" s="160" t="s">
        <v>80</v>
      </c>
      <c r="AY489" s="152" t="s">
        <v>124</v>
      </c>
      <c r="BK489" s="161">
        <f>SUM(BK490:BK495)</f>
        <v>0</v>
      </c>
    </row>
    <row r="490" s="2" customFormat="1" ht="16.5" customHeight="1">
      <c r="A490" s="38"/>
      <c r="B490" s="164"/>
      <c r="C490" s="165" t="s">
        <v>779</v>
      </c>
      <c r="D490" s="165" t="s">
        <v>126</v>
      </c>
      <c r="E490" s="166" t="s">
        <v>780</v>
      </c>
      <c r="F490" s="167" t="s">
        <v>781</v>
      </c>
      <c r="G490" s="168" t="s">
        <v>139</v>
      </c>
      <c r="H490" s="169">
        <v>7</v>
      </c>
      <c r="I490" s="170"/>
      <c r="J490" s="171">
        <f>ROUND(I490*H490,2)</f>
        <v>0</v>
      </c>
      <c r="K490" s="167" t="s">
        <v>130</v>
      </c>
      <c r="L490" s="39"/>
      <c r="M490" s="172" t="s">
        <v>3</v>
      </c>
      <c r="N490" s="173" t="s">
        <v>43</v>
      </c>
      <c r="O490" s="72"/>
      <c r="P490" s="174">
        <f>O490*H490</f>
        <v>0</v>
      </c>
      <c r="Q490" s="174">
        <v>0.0015</v>
      </c>
      <c r="R490" s="174">
        <f>Q490*H490</f>
        <v>0.010500000000000001</v>
      </c>
      <c r="S490" s="174">
        <v>0</v>
      </c>
      <c r="T490" s="175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76" t="s">
        <v>229</v>
      </c>
      <c r="AT490" s="176" t="s">
        <v>126</v>
      </c>
      <c r="AU490" s="176" t="s">
        <v>82</v>
      </c>
      <c r="AY490" s="19" t="s">
        <v>124</v>
      </c>
      <c r="BE490" s="177">
        <f>IF(N490="základní",J490,0)</f>
        <v>0</v>
      </c>
      <c r="BF490" s="177">
        <f>IF(N490="snížená",J490,0)</f>
        <v>0</v>
      </c>
      <c r="BG490" s="177">
        <f>IF(N490="zákl. přenesená",J490,0)</f>
        <v>0</v>
      </c>
      <c r="BH490" s="177">
        <f>IF(N490="sníž. přenesená",J490,0)</f>
        <v>0</v>
      </c>
      <c r="BI490" s="177">
        <f>IF(N490="nulová",J490,0)</f>
        <v>0</v>
      </c>
      <c r="BJ490" s="19" t="s">
        <v>80</v>
      </c>
      <c r="BK490" s="177">
        <f>ROUND(I490*H490,2)</f>
        <v>0</v>
      </c>
      <c r="BL490" s="19" t="s">
        <v>229</v>
      </c>
      <c r="BM490" s="176" t="s">
        <v>782</v>
      </c>
    </row>
    <row r="491" s="2" customFormat="1">
      <c r="A491" s="38"/>
      <c r="B491" s="39"/>
      <c r="C491" s="38"/>
      <c r="D491" s="178" t="s">
        <v>133</v>
      </c>
      <c r="E491" s="38"/>
      <c r="F491" s="179" t="s">
        <v>783</v>
      </c>
      <c r="G491" s="38"/>
      <c r="H491" s="38"/>
      <c r="I491" s="180"/>
      <c r="J491" s="38"/>
      <c r="K491" s="38"/>
      <c r="L491" s="39"/>
      <c r="M491" s="181"/>
      <c r="N491" s="182"/>
      <c r="O491" s="72"/>
      <c r="P491" s="72"/>
      <c r="Q491" s="72"/>
      <c r="R491" s="72"/>
      <c r="S491" s="72"/>
      <c r="T491" s="73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9" t="s">
        <v>133</v>
      </c>
      <c r="AU491" s="19" t="s">
        <v>82</v>
      </c>
    </row>
    <row r="492" s="2" customFormat="1" ht="16.5" customHeight="1">
      <c r="A492" s="38"/>
      <c r="B492" s="164"/>
      <c r="C492" s="165" t="s">
        <v>784</v>
      </c>
      <c r="D492" s="165" t="s">
        <v>126</v>
      </c>
      <c r="E492" s="166" t="s">
        <v>785</v>
      </c>
      <c r="F492" s="167" t="s">
        <v>786</v>
      </c>
      <c r="G492" s="168" t="s">
        <v>139</v>
      </c>
      <c r="H492" s="169">
        <v>7</v>
      </c>
      <c r="I492" s="170"/>
      <c r="J492" s="171">
        <f>ROUND(I492*H492,2)</f>
        <v>0</v>
      </c>
      <c r="K492" s="167" t="s">
        <v>130</v>
      </c>
      <c r="L492" s="39"/>
      <c r="M492" s="172" t="s">
        <v>3</v>
      </c>
      <c r="N492" s="173" t="s">
        <v>43</v>
      </c>
      <c r="O492" s="72"/>
      <c r="P492" s="174">
        <f>O492*H492</f>
        <v>0</v>
      </c>
      <c r="Q492" s="174">
        <v>0</v>
      </c>
      <c r="R492" s="174">
        <f>Q492*H492</f>
        <v>0</v>
      </c>
      <c r="S492" s="174">
        <v>0.025170000000000001</v>
      </c>
      <c r="T492" s="175">
        <f>S492*H492</f>
        <v>0.17619000000000001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76" t="s">
        <v>229</v>
      </c>
      <c r="AT492" s="176" t="s">
        <v>126</v>
      </c>
      <c r="AU492" s="176" t="s">
        <v>82</v>
      </c>
      <c r="AY492" s="19" t="s">
        <v>124</v>
      </c>
      <c r="BE492" s="177">
        <f>IF(N492="základní",J492,0)</f>
        <v>0</v>
      </c>
      <c r="BF492" s="177">
        <f>IF(N492="snížená",J492,0)</f>
        <v>0</v>
      </c>
      <c r="BG492" s="177">
        <f>IF(N492="zákl. přenesená",J492,0)</f>
        <v>0</v>
      </c>
      <c r="BH492" s="177">
        <f>IF(N492="sníž. přenesená",J492,0)</f>
        <v>0</v>
      </c>
      <c r="BI492" s="177">
        <f>IF(N492="nulová",J492,0)</f>
        <v>0</v>
      </c>
      <c r="BJ492" s="19" t="s">
        <v>80</v>
      </c>
      <c r="BK492" s="177">
        <f>ROUND(I492*H492,2)</f>
        <v>0</v>
      </c>
      <c r="BL492" s="19" t="s">
        <v>229</v>
      </c>
      <c r="BM492" s="176" t="s">
        <v>787</v>
      </c>
    </row>
    <row r="493" s="2" customFormat="1">
      <c r="A493" s="38"/>
      <c r="B493" s="39"/>
      <c r="C493" s="38"/>
      <c r="D493" s="178" t="s">
        <v>133</v>
      </c>
      <c r="E493" s="38"/>
      <c r="F493" s="179" t="s">
        <v>788</v>
      </c>
      <c r="G493" s="38"/>
      <c r="H493" s="38"/>
      <c r="I493" s="180"/>
      <c r="J493" s="38"/>
      <c r="K493" s="38"/>
      <c r="L493" s="39"/>
      <c r="M493" s="181"/>
      <c r="N493" s="182"/>
      <c r="O493" s="72"/>
      <c r="P493" s="72"/>
      <c r="Q493" s="72"/>
      <c r="R493" s="72"/>
      <c r="S493" s="72"/>
      <c r="T493" s="73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9" t="s">
        <v>133</v>
      </c>
      <c r="AU493" s="19" t="s">
        <v>82</v>
      </c>
    </row>
    <row r="494" s="2" customFormat="1" ht="24.15" customHeight="1">
      <c r="A494" s="38"/>
      <c r="B494" s="164"/>
      <c r="C494" s="165" t="s">
        <v>789</v>
      </c>
      <c r="D494" s="165" t="s">
        <v>126</v>
      </c>
      <c r="E494" s="166" t="s">
        <v>790</v>
      </c>
      <c r="F494" s="167" t="s">
        <v>791</v>
      </c>
      <c r="G494" s="168" t="s">
        <v>311</v>
      </c>
      <c r="H494" s="169">
        <v>0.010999999999999999</v>
      </c>
      <c r="I494" s="170"/>
      <c r="J494" s="171">
        <f>ROUND(I494*H494,2)</f>
        <v>0</v>
      </c>
      <c r="K494" s="167" t="s">
        <v>130</v>
      </c>
      <c r="L494" s="39"/>
      <c r="M494" s="172" t="s">
        <v>3</v>
      </c>
      <c r="N494" s="173" t="s">
        <v>43</v>
      </c>
      <c r="O494" s="72"/>
      <c r="P494" s="174">
        <f>O494*H494</f>
        <v>0</v>
      </c>
      <c r="Q494" s="174">
        <v>0</v>
      </c>
      <c r="R494" s="174">
        <f>Q494*H494</f>
        <v>0</v>
      </c>
      <c r="S494" s="174">
        <v>0</v>
      </c>
      <c r="T494" s="175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76" t="s">
        <v>229</v>
      </c>
      <c r="AT494" s="176" t="s">
        <v>126</v>
      </c>
      <c r="AU494" s="176" t="s">
        <v>82</v>
      </c>
      <c r="AY494" s="19" t="s">
        <v>124</v>
      </c>
      <c r="BE494" s="177">
        <f>IF(N494="základní",J494,0)</f>
        <v>0</v>
      </c>
      <c r="BF494" s="177">
        <f>IF(N494="snížená",J494,0)</f>
        <v>0</v>
      </c>
      <c r="BG494" s="177">
        <f>IF(N494="zákl. přenesená",J494,0)</f>
        <v>0</v>
      </c>
      <c r="BH494" s="177">
        <f>IF(N494="sníž. přenesená",J494,0)</f>
        <v>0</v>
      </c>
      <c r="BI494" s="177">
        <f>IF(N494="nulová",J494,0)</f>
        <v>0</v>
      </c>
      <c r="BJ494" s="19" t="s">
        <v>80</v>
      </c>
      <c r="BK494" s="177">
        <f>ROUND(I494*H494,2)</f>
        <v>0</v>
      </c>
      <c r="BL494" s="19" t="s">
        <v>229</v>
      </c>
      <c r="BM494" s="176" t="s">
        <v>792</v>
      </c>
    </row>
    <row r="495" s="2" customFormat="1">
      <c r="A495" s="38"/>
      <c r="B495" s="39"/>
      <c r="C495" s="38"/>
      <c r="D495" s="178" t="s">
        <v>133</v>
      </c>
      <c r="E495" s="38"/>
      <c r="F495" s="179" t="s">
        <v>793</v>
      </c>
      <c r="G495" s="38"/>
      <c r="H495" s="38"/>
      <c r="I495" s="180"/>
      <c r="J495" s="38"/>
      <c r="K495" s="38"/>
      <c r="L495" s="39"/>
      <c r="M495" s="181"/>
      <c r="N495" s="182"/>
      <c r="O495" s="72"/>
      <c r="P495" s="72"/>
      <c r="Q495" s="72"/>
      <c r="R495" s="72"/>
      <c r="S495" s="72"/>
      <c r="T495" s="73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133</v>
      </c>
      <c r="AU495" s="19" t="s">
        <v>82</v>
      </c>
    </row>
    <row r="496" s="12" customFormat="1" ht="25.92" customHeight="1">
      <c r="A496" s="12"/>
      <c r="B496" s="151"/>
      <c r="C496" s="12"/>
      <c r="D496" s="152" t="s">
        <v>71</v>
      </c>
      <c r="E496" s="153" t="s">
        <v>353</v>
      </c>
      <c r="F496" s="153" t="s">
        <v>794</v>
      </c>
      <c r="G496" s="12"/>
      <c r="H496" s="12"/>
      <c r="I496" s="154"/>
      <c r="J496" s="155">
        <f>BK496</f>
        <v>0</v>
      </c>
      <c r="K496" s="12"/>
      <c r="L496" s="151"/>
      <c r="M496" s="156"/>
      <c r="N496" s="157"/>
      <c r="O496" s="157"/>
      <c r="P496" s="158">
        <f>P497</f>
        <v>0</v>
      </c>
      <c r="Q496" s="157"/>
      <c r="R496" s="158">
        <f>R497</f>
        <v>0.0071999999999999998</v>
      </c>
      <c r="S496" s="157"/>
      <c r="T496" s="159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52" t="s">
        <v>142</v>
      </c>
      <c r="AT496" s="160" t="s">
        <v>71</v>
      </c>
      <c r="AU496" s="160" t="s">
        <v>72</v>
      </c>
      <c r="AY496" s="152" t="s">
        <v>124</v>
      </c>
      <c r="BK496" s="161">
        <f>BK497</f>
        <v>0</v>
      </c>
    </row>
    <row r="497" s="12" customFormat="1" ht="22.8" customHeight="1">
      <c r="A497" s="12"/>
      <c r="B497" s="151"/>
      <c r="C497" s="12"/>
      <c r="D497" s="152" t="s">
        <v>71</v>
      </c>
      <c r="E497" s="162" t="s">
        <v>795</v>
      </c>
      <c r="F497" s="162" t="s">
        <v>796</v>
      </c>
      <c r="G497" s="12"/>
      <c r="H497" s="12"/>
      <c r="I497" s="154"/>
      <c r="J497" s="163">
        <f>BK497</f>
        <v>0</v>
      </c>
      <c r="K497" s="12"/>
      <c r="L497" s="151"/>
      <c r="M497" s="156"/>
      <c r="N497" s="157"/>
      <c r="O497" s="157"/>
      <c r="P497" s="158">
        <f>SUM(P498:P501)</f>
        <v>0</v>
      </c>
      <c r="Q497" s="157"/>
      <c r="R497" s="158">
        <f>SUM(R498:R501)</f>
        <v>0.0071999999999999998</v>
      </c>
      <c r="S497" s="157"/>
      <c r="T497" s="159">
        <f>SUM(T498:T501)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52" t="s">
        <v>142</v>
      </c>
      <c r="AT497" s="160" t="s">
        <v>71</v>
      </c>
      <c r="AU497" s="160" t="s">
        <v>80</v>
      </c>
      <c r="AY497" s="152" t="s">
        <v>124</v>
      </c>
      <c r="BK497" s="161">
        <f>SUM(BK498:BK501)</f>
        <v>0</v>
      </c>
    </row>
    <row r="498" s="2" customFormat="1" ht="16.5" customHeight="1">
      <c r="A498" s="38"/>
      <c r="B498" s="164"/>
      <c r="C498" s="165" t="s">
        <v>797</v>
      </c>
      <c r="D498" s="165" t="s">
        <v>126</v>
      </c>
      <c r="E498" s="166" t="s">
        <v>798</v>
      </c>
      <c r="F498" s="167" t="s">
        <v>799</v>
      </c>
      <c r="G498" s="168" t="s">
        <v>221</v>
      </c>
      <c r="H498" s="169">
        <v>120</v>
      </c>
      <c r="I498" s="170"/>
      <c r="J498" s="171">
        <f>ROUND(I498*H498,2)</f>
        <v>0</v>
      </c>
      <c r="K498" s="167" t="s">
        <v>3</v>
      </c>
      <c r="L498" s="39"/>
      <c r="M498" s="172" t="s">
        <v>3</v>
      </c>
      <c r="N498" s="173" t="s">
        <v>43</v>
      </c>
      <c r="O498" s="72"/>
      <c r="P498" s="174">
        <f>O498*H498</f>
        <v>0</v>
      </c>
      <c r="Q498" s="174">
        <v>6.0000000000000002E-05</v>
      </c>
      <c r="R498" s="174">
        <f>Q498*H498</f>
        <v>0.0071999999999999998</v>
      </c>
      <c r="S498" s="174">
        <v>0</v>
      </c>
      <c r="T498" s="175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76" t="s">
        <v>515</v>
      </c>
      <c r="AT498" s="176" t="s">
        <v>126</v>
      </c>
      <c r="AU498" s="176" t="s">
        <v>82</v>
      </c>
      <c r="AY498" s="19" t="s">
        <v>124</v>
      </c>
      <c r="BE498" s="177">
        <f>IF(N498="základní",J498,0)</f>
        <v>0</v>
      </c>
      <c r="BF498" s="177">
        <f>IF(N498="snížená",J498,0)</f>
        <v>0</v>
      </c>
      <c r="BG498" s="177">
        <f>IF(N498="zákl. přenesená",J498,0)</f>
        <v>0</v>
      </c>
      <c r="BH498" s="177">
        <f>IF(N498="sníž. přenesená",J498,0)</f>
        <v>0</v>
      </c>
      <c r="BI498" s="177">
        <f>IF(N498="nulová",J498,0)</f>
        <v>0</v>
      </c>
      <c r="BJ498" s="19" t="s">
        <v>80</v>
      </c>
      <c r="BK498" s="177">
        <f>ROUND(I498*H498,2)</f>
        <v>0</v>
      </c>
      <c r="BL498" s="19" t="s">
        <v>515</v>
      </c>
      <c r="BM498" s="176" t="s">
        <v>800</v>
      </c>
    </row>
    <row r="499" s="13" customFormat="1">
      <c r="A499" s="13"/>
      <c r="B499" s="183"/>
      <c r="C499" s="13"/>
      <c r="D499" s="184" t="s">
        <v>135</v>
      </c>
      <c r="E499" s="185" t="s">
        <v>3</v>
      </c>
      <c r="F499" s="186" t="s">
        <v>801</v>
      </c>
      <c r="G499" s="13"/>
      <c r="H499" s="187">
        <v>120</v>
      </c>
      <c r="I499" s="188"/>
      <c r="J499" s="13"/>
      <c r="K499" s="13"/>
      <c r="L499" s="183"/>
      <c r="M499" s="189"/>
      <c r="N499" s="190"/>
      <c r="O499" s="190"/>
      <c r="P499" s="190"/>
      <c r="Q499" s="190"/>
      <c r="R499" s="190"/>
      <c r="S499" s="190"/>
      <c r="T499" s="19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5" t="s">
        <v>135</v>
      </c>
      <c r="AU499" s="185" t="s">
        <v>82</v>
      </c>
      <c r="AV499" s="13" t="s">
        <v>82</v>
      </c>
      <c r="AW499" s="13" t="s">
        <v>33</v>
      </c>
      <c r="AX499" s="13" t="s">
        <v>80</v>
      </c>
      <c r="AY499" s="185" t="s">
        <v>124</v>
      </c>
    </row>
    <row r="500" s="2" customFormat="1" ht="16.5" customHeight="1">
      <c r="A500" s="38"/>
      <c r="B500" s="164"/>
      <c r="C500" s="207" t="s">
        <v>802</v>
      </c>
      <c r="D500" s="207" t="s">
        <v>353</v>
      </c>
      <c r="E500" s="208" t="s">
        <v>803</v>
      </c>
      <c r="F500" s="209" t="s">
        <v>804</v>
      </c>
      <c r="G500" s="210" t="s">
        <v>221</v>
      </c>
      <c r="H500" s="211">
        <v>120</v>
      </c>
      <c r="I500" s="212"/>
      <c r="J500" s="213">
        <f>ROUND(I500*H500,2)</f>
        <v>0</v>
      </c>
      <c r="K500" s="209" t="s">
        <v>3</v>
      </c>
      <c r="L500" s="214"/>
      <c r="M500" s="215" t="s">
        <v>3</v>
      </c>
      <c r="N500" s="216" t="s">
        <v>43</v>
      </c>
      <c r="O500" s="72"/>
      <c r="P500" s="174">
        <f>O500*H500</f>
        <v>0</v>
      </c>
      <c r="Q500" s="174">
        <v>0</v>
      </c>
      <c r="R500" s="174">
        <f>Q500*H500</f>
        <v>0</v>
      </c>
      <c r="S500" s="174">
        <v>0</v>
      </c>
      <c r="T500" s="175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76" t="s">
        <v>805</v>
      </c>
      <c r="AT500" s="176" t="s">
        <v>353</v>
      </c>
      <c r="AU500" s="176" t="s">
        <v>82</v>
      </c>
      <c r="AY500" s="19" t="s">
        <v>124</v>
      </c>
      <c r="BE500" s="177">
        <f>IF(N500="základní",J500,0)</f>
        <v>0</v>
      </c>
      <c r="BF500" s="177">
        <f>IF(N500="snížená",J500,0)</f>
        <v>0</v>
      </c>
      <c r="BG500" s="177">
        <f>IF(N500="zákl. přenesená",J500,0)</f>
        <v>0</v>
      </c>
      <c r="BH500" s="177">
        <f>IF(N500="sníž. přenesená",J500,0)</f>
        <v>0</v>
      </c>
      <c r="BI500" s="177">
        <f>IF(N500="nulová",J500,0)</f>
        <v>0</v>
      </c>
      <c r="BJ500" s="19" t="s">
        <v>80</v>
      </c>
      <c r="BK500" s="177">
        <f>ROUND(I500*H500,2)</f>
        <v>0</v>
      </c>
      <c r="BL500" s="19" t="s">
        <v>515</v>
      </c>
      <c r="BM500" s="176" t="s">
        <v>806</v>
      </c>
    </row>
    <row r="501" s="13" customFormat="1">
      <c r="A501" s="13"/>
      <c r="B501" s="183"/>
      <c r="C501" s="13"/>
      <c r="D501" s="184" t="s">
        <v>135</v>
      </c>
      <c r="E501" s="185" t="s">
        <v>3</v>
      </c>
      <c r="F501" s="186" t="s">
        <v>801</v>
      </c>
      <c r="G501" s="13"/>
      <c r="H501" s="187">
        <v>120</v>
      </c>
      <c r="I501" s="188"/>
      <c r="J501" s="13"/>
      <c r="K501" s="13"/>
      <c r="L501" s="183"/>
      <c r="M501" s="218"/>
      <c r="N501" s="219"/>
      <c r="O501" s="219"/>
      <c r="P501" s="219"/>
      <c r="Q501" s="219"/>
      <c r="R501" s="219"/>
      <c r="S501" s="219"/>
      <c r="T501" s="22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5" t="s">
        <v>135</v>
      </c>
      <c r="AU501" s="185" t="s">
        <v>82</v>
      </c>
      <c r="AV501" s="13" t="s">
        <v>82</v>
      </c>
      <c r="AW501" s="13" t="s">
        <v>33</v>
      </c>
      <c r="AX501" s="13" t="s">
        <v>80</v>
      </c>
      <c r="AY501" s="185" t="s">
        <v>124</v>
      </c>
    </row>
    <row r="502" s="2" customFormat="1" ht="6.96" customHeight="1">
      <c r="A502" s="38"/>
      <c r="B502" s="55"/>
      <c r="C502" s="56"/>
      <c r="D502" s="56"/>
      <c r="E502" s="56"/>
      <c r="F502" s="56"/>
      <c r="G502" s="56"/>
      <c r="H502" s="56"/>
      <c r="I502" s="56"/>
      <c r="J502" s="56"/>
      <c r="K502" s="56"/>
      <c r="L502" s="39"/>
      <c r="M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</row>
  </sheetData>
  <autoFilter ref="C91:K50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2/111251101"/>
    <hyperlink ref="F99" r:id="rId2" display="https://podminky.urs.cz/item/CS_URS_2021_02/112151352"/>
    <hyperlink ref="F101" r:id="rId3" display="https://podminky.urs.cz/item/CS_URS_2021_02/112251101"/>
    <hyperlink ref="F103" r:id="rId4" display="https://podminky.urs.cz/item/CS_URS_2021_02/113106134"/>
    <hyperlink ref="F107" r:id="rId5" display="https://podminky.urs.cz/item/CS_URS_2021_02/113106185"/>
    <hyperlink ref="F111" r:id="rId6" display="https://podminky.urs.cz/item/CS_URS_2021_02/113106187"/>
    <hyperlink ref="F115" r:id="rId7" display="https://podminky.urs.cz/item/CS_URS_2021_02/113107162"/>
    <hyperlink ref="F119" r:id="rId8" display="https://podminky.urs.cz/item/CS_URS_2021_02/113107170"/>
    <hyperlink ref="F123" r:id="rId9" display="https://podminky.urs.cz/item/CS_URS_2021_02/113107181"/>
    <hyperlink ref="F127" r:id="rId10" display="https://podminky.urs.cz/item/CS_URS_2021_02/113107223"/>
    <hyperlink ref="F131" r:id="rId11" display="https://podminky.urs.cz/item/CS_URS_2021_02/113107242"/>
    <hyperlink ref="F135" r:id="rId12" display="https://podminky.urs.cz/item/CS_URS_2021_02/113107322"/>
    <hyperlink ref="F142" r:id="rId13" display="https://podminky.urs.cz/item/CS_URS_2021_02/113107323"/>
    <hyperlink ref="F146" r:id="rId14" display="https://podminky.urs.cz/item/CS_URS_2021_02/113154332"/>
    <hyperlink ref="F150" r:id="rId15" display="https://podminky.urs.cz/item/CS_URS_2021_02/113202111"/>
    <hyperlink ref="F158" r:id="rId16" display="https://podminky.urs.cz/item/CS_URS_2021_02/129001101"/>
    <hyperlink ref="F161" r:id="rId17" display="https://podminky.urs.cz/item/CS_URS_2021_02/122251102"/>
    <hyperlink ref="F164" r:id="rId18" display="https://podminky.urs.cz/item/CS_URS_2021_02/132251253"/>
    <hyperlink ref="F171" r:id="rId19" display="https://podminky.urs.cz/item/CS_URS_2021_02/162201401"/>
    <hyperlink ref="F173" r:id="rId20" display="https://podminky.urs.cz/item/CS_URS_2021_02/162201411"/>
    <hyperlink ref="F175" r:id="rId21" display="https://podminky.urs.cz/item/CS_URS_2021_02/162201421"/>
    <hyperlink ref="F177" r:id="rId22" display="https://podminky.urs.cz/item/CS_URS_2021_02/162301931"/>
    <hyperlink ref="F180" r:id="rId23" display="https://podminky.urs.cz/item/CS_URS_2021_02/162301951"/>
    <hyperlink ref="F183" r:id="rId24" display="https://podminky.urs.cz/item/CS_URS_2021_02/162301971"/>
    <hyperlink ref="F186" r:id="rId25" display="https://podminky.urs.cz/item/CS_URS_2021_02/162351104"/>
    <hyperlink ref="F190" r:id="rId26" display="https://podminky.urs.cz/item/CS_URS_2021_02/162751117"/>
    <hyperlink ref="F195" r:id="rId27" display="https://podminky.urs.cz/item/CS_URS_2021_02/162751119"/>
    <hyperlink ref="F201" r:id="rId28" display="https://podminky.urs.cz/item/CS_URS_2021_02/167151101"/>
    <hyperlink ref="F207" r:id="rId29" display="https://podminky.urs.cz/item/CS_URS_2021_02/171251201"/>
    <hyperlink ref="F213" r:id="rId30" display="https://podminky.urs.cz/item/CS_URS_2021_02/174151101"/>
    <hyperlink ref="F217" r:id="rId31" display="https://podminky.urs.cz/item/CS_URS_2021_02/181951112"/>
    <hyperlink ref="F226" r:id="rId32" display="https://podminky.urs.cz/item/CS_URS_2021_02/211971122"/>
    <hyperlink ref="F233" r:id="rId33" display="https://podminky.urs.cz/item/CS_URS_2021_02/279113152"/>
    <hyperlink ref="F237" r:id="rId34" display="https://podminky.urs.cz/item/CS_URS_2021_02/564851111"/>
    <hyperlink ref="F247" r:id="rId35" display="https://podminky.urs.cz/item/CS_URS_2021_02/564871111"/>
    <hyperlink ref="F253" r:id="rId36" display="https://podminky.urs.cz/item/CS_URS_2021_02/565155111"/>
    <hyperlink ref="F256" r:id="rId37" display="https://podminky.urs.cz/item/CS_URS_2021_02/573231107"/>
    <hyperlink ref="F260" r:id="rId38" display="https://podminky.urs.cz/item/CS_URS_2021_02/577134111"/>
    <hyperlink ref="F263" r:id="rId39" display="https://podminky.urs.cz/item/CS_URS_2021_02/591211111"/>
    <hyperlink ref="F279" r:id="rId40" display="https://podminky.urs.cz/item/CS_URS_2021_02/596211110"/>
    <hyperlink ref="F286" r:id="rId41" display="https://podminky.urs.cz/item/CS_URS_2021_02/596212210"/>
    <hyperlink ref="F297" r:id="rId42" display="https://podminky.urs.cz/item/CS_URS_2021_02/596212312"/>
    <hyperlink ref="F306" r:id="rId43" display="https://podminky.urs.cz/item/CS_URS_2021_02/871315231"/>
    <hyperlink ref="F309" r:id="rId44" display="https://podminky.urs.cz/item/CS_URS_2021_02/895941111"/>
    <hyperlink ref="F319" r:id="rId45" display="https://podminky.urs.cz/item/CS_URS_2021_02/899104112"/>
    <hyperlink ref="F323" r:id="rId46" display="https://podminky.urs.cz/item/CS_URS_2021_02/899201211"/>
    <hyperlink ref="F326" r:id="rId47" display="https://podminky.urs.cz/item/CS_URS_2021_02/899204112"/>
    <hyperlink ref="F330" r:id="rId48" display="https://podminky.urs.cz/item/CS_URS_2021_02/899331111"/>
    <hyperlink ref="F332" r:id="rId49" display="https://podminky.urs.cz/item/CS_URS_2021_02/899332111"/>
    <hyperlink ref="F334" r:id="rId50" display="https://podminky.urs.cz/item/CS_URS_2021_02/899431111"/>
    <hyperlink ref="F336" r:id="rId51" display="https://podminky.urs.cz/item/CS_URS_2021_02/899432111"/>
    <hyperlink ref="F338" r:id="rId52" display="https://podminky.urs.cz/item/CS_URS_2021_02/899623161"/>
    <hyperlink ref="F342" r:id="rId53" display="https://podminky.urs.cz/item/CS_URS_2021_02/899623171"/>
    <hyperlink ref="F347" r:id="rId54" display="https://podminky.urs.cz/item/CS_URS_2021_02/914111111"/>
    <hyperlink ref="F358" r:id="rId55" display="https://podminky.urs.cz/item/CS_URS_2021_02/914511111"/>
    <hyperlink ref="F364" r:id="rId56" display="https://podminky.urs.cz/item/CS_URS_2021_02/915111111"/>
    <hyperlink ref="F367" r:id="rId57" display="https://podminky.urs.cz/item/CS_URS_2021_02/915131111"/>
    <hyperlink ref="F370" r:id="rId58" display="https://podminky.urs.cz/item/CS_URS_2021_02/915211112"/>
    <hyperlink ref="F373" r:id="rId59" display="https://podminky.urs.cz/item/CS_URS_2021_02/915231112"/>
    <hyperlink ref="F376" r:id="rId60" display="https://podminky.urs.cz/item/CS_URS_2021_02/915611111"/>
    <hyperlink ref="F379" r:id="rId61" display="https://podminky.urs.cz/item/CS_URS_2021_02/915621111"/>
    <hyperlink ref="F386" r:id="rId62" display="https://podminky.urs.cz/item/CS_URS_2021_02/916133112"/>
    <hyperlink ref="F390" r:id="rId63" display="https://podminky.urs.cz/item/CS_URS_2021_02/916231291"/>
    <hyperlink ref="F392" r:id="rId64" display="https://podminky.urs.cz/item/CS_URS_2021_02/916241213"/>
    <hyperlink ref="F404" r:id="rId65" display="https://podminky.urs.cz/item/CS_URS_2021_02/919112222"/>
    <hyperlink ref="F407" r:id="rId66" display="https://podminky.urs.cz/item/CS_URS_2021_02/919122121"/>
    <hyperlink ref="F409" r:id="rId67" display="https://podminky.urs.cz/item/CS_URS_2021_02/919732211"/>
    <hyperlink ref="F411" r:id="rId68" display="https://podminky.urs.cz/item/CS_URS_2021_02/919735111"/>
    <hyperlink ref="F413" r:id="rId69" display="https://podminky.urs.cz/item/CS_URS_2021_02/966006132"/>
    <hyperlink ref="F416" r:id="rId70" display="https://podminky.urs.cz/item/CS_URS_2021_02/966006211"/>
    <hyperlink ref="F420" r:id="rId71" display="https://podminky.urs.cz/item/CS_URS_2021_02/997221551"/>
    <hyperlink ref="F425" r:id="rId72" display="https://podminky.urs.cz/item/CS_URS_2021_02/997221559"/>
    <hyperlink ref="F431" r:id="rId73" display="https://podminky.urs.cz/item/CS_URS_2021_02/997221561"/>
    <hyperlink ref="F445" r:id="rId74" display="https://podminky.urs.cz/item/CS_URS_2021_02/997221569"/>
    <hyperlink ref="F457" r:id="rId75" display="https://podminky.urs.cz/item/CS_URS_2021_02/997221611"/>
    <hyperlink ref="F478" r:id="rId76" display="https://podminky.urs.cz/item/CS_URS_2021_02/998225111"/>
    <hyperlink ref="F483" r:id="rId77" display="https://podminky.urs.cz/item/CS_URS_2021_02/711132101"/>
    <hyperlink ref="F488" r:id="rId78" display="https://podminky.urs.cz/item/CS_URS_2021_02/998711101"/>
    <hyperlink ref="F491" r:id="rId79" display="https://podminky.urs.cz/item/CS_URS_2021_02/721242116"/>
    <hyperlink ref="F493" r:id="rId80" display="https://podminky.urs.cz/item/CS_URS_2021_02/721242804"/>
    <hyperlink ref="F495" r:id="rId81" display="https://podminky.urs.cz/item/CS_URS_2021_02/9987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89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Jáchymov - třída Dukelských hrdinů - parkovací plochy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807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7. 12. 2021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28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17"/>
      <c r="B27" s="118"/>
      <c r="C27" s="117"/>
      <c r="D27" s="117"/>
      <c r="E27" s="36" t="s">
        <v>37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ROUND(J98,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ROUND((SUM(BE98:BE284)),  2)</f>
        <v>0</v>
      </c>
      <c r="G33" s="38"/>
      <c r="H33" s="38"/>
      <c r="I33" s="123">
        <v>0.20999999999999999</v>
      </c>
      <c r="J33" s="122">
        <f>ROUND(((SUM(BE98:BE284))*I33),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ROUND((SUM(BF98:BF284)),  2)</f>
        <v>0</v>
      </c>
      <c r="G34" s="38"/>
      <c r="H34" s="38"/>
      <c r="I34" s="123">
        <v>0.14999999999999999</v>
      </c>
      <c r="J34" s="122">
        <f>ROUND(((SUM(BF98:BF284))*I34),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ROUND((SUM(BG98:BG284)),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ROUND((SUM(BH98:BH284)),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ROUND((SUM(BI98:BI284)),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Jáchymov - třída Dukelských hrdinů - parkovací plochy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SO 401 - Úprava veřejného osvětlení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Jáchymov</v>
      </c>
      <c r="G52" s="38"/>
      <c r="H52" s="38"/>
      <c r="I52" s="32" t="s">
        <v>23</v>
      </c>
      <c r="J52" s="64" t="str">
        <f>IF(J12="","",J12)</f>
        <v>7. 12. 2021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38"/>
      <c r="E54" s="38"/>
      <c r="F54" s="27" t="str">
        <f>E15</f>
        <v>město Jáchymov, nám. Republiky 1, 362 51 Jáchymov</v>
      </c>
      <c r="G54" s="38"/>
      <c r="H54" s="38"/>
      <c r="I54" s="32" t="s">
        <v>31</v>
      </c>
      <c r="J54" s="36" t="str">
        <f>E21</f>
        <v>AZ Consult spol. s 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Lucie Wojčiková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93</v>
      </c>
      <c r="D57" s="124"/>
      <c r="E57" s="124"/>
      <c r="F57" s="124"/>
      <c r="G57" s="124"/>
      <c r="H57" s="124"/>
      <c r="I57" s="124"/>
      <c r="J57" s="131" t="s">
        <v>94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J98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95</v>
      </c>
    </row>
    <row r="60" s="9" customFormat="1" ht="24.96" customHeight="1">
      <c r="A60" s="9"/>
      <c r="B60" s="133"/>
      <c r="C60" s="9"/>
      <c r="D60" s="134" t="s">
        <v>107</v>
      </c>
      <c r="E60" s="135"/>
      <c r="F60" s="135"/>
      <c r="G60" s="135"/>
      <c r="H60" s="135"/>
      <c r="I60" s="135"/>
      <c r="J60" s="136">
        <f>J99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808</v>
      </c>
      <c r="E61" s="139"/>
      <c r="F61" s="139"/>
      <c r="G61" s="139"/>
      <c r="H61" s="139"/>
      <c r="I61" s="139"/>
      <c r="J61" s="140">
        <f>J100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809</v>
      </c>
      <c r="E62" s="139"/>
      <c r="F62" s="139"/>
      <c r="G62" s="139"/>
      <c r="H62" s="139"/>
      <c r="I62" s="139"/>
      <c r="J62" s="140">
        <f>J105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810</v>
      </c>
      <c r="E63" s="139"/>
      <c r="F63" s="139"/>
      <c r="G63" s="139"/>
      <c r="H63" s="139"/>
      <c r="I63" s="139"/>
      <c r="J63" s="140">
        <f>J108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811</v>
      </c>
      <c r="E64" s="139"/>
      <c r="F64" s="139"/>
      <c r="G64" s="139"/>
      <c r="H64" s="139"/>
      <c r="I64" s="139"/>
      <c r="J64" s="140">
        <f>J118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812</v>
      </c>
      <c r="E65" s="139"/>
      <c r="F65" s="139"/>
      <c r="G65" s="139"/>
      <c r="H65" s="139"/>
      <c r="I65" s="139"/>
      <c r="J65" s="140">
        <f>J128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813</v>
      </c>
      <c r="E66" s="139"/>
      <c r="F66" s="139"/>
      <c r="G66" s="139"/>
      <c r="H66" s="139"/>
      <c r="I66" s="139"/>
      <c r="J66" s="140">
        <f>J137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814</v>
      </c>
      <c r="E67" s="139"/>
      <c r="F67" s="139"/>
      <c r="G67" s="139"/>
      <c r="H67" s="139"/>
      <c r="I67" s="139"/>
      <c r="J67" s="140">
        <f>J146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815</v>
      </c>
      <c r="E68" s="139"/>
      <c r="F68" s="139"/>
      <c r="G68" s="139"/>
      <c r="H68" s="139"/>
      <c r="I68" s="139"/>
      <c r="J68" s="140">
        <f>J169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7"/>
      <c r="C69" s="10"/>
      <c r="D69" s="138" t="s">
        <v>816</v>
      </c>
      <c r="E69" s="139"/>
      <c r="F69" s="139"/>
      <c r="G69" s="139"/>
      <c r="H69" s="139"/>
      <c r="I69" s="139"/>
      <c r="J69" s="140">
        <f>J186</f>
        <v>0</v>
      </c>
      <c r="K69" s="10"/>
      <c r="L69" s="13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7"/>
      <c r="C70" s="10"/>
      <c r="D70" s="138" t="s">
        <v>817</v>
      </c>
      <c r="E70" s="139"/>
      <c r="F70" s="139"/>
      <c r="G70" s="139"/>
      <c r="H70" s="139"/>
      <c r="I70" s="139"/>
      <c r="J70" s="140">
        <f>J193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7"/>
      <c r="C71" s="10"/>
      <c r="D71" s="138" t="s">
        <v>818</v>
      </c>
      <c r="E71" s="139"/>
      <c r="F71" s="139"/>
      <c r="G71" s="139"/>
      <c r="H71" s="139"/>
      <c r="I71" s="139"/>
      <c r="J71" s="140">
        <f>J200</f>
        <v>0</v>
      </c>
      <c r="K71" s="10"/>
      <c r="L71" s="13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7"/>
      <c r="C72" s="10"/>
      <c r="D72" s="138" t="s">
        <v>819</v>
      </c>
      <c r="E72" s="139"/>
      <c r="F72" s="139"/>
      <c r="G72" s="139"/>
      <c r="H72" s="139"/>
      <c r="I72" s="139"/>
      <c r="J72" s="140">
        <f>J206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7"/>
      <c r="C73" s="10"/>
      <c r="D73" s="138" t="s">
        <v>820</v>
      </c>
      <c r="E73" s="139"/>
      <c r="F73" s="139"/>
      <c r="G73" s="139"/>
      <c r="H73" s="139"/>
      <c r="I73" s="139"/>
      <c r="J73" s="140">
        <f>J210</f>
        <v>0</v>
      </c>
      <c r="K73" s="10"/>
      <c r="L73" s="13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37"/>
      <c r="C74" s="10"/>
      <c r="D74" s="138" t="s">
        <v>821</v>
      </c>
      <c r="E74" s="139"/>
      <c r="F74" s="139"/>
      <c r="G74" s="139"/>
      <c r="H74" s="139"/>
      <c r="I74" s="139"/>
      <c r="J74" s="140">
        <f>J224</f>
        <v>0</v>
      </c>
      <c r="K74" s="10"/>
      <c r="L74" s="13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37"/>
      <c r="C75" s="10"/>
      <c r="D75" s="138" t="s">
        <v>822</v>
      </c>
      <c r="E75" s="139"/>
      <c r="F75" s="139"/>
      <c r="G75" s="139"/>
      <c r="H75" s="139"/>
      <c r="I75" s="139"/>
      <c r="J75" s="140">
        <f>J234</f>
        <v>0</v>
      </c>
      <c r="K75" s="10"/>
      <c r="L75" s="13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37"/>
      <c r="C76" s="10"/>
      <c r="D76" s="138" t="s">
        <v>823</v>
      </c>
      <c r="E76" s="139"/>
      <c r="F76" s="139"/>
      <c r="G76" s="139"/>
      <c r="H76" s="139"/>
      <c r="I76" s="139"/>
      <c r="J76" s="140">
        <f>J245</f>
        <v>0</v>
      </c>
      <c r="K76" s="10"/>
      <c r="L76" s="13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7"/>
      <c r="C77" s="10"/>
      <c r="D77" s="138" t="s">
        <v>824</v>
      </c>
      <c r="E77" s="139"/>
      <c r="F77" s="139"/>
      <c r="G77" s="139"/>
      <c r="H77" s="139"/>
      <c r="I77" s="139"/>
      <c r="J77" s="140">
        <f>J256</f>
        <v>0</v>
      </c>
      <c r="K77" s="10"/>
      <c r="L77" s="13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37"/>
      <c r="C78" s="10"/>
      <c r="D78" s="138" t="s">
        <v>825</v>
      </c>
      <c r="E78" s="139"/>
      <c r="F78" s="139"/>
      <c r="G78" s="139"/>
      <c r="H78" s="139"/>
      <c r="I78" s="139"/>
      <c r="J78" s="140">
        <f>J272</f>
        <v>0</v>
      </c>
      <c r="K78" s="10"/>
      <c r="L78" s="13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4" s="2" customFormat="1" ht="6.96" customHeight="1">
      <c r="A84" s="38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4.96" customHeight="1">
      <c r="A85" s="38"/>
      <c r="B85" s="39"/>
      <c r="C85" s="23" t="s">
        <v>109</v>
      </c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17</v>
      </c>
      <c r="D87" s="38"/>
      <c r="E87" s="38"/>
      <c r="F87" s="38"/>
      <c r="G87" s="38"/>
      <c r="H87" s="38"/>
      <c r="I87" s="38"/>
      <c r="J87" s="38"/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38"/>
      <c r="D88" s="38"/>
      <c r="E88" s="115" t="str">
        <f>E7</f>
        <v>Jáchymov - třída Dukelských hrdinů - parkovací plochy</v>
      </c>
      <c r="F88" s="32"/>
      <c r="G88" s="32"/>
      <c r="H88" s="32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90</v>
      </c>
      <c r="D89" s="38"/>
      <c r="E89" s="38"/>
      <c r="F89" s="38"/>
      <c r="G89" s="38"/>
      <c r="H89" s="38"/>
      <c r="I89" s="38"/>
      <c r="J89" s="38"/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62" t="str">
        <f>E9</f>
        <v>SO 401 - Úprava veřejného osvětlení</v>
      </c>
      <c r="F90" s="38"/>
      <c r="G90" s="38"/>
      <c r="H90" s="38"/>
      <c r="I90" s="38"/>
      <c r="J90" s="38"/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21</v>
      </c>
      <c r="D92" s="38"/>
      <c r="E92" s="38"/>
      <c r="F92" s="27" t="str">
        <f>F12</f>
        <v>Jáchymov</v>
      </c>
      <c r="G92" s="38"/>
      <c r="H92" s="38"/>
      <c r="I92" s="32" t="s">
        <v>23</v>
      </c>
      <c r="J92" s="64" t="str">
        <f>IF(J12="","",J12)</f>
        <v>7. 12. 2021</v>
      </c>
      <c r="K92" s="38"/>
      <c r="L92" s="11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25</v>
      </c>
      <c r="D94" s="38"/>
      <c r="E94" s="38"/>
      <c r="F94" s="27" t="str">
        <f>E15</f>
        <v>město Jáchymov, nám. Republiky 1, 362 51 Jáchymov</v>
      </c>
      <c r="G94" s="38"/>
      <c r="H94" s="38"/>
      <c r="I94" s="32" t="s">
        <v>31</v>
      </c>
      <c r="J94" s="36" t="str">
        <f>E21</f>
        <v>AZ Consult spol. s r.o.</v>
      </c>
      <c r="K94" s="38"/>
      <c r="L94" s="11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29</v>
      </c>
      <c r="D95" s="38"/>
      <c r="E95" s="38"/>
      <c r="F95" s="27" t="str">
        <f>IF(E18="","",E18)</f>
        <v>Vyplň údaj</v>
      </c>
      <c r="G95" s="38"/>
      <c r="H95" s="38"/>
      <c r="I95" s="32" t="s">
        <v>34</v>
      </c>
      <c r="J95" s="36" t="str">
        <f>E24</f>
        <v>Lucie Wojčiková</v>
      </c>
      <c r="K95" s="38"/>
      <c r="L95" s="11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11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41"/>
      <c r="B97" s="142"/>
      <c r="C97" s="143" t="s">
        <v>110</v>
      </c>
      <c r="D97" s="144" t="s">
        <v>57</v>
      </c>
      <c r="E97" s="144" t="s">
        <v>53</v>
      </c>
      <c r="F97" s="144" t="s">
        <v>54</v>
      </c>
      <c r="G97" s="144" t="s">
        <v>111</v>
      </c>
      <c r="H97" s="144" t="s">
        <v>112</v>
      </c>
      <c r="I97" s="144" t="s">
        <v>113</v>
      </c>
      <c r="J97" s="144" t="s">
        <v>94</v>
      </c>
      <c r="K97" s="145" t="s">
        <v>114</v>
      </c>
      <c r="L97" s="146"/>
      <c r="M97" s="80" t="s">
        <v>3</v>
      </c>
      <c r="N97" s="81" t="s">
        <v>42</v>
      </c>
      <c r="O97" s="81" t="s">
        <v>115</v>
      </c>
      <c r="P97" s="81" t="s">
        <v>116</v>
      </c>
      <c r="Q97" s="81" t="s">
        <v>117</v>
      </c>
      <c r="R97" s="81" t="s">
        <v>118</v>
      </c>
      <c r="S97" s="81" t="s">
        <v>119</v>
      </c>
      <c r="T97" s="82" t="s">
        <v>120</v>
      </c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</row>
    <row r="98" s="2" customFormat="1" ht="22.8" customHeight="1">
      <c r="A98" s="38"/>
      <c r="B98" s="39"/>
      <c r="C98" s="87" t="s">
        <v>121</v>
      </c>
      <c r="D98" s="38"/>
      <c r="E98" s="38"/>
      <c r="F98" s="38"/>
      <c r="G98" s="38"/>
      <c r="H98" s="38"/>
      <c r="I98" s="38"/>
      <c r="J98" s="147">
        <f>BK98</f>
        <v>0</v>
      </c>
      <c r="K98" s="38"/>
      <c r="L98" s="39"/>
      <c r="M98" s="83"/>
      <c r="N98" s="68"/>
      <c r="O98" s="84"/>
      <c r="P98" s="148">
        <f>P99</f>
        <v>0</v>
      </c>
      <c r="Q98" s="84"/>
      <c r="R98" s="148">
        <f>R99</f>
        <v>0</v>
      </c>
      <c r="S98" s="84"/>
      <c r="T98" s="149">
        <f>T99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71</v>
      </c>
      <c r="AU98" s="19" t="s">
        <v>95</v>
      </c>
      <c r="BK98" s="150">
        <f>BK99</f>
        <v>0</v>
      </c>
    </row>
    <row r="99" s="12" customFormat="1" ht="25.92" customHeight="1">
      <c r="A99" s="12"/>
      <c r="B99" s="151"/>
      <c r="C99" s="12"/>
      <c r="D99" s="152" t="s">
        <v>71</v>
      </c>
      <c r="E99" s="153" t="s">
        <v>353</v>
      </c>
      <c r="F99" s="153" t="s">
        <v>794</v>
      </c>
      <c r="G99" s="12"/>
      <c r="H99" s="12"/>
      <c r="I99" s="154"/>
      <c r="J99" s="155">
        <f>BK99</f>
        <v>0</v>
      </c>
      <c r="K99" s="12"/>
      <c r="L99" s="151"/>
      <c r="M99" s="156"/>
      <c r="N99" s="157"/>
      <c r="O99" s="157"/>
      <c r="P99" s="158">
        <f>P100+P105+P108+P118+P128+P137+P146+P169+P186+P193+P200+P206+P210+P224+P234+P245+P256+P272</f>
        <v>0</v>
      </c>
      <c r="Q99" s="157"/>
      <c r="R99" s="158">
        <f>R100+R105+R108+R118+R128+R137+R146+R169+R186+R193+R200+R206+R210+R224+R234+R245+R256+R272</f>
        <v>0</v>
      </c>
      <c r="S99" s="157"/>
      <c r="T99" s="159">
        <f>T100+T105+T108+T118+T128+T137+T146+T169+T186+T193+T200+T206+T210+T224+T234+T245+T256+T272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52" t="s">
        <v>142</v>
      </c>
      <c r="AT99" s="160" t="s">
        <v>71</v>
      </c>
      <c r="AU99" s="160" t="s">
        <v>72</v>
      </c>
      <c r="AY99" s="152" t="s">
        <v>124</v>
      </c>
      <c r="BK99" s="161">
        <f>BK100+BK105+BK108+BK118+BK128+BK137+BK146+BK169+BK186+BK193+BK200+BK206+BK210+BK224+BK234+BK245+BK256+BK272</f>
        <v>0</v>
      </c>
    </row>
    <row r="100" s="12" customFormat="1" ht="22.8" customHeight="1">
      <c r="A100" s="12"/>
      <c r="B100" s="151"/>
      <c r="C100" s="12"/>
      <c r="D100" s="152" t="s">
        <v>71</v>
      </c>
      <c r="E100" s="162" t="s">
        <v>826</v>
      </c>
      <c r="F100" s="162" t="s">
        <v>827</v>
      </c>
      <c r="G100" s="12"/>
      <c r="H100" s="12"/>
      <c r="I100" s="154"/>
      <c r="J100" s="163">
        <f>BK100</f>
        <v>0</v>
      </c>
      <c r="K100" s="12"/>
      <c r="L100" s="151"/>
      <c r="M100" s="156"/>
      <c r="N100" s="157"/>
      <c r="O100" s="157"/>
      <c r="P100" s="158">
        <f>SUM(P101:P104)</f>
        <v>0</v>
      </c>
      <c r="Q100" s="157"/>
      <c r="R100" s="158">
        <f>SUM(R101:R104)</f>
        <v>0</v>
      </c>
      <c r="S100" s="157"/>
      <c r="T100" s="159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2" t="s">
        <v>142</v>
      </c>
      <c r="AT100" s="160" t="s">
        <v>71</v>
      </c>
      <c r="AU100" s="160" t="s">
        <v>80</v>
      </c>
      <c r="AY100" s="152" t="s">
        <v>124</v>
      </c>
      <c r="BK100" s="161">
        <f>SUM(BK101:BK104)</f>
        <v>0</v>
      </c>
    </row>
    <row r="101" s="2" customFormat="1" ht="16.5" customHeight="1">
      <c r="A101" s="38"/>
      <c r="B101" s="164"/>
      <c r="C101" s="165" t="s">
        <v>80</v>
      </c>
      <c r="D101" s="165" t="s">
        <v>126</v>
      </c>
      <c r="E101" s="166" t="s">
        <v>828</v>
      </c>
      <c r="F101" s="167" t="s">
        <v>829</v>
      </c>
      <c r="G101" s="168" t="s">
        <v>830</v>
      </c>
      <c r="H101" s="169">
        <v>0.12</v>
      </c>
      <c r="I101" s="170"/>
      <c r="J101" s="171">
        <f>ROUND(I101*H101,2)</f>
        <v>0</v>
      </c>
      <c r="K101" s="167" t="s">
        <v>3</v>
      </c>
      <c r="L101" s="39"/>
      <c r="M101" s="172" t="s">
        <v>3</v>
      </c>
      <c r="N101" s="173" t="s">
        <v>43</v>
      </c>
      <c r="O101" s="72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76" t="s">
        <v>515</v>
      </c>
      <c r="AT101" s="176" t="s">
        <v>126</v>
      </c>
      <c r="AU101" s="176" t="s">
        <v>82</v>
      </c>
      <c r="AY101" s="19" t="s">
        <v>124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9" t="s">
        <v>80</v>
      </c>
      <c r="BK101" s="177">
        <f>ROUND(I101*H101,2)</f>
        <v>0</v>
      </c>
      <c r="BL101" s="19" t="s">
        <v>515</v>
      </c>
      <c r="BM101" s="176" t="s">
        <v>82</v>
      </c>
    </row>
    <row r="102" s="2" customFormat="1" ht="16.5" customHeight="1">
      <c r="A102" s="38"/>
      <c r="B102" s="164"/>
      <c r="C102" s="165" t="s">
        <v>82</v>
      </c>
      <c r="D102" s="165" t="s">
        <v>126</v>
      </c>
      <c r="E102" s="166" t="s">
        <v>831</v>
      </c>
      <c r="F102" s="167" t="s">
        <v>832</v>
      </c>
      <c r="G102" s="168" t="s">
        <v>830</v>
      </c>
      <c r="H102" s="169">
        <v>0.12</v>
      </c>
      <c r="I102" s="170"/>
      <c r="J102" s="171">
        <f>ROUND(I102*H102,2)</f>
        <v>0</v>
      </c>
      <c r="K102" s="167" t="s">
        <v>3</v>
      </c>
      <c r="L102" s="39"/>
      <c r="M102" s="172" t="s">
        <v>3</v>
      </c>
      <c r="N102" s="173" t="s">
        <v>43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515</v>
      </c>
      <c r="AT102" s="176" t="s">
        <v>126</v>
      </c>
      <c r="AU102" s="176" t="s">
        <v>82</v>
      </c>
      <c r="AY102" s="19" t="s">
        <v>124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80</v>
      </c>
      <c r="BK102" s="177">
        <f>ROUND(I102*H102,2)</f>
        <v>0</v>
      </c>
      <c r="BL102" s="19" t="s">
        <v>515</v>
      </c>
      <c r="BM102" s="176" t="s">
        <v>131</v>
      </c>
    </row>
    <row r="103" s="2" customFormat="1" ht="16.5" customHeight="1">
      <c r="A103" s="38"/>
      <c r="B103" s="164"/>
      <c r="C103" s="165" t="s">
        <v>142</v>
      </c>
      <c r="D103" s="165" t="s">
        <v>126</v>
      </c>
      <c r="E103" s="166" t="s">
        <v>833</v>
      </c>
      <c r="F103" s="167" t="s">
        <v>834</v>
      </c>
      <c r="G103" s="168" t="s">
        <v>830</v>
      </c>
      <c r="H103" s="169">
        <v>0.12</v>
      </c>
      <c r="I103" s="170"/>
      <c r="J103" s="171">
        <f>ROUND(I103*H103,2)</f>
        <v>0</v>
      </c>
      <c r="K103" s="167" t="s">
        <v>3</v>
      </c>
      <c r="L103" s="39"/>
      <c r="M103" s="172" t="s">
        <v>3</v>
      </c>
      <c r="N103" s="173" t="s">
        <v>43</v>
      </c>
      <c r="O103" s="72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6" t="s">
        <v>515</v>
      </c>
      <c r="AT103" s="176" t="s">
        <v>126</v>
      </c>
      <c r="AU103" s="176" t="s">
        <v>82</v>
      </c>
      <c r="AY103" s="19" t="s">
        <v>124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9" t="s">
        <v>80</v>
      </c>
      <c r="BK103" s="177">
        <f>ROUND(I103*H103,2)</f>
        <v>0</v>
      </c>
      <c r="BL103" s="19" t="s">
        <v>515</v>
      </c>
      <c r="BM103" s="176" t="s">
        <v>160</v>
      </c>
    </row>
    <row r="104" s="2" customFormat="1" ht="16.5" customHeight="1">
      <c r="A104" s="38"/>
      <c r="B104" s="164"/>
      <c r="C104" s="165" t="s">
        <v>131</v>
      </c>
      <c r="D104" s="165" t="s">
        <v>126</v>
      </c>
      <c r="E104" s="166" t="s">
        <v>835</v>
      </c>
      <c r="F104" s="167" t="s">
        <v>836</v>
      </c>
      <c r="G104" s="168" t="s">
        <v>837</v>
      </c>
      <c r="H104" s="169">
        <v>3</v>
      </c>
      <c r="I104" s="170"/>
      <c r="J104" s="171">
        <f>ROUND(I104*H104,2)</f>
        <v>0</v>
      </c>
      <c r="K104" s="167" t="s">
        <v>3</v>
      </c>
      <c r="L104" s="39"/>
      <c r="M104" s="172" t="s">
        <v>3</v>
      </c>
      <c r="N104" s="173" t="s">
        <v>43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515</v>
      </c>
      <c r="AT104" s="176" t="s">
        <v>126</v>
      </c>
      <c r="AU104" s="176" t="s">
        <v>82</v>
      </c>
      <c r="AY104" s="19" t="s">
        <v>124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80</v>
      </c>
      <c r="BK104" s="177">
        <f>ROUND(I104*H104,2)</f>
        <v>0</v>
      </c>
      <c r="BL104" s="19" t="s">
        <v>515</v>
      </c>
      <c r="BM104" s="176" t="s">
        <v>173</v>
      </c>
    </row>
    <row r="105" s="12" customFormat="1" ht="22.8" customHeight="1">
      <c r="A105" s="12"/>
      <c r="B105" s="151"/>
      <c r="C105" s="12"/>
      <c r="D105" s="152" t="s">
        <v>71</v>
      </c>
      <c r="E105" s="162" t="s">
        <v>838</v>
      </c>
      <c r="F105" s="162" t="s">
        <v>839</v>
      </c>
      <c r="G105" s="12"/>
      <c r="H105" s="12"/>
      <c r="I105" s="154"/>
      <c r="J105" s="163">
        <f>BK105</f>
        <v>0</v>
      </c>
      <c r="K105" s="12"/>
      <c r="L105" s="151"/>
      <c r="M105" s="156"/>
      <c r="N105" s="157"/>
      <c r="O105" s="157"/>
      <c r="P105" s="158">
        <f>SUM(P106:P107)</f>
        <v>0</v>
      </c>
      <c r="Q105" s="157"/>
      <c r="R105" s="158">
        <f>SUM(R106:R107)</f>
        <v>0</v>
      </c>
      <c r="S105" s="157"/>
      <c r="T105" s="159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52" t="s">
        <v>142</v>
      </c>
      <c r="AT105" s="160" t="s">
        <v>71</v>
      </c>
      <c r="AU105" s="160" t="s">
        <v>80</v>
      </c>
      <c r="AY105" s="152" t="s">
        <v>124</v>
      </c>
      <c r="BK105" s="161">
        <f>SUM(BK106:BK107)</f>
        <v>0</v>
      </c>
    </row>
    <row r="106" s="2" customFormat="1" ht="16.5" customHeight="1">
      <c r="A106" s="38"/>
      <c r="B106" s="164"/>
      <c r="C106" s="207" t="s">
        <v>153</v>
      </c>
      <c r="D106" s="207" t="s">
        <v>353</v>
      </c>
      <c r="E106" s="208" t="s">
        <v>840</v>
      </c>
      <c r="F106" s="209" t="s">
        <v>834</v>
      </c>
      <c r="G106" s="210" t="s">
        <v>830</v>
      </c>
      <c r="H106" s="211">
        <v>0.12</v>
      </c>
      <c r="I106" s="212"/>
      <c r="J106" s="213">
        <f>ROUND(I106*H106,2)</f>
        <v>0</v>
      </c>
      <c r="K106" s="209" t="s">
        <v>3</v>
      </c>
      <c r="L106" s="214"/>
      <c r="M106" s="215" t="s">
        <v>3</v>
      </c>
      <c r="N106" s="216" t="s">
        <v>43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841</v>
      </c>
      <c r="AT106" s="176" t="s">
        <v>353</v>
      </c>
      <c r="AU106" s="176" t="s">
        <v>82</v>
      </c>
      <c r="AY106" s="19" t="s">
        <v>124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80</v>
      </c>
      <c r="BK106" s="177">
        <f>ROUND(I106*H106,2)</f>
        <v>0</v>
      </c>
      <c r="BL106" s="19" t="s">
        <v>841</v>
      </c>
      <c r="BM106" s="176" t="s">
        <v>842</v>
      </c>
    </row>
    <row r="107" s="2" customFormat="1" ht="16.5" customHeight="1">
      <c r="A107" s="38"/>
      <c r="B107" s="164"/>
      <c r="C107" s="207" t="s">
        <v>160</v>
      </c>
      <c r="D107" s="207" t="s">
        <v>353</v>
      </c>
      <c r="E107" s="208" t="s">
        <v>843</v>
      </c>
      <c r="F107" s="209" t="s">
        <v>836</v>
      </c>
      <c r="G107" s="210" t="s">
        <v>837</v>
      </c>
      <c r="H107" s="211">
        <v>3</v>
      </c>
      <c r="I107" s="212"/>
      <c r="J107" s="213">
        <f>ROUND(I107*H107,2)</f>
        <v>0</v>
      </c>
      <c r="K107" s="209" t="s">
        <v>3</v>
      </c>
      <c r="L107" s="214"/>
      <c r="M107" s="215" t="s">
        <v>3</v>
      </c>
      <c r="N107" s="216" t="s">
        <v>43</v>
      </c>
      <c r="O107" s="72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841</v>
      </c>
      <c r="AT107" s="176" t="s">
        <v>353</v>
      </c>
      <c r="AU107" s="176" t="s">
        <v>82</v>
      </c>
      <c r="AY107" s="19" t="s">
        <v>124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80</v>
      </c>
      <c r="BK107" s="177">
        <f>ROUND(I107*H107,2)</f>
        <v>0</v>
      </c>
      <c r="BL107" s="19" t="s">
        <v>841</v>
      </c>
      <c r="BM107" s="176" t="s">
        <v>844</v>
      </c>
    </row>
    <row r="108" s="12" customFormat="1" ht="22.8" customHeight="1">
      <c r="A108" s="12"/>
      <c r="B108" s="151"/>
      <c r="C108" s="12"/>
      <c r="D108" s="152" t="s">
        <v>71</v>
      </c>
      <c r="E108" s="162" t="s">
        <v>845</v>
      </c>
      <c r="F108" s="162" t="s">
        <v>846</v>
      </c>
      <c r="G108" s="12"/>
      <c r="H108" s="12"/>
      <c r="I108" s="154"/>
      <c r="J108" s="163">
        <f>BK108</f>
        <v>0</v>
      </c>
      <c r="K108" s="12"/>
      <c r="L108" s="151"/>
      <c r="M108" s="156"/>
      <c r="N108" s="157"/>
      <c r="O108" s="157"/>
      <c r="P108" s="158">
        <f>SUM(P109:P117)</f>
        <v>0</v>
      </c>
      <c r="Q108" s="157"/>
      <c r="R108" s="158">
        <f>SUM(R109:R117)</f>
        <v>0</v>
      </c>
      <c r="S108" s="157"/>
      <c r="T108" s="159">
        <f>SUM(T109:T117)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2" t="s">
        <v>142</v>
      </c>
      <c r="AT108" s="160" t="s">
        <v>71</v>
      </c>
      <c r="AU108" s="160" t="s">
        <v>80</v>
      </c>
      <c r="AY108" s="152" t="s">
        <v>124</v>
      </c>
      <c r="BK108" s="161">
        <f>SUM(BK109:BK117)</f>
        <v>0</v>
      </c>
    </row>
    <row r="109" s="2" customFormat="1" ht="16.5" customHeight="1">
      <c r="A109" s="38"/>
      <c r="B109" s="164"/>
      <c r="C109" s="165" t="s">
        <v>167</v>
      </c>
      <c r="D109" s="165" t="s">
        <v>126</v>
      </c>
      <c r="E109" s="166" t="s">
        <v>847</v>
      </c>
      <c r="F109" s="167" t="s">
        <v>848</v>
      </c>
      <c r="G109" s="168" t="s">
        <v>232</v>
      </c>
      <c r="H109" s="169">
        <v>4.5</v>
      </c>
      <c r="I109" s="170"/>
      <c r="J109" s="171">
        <f>ROUND(I109*H109,2)</f>
        <v>0</v>
      </c>
      <c r="K109" s="167" t="s">
        <v>3</v>
      </c>
      <c r="L109" s="39"/>
      <c r="M109" s="172" t="s">
        <v>3</v>
      </c>
      <c r="N109" s="173" t="s">
        <v>43</v>
      </c>
      <c r="O109" s="72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76" t="s">
        <v>515</v>
      </c>
      <c r="AT109" s="176" t="s">
        <v>126</v>
      </c>
      <c r="AU109" s="176" t="s">
        <v>82</v>
      </c>
      <c r="AY109" s="19" t="s">
        <v>124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9" t="s">
        <v>80</v>
      </c>
      <c r="BK109" s="177">
        <f>ROUND(I109*H109,2)</f>
        <v>0</v>
      </c>
      <c r="BL109" s="19" t="s">
        <v>515</v>
      </c>
      <c r="BM109" s="176" t="s">
        <v>185</v>
      </c>
    </row>
    <row r="110" s="2" customFormat="1" ht="16.5" customHeight="1">
      <c r="A110" s="38"/>
      <c r="B110" s="164"/>
      <c r="C110" s="165" t="s">
        <v>173</v>
      </c>
      <c r="D110" s="165" t="s">
        <v>126</v>
      </c>
      <c r="E110" s="166" t="s">
        <v>849</v>
      </c>
      <c r="F110" s="167" t="s">
        <v>850</v>
      </c>
      <c r="G110" s="168" t="s">
        <v>232</v>
      </c>
      <c r="H110" s="169">
        <v>4.5</v>
      </c>
      <c r="I110" s="170"/>
      <c r="J110" s="171">
        <f>ROUND(I110*H110,2)</f>
        <v>0</v>
      </c>
      <c r="K110" s="167" t="s">
        <v>3</v>
      </c>
      <c r="L110" s="39"/>
      <c r="M110" s="172" t="s">
        <v>3</v>
      </c>
      <c r="N110" s="173" t="s">
        <v>43</v>
      </c>
      <c r="O110" s="72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515</v>
      </c>
      <c r="AT110" s="176" t="s">
        <v>126</v>
      </c>
      <c r="AU110" s="176" t="s">
        <v>82</v>
      </c>
      <c r="AY110" s="19" t="s">
        <v>124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80</v>
      </c>
      <c r="BK110" s="177">
        <f>ROUND(I110*H110,2)</f>
        <v>0</v>
      </c>
      <c r="BL110" s="19" t="s">
        <v>515</v>
      </c>
      <c r="BM110" s="176" t="s">
        <v>198</v>
      </c>
    </row>
    <row r="111" s="2" customFormat="1" ht="16.5" customHeight="1">
      <c r="A111" s="38"/>
      <c r="B111" s="164"/>
      <c r="C111" s="165" t="s">
        <v>179</v>
      </c>
      <c r="D111" s="165" t="s">
        <v>126</v>
      </c>
      <c r="E111" s="166" t="s">
        <v>851</v>
      </c>
      <c r="F111" s="167" t="s">
        <v>852</v>
      </c>
      <c r="G111" s="168" t="s">
        <v>221</v>
      </c>
      <c r="H111" s="169">
        <v>51</v>
      </c>
      <c r="I111" s="170"/>
      <c r="J111" s="171">
        <f>ROUND(I111*H111,2)</f>
        <v>0</v>
      </c>
      <c r="K111" s="167" t="s">
        <v>3</v>
      </c>
      <c r="L111" s="39"/>
      <c r="M111" s="172" t="s">
        <v>3</v>
      </c>
      <c r="N111" s="173" t="s">
        <v>43</v>
      </c>
      <c r="O111" s="72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6" t="s">
        <v>515</v>
      </c>
      <c r="AT111" s="176" t="s">
        <v>126</v>
      </c>
      <c r="AU111" s="176" t="s">
        <v>82</v>
      </c>
      <c r="AY111" s="19" t="s">
        <v>124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9" t="s">
        <v>80</v>
      </c>
      <c r="BK111" s="177">
        <f>ROUND(I111*H111,2)</f>
        <v>0</v>
      </c>
      <c r="BL111" s="19" t="s">
        <v>515</v>
      </c>
      <c r="BM111" s="176" t="s">
        <v>213</v>
      </c>
    </row>
    <row r="112" s="2" customFormat="1" ht="16.5" customHeight="1">
      <c r="A112" s="38"/>
      <c r="B112" s="164"/>
      <c r="C112" s="165" t="s">
        <v>185</v>
      </c>
      <c r="D112" s="165" t="s">
        <v>126</v>
      </c>
      <c r="E112" s="166" t="s">
        <v>853</v>
      </c>
      <c r="F112" s="167" t="s">
        <v>854</v>
      </c>
      <c r="G112" s="168" t="s">
        <v>221</v>
      </c>
      <c r="H112" s="169">
        <v>51</v>
      </c>
      <c r="I112" s="170"/>
      <c r="J112" s="171">
        <f>ROUND(I112*H112,2)</f>
        <v>0</v>
      </c>
      <c r="K112" s="167" t="s">
        <v>3</v>
      </c>
      <c r="L112" s="39"/>
      <c r="M112" s="172" t="s">
        <v>3</v>
      </c>
      <c r="N112" s="173" t="s">
        <v>43</v>
      </c>
      <c r="O112" s="72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515</v>
      </c>
      <c r="AT112" s="176" t="s">
        <v>126</v>
      </c>
      <c r="AU112" s="176" t="s">
        <v>82</v>
      </c>
      <c r="AY112" s="19" t="s">
        <v>124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80</v>
      </c>
      <c r="BK112" s="177">
        <f>ROUND(I112*H112,2)</f>
        <v>0</v>
      </c>
      <c r="BL112" s="19" t="s">
        <v>515</v>
      </c>
      <c r="BM112" s="176" t="s">
        <v>229</v>
      </c>
    </row>
    <row r="113" s="2" customFormat="1" ht="16.5" customHeight="1">
      <c r="A113" s="38"/>
      <c r="B113" s="164"/>
      <c r="C113" s="165" t="s">
        <v>192</v>
      </c>
      <c r="D113" s="165" t="s">
        <v>126</v>
      </c>
      <c r="E113" s="166" t="s">
        <v>855</v>
      </c>
      <c r="F113" s="167" t="s">
        <v>856</v>
      </c>
      <c r="G113" s="168" t="s">
        <v>221</v>
      </c>
      <c r="H113" s="169">
        <v>51</v>
      </c>
      <c r="I113" s="170"/>
      <c r="J113" s="171">
        <f>ROUND(I113*H113,2)</f>
        <v>0</v>
      </c>
      <c r="K113" s="167" t="s">
        <v>3</v>
      </c>
      <c r="L113" s="39"/>
      <c r="M113" s="172" t="s">
        <v>3</v>
      </c>
      <c r="N113" s="173" t="s">
        <v>43</v>
      </c>
      <c r="O113" s="72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6" t="s">
        <v>515</v>
      </c>
      <c r="AT113" s="176" t="s">
        <v>126</v>
      </c>
      <c r="AU113" s="176" t="s">
        <v>82</v>
      </c>
      <c r="AY113" s="19" t="s">
        <v>124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9" t="s">
        <v>80</v>
      </c>
      <c r="BK113" s="177">
        <f>ROUND(I113*H113,2)</f>
        <v>0</v>
      </c>
      <c r="BL113" s="19" t="s">
        <v>515</v>
      </c>
      <c r="BM113" s="176" t="s">
        <v>242</v>
      </c>
    </row>
    <row r="114" s="2" customFormat="1" ht="16.5" customHeight="1">
      <c r="A114" s="38"/>
      <c r="B114" s="164"/>
      <c r="C114" s="165" t="s">
        <v>198</v>
      </c>
      <c r="D114" s="165" t="s">
        <v>126</v>
      </c>
      <c r="E114" s="166" t="s">
        <v>857</v>
      </c>
      <c r="F114" s="167" t="s">
        <v>858</v>
      </c>
      <c r="G114" s="168" t="s">
        <v>221</v>
      </c>
      <c r="H114" s="169">
        <v>51</v>
      </c>
      <c r="I114" s="170"/>
      <c r="J114" s="171">
        <f>ROUND(I114*H114,2)</f>
        <v>0</v>
      </c>
      <c r="K114" s="167" t="s">
        <v>3</v>
      </c>
      <c r="L114" s="39"/>
      <c r="M114" s="172" t="s">
        <v>3</v>
      </c>
      <c r="N114" s="173" t="s">
        <v>43</v>
      </c>
      <c r="O114" s="72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515</v>
      </c>
      <c r="AT114" s="176" t="s">
        <v>126</v>
      </c>
      <c r="AU114" s="176" t="s">
        <v>82</v>
      </c>
      <c r="AY114" s="19" t="s">
        <v>124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80</v>
      </c>
      <c r="BK114" s="177">
        <f>ROUND(I114*H114,2)</f>
        <v>0</v>
      </c>
      <c r="BL114" s="19" t="s">
        <v>515</v>
      </c>
      <c r="BM114" s="176" t="s">
        <v>256</v>
      </c>
    </row>
    <row r="115" s="2" customFormat="1" ht="16.5" customHeight="1">
      <c r="A115" s="38"/>
      <c r="B115" s="164"/>
      <c r="C115" s="165" t="s">
        <v>207</v>
      </c>
      <c r="D115" s="165" t="s">
        <v>126</v>
      </c>
      <c r="E115" s="166" t="s">
        <v>859</v>
      </c>
      <c r="F115" s="167" t="s">
        <v>860</v>
      </c>
      <c r="G115" s="168" t="s">
        <v>232</v>
      </c>
      <c r="H115" s="169">
        <v>7.1399999999999997</v>
      </c>
      <c r="I115" s="170"/>
      <c r="J115" s="171">
        <f>ROUND(I115*H115,2)</f>
        <v>0</v>
      </c>
      <c r="K115" s="167" t="s">
        <v>3</v>
      </c>
      <c r="L115" s="39"/>
      <c r="M115" s="172" t="s">
        <v>3</v>
      </c>
      <c r="N115" s="173" t="s">
        <v>43</v>
      </c>
      <c r="O115" s="72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515</v>
      </c>
      <c r="AT115" s="176" t="s">
        <v>126</v>
      </c>
      <c r="AU115" s="176" t="s">
        <v>82</v>
      </c>
      <c r="AY115" s="19" t="s">
        <v>124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80</v>
      </c>
      <c r="BK115" s="177">
        <f>ROUND(I115*H115,2)</f>
        <v>0</v>
      </c>
      <c r="BL115" s="19" t="s">
        <v>515</v>
      </c>
      <c r="BM115" s="176" t="s">
        <v>265</v>
      </c>
    </row>
    <row r="116" s="2" customFormat="1" ht="16.5" customHeight="1">
      <c r="A116" s="38"/>
      <c r="B116" s="164"/>
      <c r="C116" s="165" t="s">
        <v>213</v>
      </c>
      <c r="D116" s="165" t="s">
        <v>126</v>
      </c>
      <c r="E116" s="166" t="s">
        <v>861</v>
      </c>
      <c r="F116" s="167" t="s">
        <v>862</v>
      </c>
      <c r="G116" s="168" t="s">
        <v>232</v>
      </c>
      <c r="H116" s="169">
        <v>7.1399999999999997</v>
      </c>
      <c r="I116" s="170"/>
      <c r="J116" s="171">
        <f>ROUND(I116*H116,2)</f>
        <v>0</v>
      </c>
      <c r="K116" s="167" t="s">
        <v>3</v>
      </c>
      <c r="L116" s="39"/>
      <c r="M116" s="172" t="s">
        <v>3</v>
      </c>
      <c r="N116" s="173" t="s">
        <v>43</v>
      </c>
      <c r="O116" s="72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6" t="s">
        <v>515</v>
      </c>
      <c r="AT116" s="176" t="s">
        <v>126</v>
      </c>
      <c r="AU116" s="176" t="s">
        <v>82</v>
      </c>
      <c r="AY116" s="19" t="s">
        <v>124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9" t="s">
        <v>80</v>
      </c>
      <c r="BK116" s="177">
        <f>ROUND(I116*H116,2)</f>
        <v>0</v>
      </c>
      <c r="BL116" s="19" t="s">
        <v>515</v>
      </c>
      <c r="BM116" s="176" t="s">
        <v>276</v>
      </c>
    </row>
    <row r="117" s="2" customFormat="1" ht="16.5" customHeight="1">
      <c r="A117" s="38"/>
      <c r="B117" s="164"/>
      <c r="C117" s="165" t="s">
        <v>9</v>
      </c>
      <c r="D117" s="165" t="s">
        <v>126</v>
      </c>
      <c r="E117" s="166" t="s">
        <v>863</v>
      </c>
      <c r="F117" s="167" t="s">
        <v>864</v>
      </c>
      <c r="G117" s="168" t="s">
        <v>129</v>
      </c>
      <c r="H117" s="169">
        <v>51</v>
      </c>
      <c r="I117" s="170"/>
      <c r="J117" s="171">
        <f>ROUND(I117*H117,2)</f>
        <v>0</v>
      </c>
      <c r="K117" s="167" t="s">
        <v>3</v>
      </c>
      <c r="L117" s="39"/>
      <c r="M117" s="172" t="s">
        <v>3</v>
      </c>
      <c r="N117" s="173" t="s">
        <v>43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515</v>
      </c>
      <c r="AT117" s="176" t="s">
        <v>126</v>
      </c>
      <c r="AU117" s="176" t="s">
        <v>82</v>
      </c>
      <c r="AY117" s="19" t="s">
        <v>124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80</v>
      </c>
      <c r="BK117" s="177">
        <f>ROUND(I117*H117,2)</f>
        <v>0</v>
      </c>
      <c r="BL117" s="19" t="s">
        <v>515</v>
      </c>
      <c r="BM117" s="176" t="s">
        <v>288</v>
      </c>
    </row>
    <row r="118" s="12" customFormat="1" ht="22.8" customHeight="1">
      <c r="A118" s="12"/>
      <c r="B118" s="151"/>
      <c r="C118" s="12"/>
      <c r="D118" s="152" t="s">
        <v>71</v>
      </c>
      <c r="E118" s="162" t="s">
        <v>865</v>
      </c>
      <c r="F118" s="162" t="s">
        <v>866</v>
      </c>
      <c r="G118" s="12"/>
      <c r="H118" s="12"/>
      <c r="I118" s="154"/>
      <c r="J118" s="163">
        <f>BK118</f>
        <v>0</v>
      </c>
      <c r="K118" s="12"/>
      <c r="L118" s="151"/>
      <c r="M118" s="156"/>
      <c r="N118" s="157"/>
      <c r="O118" s="157"/>
      <c r="P118" s="158">
        <f>SUM(P119:P127)</f>
        <v>0</v>
      </c>
      <c r="Q118" s="157"/>
      <c r="R118" s="158">
        <f>SUM(R119:R127)</f>
        <v>0</v>
      </c>
      <c r="S118" s="157"/>
      <c r="T118" s="159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2" t="s">
        <v>142</v>
      </c>
      <c r="AT118" s="160" t="s">
        <v>71</v>
      </c>
      <c r="AU118" s="160" t="s">
        <v>80</v>
      </c>
      <c r="AY118" s="152" t="s">
        <v>124</v>
      </c>
      <c r="BK118" s="161">
        <f>SUM(BK119:BK127)</f>
        <v>0</v>
      </c>
    </row>
    <row r="119" s="2" customFormat="1" ht="16.5" customHeight="1">
      <c r="A119" s="38"/>
      <c r="B119" s="164"/>
      <c r="C119" s="207" t="s">
        <v>229</v>
      </c>
      <c r="D119" s="207" t="s">
        <v>353</v>
      </c>
      <c r="E119" s="208" t="s">
        <v>867</v>
      </c>
      <c r="F119" s="209" t="s">
        <v>848</v>
      </c>
      <c r="G119" s="210" t="s">
        <v>232</v>
      </c>
      <c r="H119" s="211">
        <v>4.5</v>
      </c>
      <c r="I119" s="212"/>
      <c r="J119" s="213">
        <f>ROUND(I119*H119,2)</f>
        <v>0</v>
      </c>
      <c r="K119" s="209" t="s">
        <v>3</v>
      </c>
      <c r="L119" s="214"/>
      <c r="M119" s="215" t="s">
        <v>3</v>
      </c>
      <c r="N119" s="216" t="s">
        <v>43</v>
      </c>
      <c r="O119" s="72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6" t="s">
        <v>841</v>
      </c>
      <c r="AT119" s="176" t="s">
        <v>353</v>
      </c>
      <c r="AU119" s="176" t="s">
        <v>82</v>
      </c>
      <c r="AY119" s="19" t="s">
        <v>124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9" t="s">
        <v>80</v>
      </c>
      <c r="BK119" s="177">
        <f>ROUND(I119*H119,2)</f>
        <v>0</v>
      </c>
      <c r="BL119" s="19" t="s">
        <v>841</v>
      </c>
      <c r="BM119" s="176" t="s">
        <v>868</v>
      </c>
    </row>
    <row r="120" s="2" customFormat="1" ht="16.5" customHeight="1">
      <c r="A120" s="38"/>
      <c r="B120" s="164"/>
      <c r="C120" s="207" t="s">
        <v>236</v>
      </c>
      <c r="D120" s="207" t="s">
        <v>353</v>
      </c>
      <c r="E120" s="208" t="s">
        <v>869</v>
      </c>
      <c r="F120" s="209" t="s">
        <v>870</v>
      </c>
      <c r="G120" s="210" t="s">
        <v>232</v>
      </c>
      <c r="H120" s="211">
        <v>4.5</v>
      </c>
      <c r="I120" s="212"/>
      <c r="J120" s="213">
        <f>ROUND(I120*H120,2)</f>
        <v>0</v>
      </c>
      <c r="K120" s="209" t="s">
        <v>3</v>
      </c>
      <c r="L120" s="214"/>
      <c r="M120" s="215" t="s">
        <v>3</v>
      </c>
      <c r="N120" s="216" t="s">
        <v>43</v>
      </c>
      <c r="O120" s="72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841</v>
      </c>
      <c r="AT120" s="176" t="s">
        <v>353</v>
      </c>
      <c r="AU120" s="176" t="s">
        <v>82</v>
      </c>
      <c r="AY120" s="19" t="s">
        <v>124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80</v>
      </c>
      <c r="BK120" s="177">
        <f>ROUND(I120*H120,2)</f>
        <v>0</v>
      </c>
      <c r="BL120" s="19" t="s">
        <v>841</v>
      </c>
      <c r="BM120" s="176" t="s">
        <v>871</v>
      </c>
    </row>
    <row r="121" s="2" customFormat="1" ht="16.5" customHeight="1">
      <c r="A121" s="38"/>
      <c r="B121" s="164"/>
      <c r="C121" s="207" t="s">
        <v>242</v>
      </c>
      <c r="D121" s="207" t="s">
        <v>353</v>
      </c>
      <c r="E121" s="208" t="s">
        <v>872</v>
      </c>
      <c r="F121" s="209" t="s">
        <v>852</v>
      </c>
      <c r="G121" s="210" t="s">
        <v>221</v>
      </c>
      <c r="H121" s="211">
        <v>51</v>
      </c>
      <c r="I121" s="212"/>
      <c r="J121" s="213">
        <f>ROUND(I121*H121,2)</f>
        <v>0</v>
      </c>
      <c r="K121" s="209" t="s">
        <v>3</v>
      </c>
      <c r="L121" s="214"/>
      <c r="M121" s="215" t="s">
        <v>3</v>
      </c>
      <c r="N121" s="216" t="s">
        <v>43</v>
      </c>
      <c r="O121" s="72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76" t="s">
        <v>841</v>
      </c>
      <c r="AT121" s="176" t="s">
        <v>353</v>
      </c>
      <c r="AU121" s="176" t="s">
        <v>82</v>
      </c>
      <c r="AY121" s="19" t="s">
        <v>124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9" t="s">
        <v>80</v>
      </c>
      <c r="BK121" s="177">
        <f>ROUND(I121*H121,2)</f>
        <v>0</v>
      </c>
      <c r="BL121" s="19" t="s">
        <v>841</v>
      </c>
      <c r="BM121" s="176" t="s">
        <v>873</v>
      </c>
    </row>
    <row r="122" s="2" customFormat="1" ht="16.5" customHeight="1">
      <c r="A122" s="38"/>
      <c r="B122" s="164"/>
      <c r="C122" s="207" t="s">
        <v>251</v>
      </c>
      <c r="D122" s="207" t="s">
        <v>353</v>
      </c>
      <c r="E122" s="208" t="s">
        <v>874</v>
      </c>
      <c r="F122" s="209" t="s">
        <v>854</v>
      </c>
      <c r="G122" s="210" t="s">
        <v>221</v>
      </c>
      <c r="H122" s="211">
        <v>51</v>
      </c>
      <c r="I122" s="212"/>
      <c r="J122" s="213">
        <f>ROUND(I122*H122,2)</f>
        <v>0</v>
      </c>
      <c r="K122" s="209" t="s">
        <v>3</v>
      </c>
      <c r="L122" s="214"/>
      <c r="M122" s="215" t="s">
        <v>3</v>
      </c>
      <c r="N122" s="216" t="s">
        <v>43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841</v>
      </c>
      <c r="AT122" s="176" t="s">
        <v>353</v>
      </c>
      <c r="AU122" s="176" t="s">
        <v>82</v>
      </c>
      <c r="AY122" s="19" t="s">
        <v>124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80</v>
      </c>
      <c r="BK122" s="177">
        <f>ROUND(I122*H122,2)</f>
        <v>0</v>
      </c>
      <c r="BL122" s="19" t="s">
        <v>841</v>
      </c>
      <c r="BM122" s="176" t="s">
        <v>875</v>
      </c>
    </row>
    <row r="123" s="2" customFormat="1" ht="16.5" customHeight="1">
      <c r="A123" s="38"/>
      <c r="B123" s="164"/>
      <c r="C123" s="207" t="s">
        <v>256</v>
      </c>
      <c r="D123" s="207" t="s">
        <v>353</v>
      </c>
      <c r="E123" s="208" t="s">
        <v>876</v>
      </c>
      <c r="F123" s="209" t="s">
        <v>856</v>
      </c>
      <c r="G123" s="210" t="s">
        <v>221</v>
      </c>
      <c r="H123" s="211">
        <v>51</v>
      </c>
      <c r="I123" s="212"/>
      <c r="J123" s="213">
        <f>ROUND(I123*H123,2)</f>
        <v>0</v>
      </c>
      <c r="K123" s="209" t="s">
        <v>3</v>
      </c>
      <c r="L123" s="214"/>
      <c r="M123" s="215" t="s">
        <v>3</v>
      </c>
      <c r="N123" s="216" t="s">
        <v>43</v>
      </c>
      <c r="O123" s="72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6" t="s">
        <v>841</v>
      </c>
      <c r="AT123" s="176" t="s">
        <v>353</v>
      </c>
      <c r="AU123" s="176" t="s">
        <v>82</v>
      </c>
      <c r="AY123" s="19" t="s">
        <v>124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9" t="s">
        <v>80</v>
      </c>
      <c r="BK123" s="177">
        <f>ROUND(I123*H123,2)</f>
        <v>0</v>
      </c>
      <c r="BL123" s="19" t="s">
        <v>841</v>
      </c>
      <c r="BM123" s="176" t="s">
        <v>877</v>
      </c>
    </row>
    <row r="124" s="2" customFormat="1" ht="16.5" customHeight="1">
      <c r="A124" s="38"/>
      <c r="B124" s="164"/>
      <c r="C124" s="207" t="s">
        <v>8</v>
      </c>
      <c r="D124" s="207" t="s">
        <v>353</v>
      </c>
      <c r="E124" s="208" t="s">
        <v>878</v>
      </c>
      <c r="F124" s="209" t="s">
        <v>858</v>
      </c>
      <c r="G124" s="210" t="s">
        <v>221</v>
      </c>
      <c r="H124" s="211">
        <v>51</v>
      </c>
      <c r="I124" s="212"/>
      <c r="J124" s="213">
        <f>ROUND(I124*H124,2)</f>
        <v>0</v>
      </c>
      <c r="K124" s="209" t="s">
        <v>3</v>
      </c>
      <c r="L124" s="214"/>
      <c r="M124" s="215" t="s">
        <v>3</v>
      </c>
      <c r="N124" s="216" t="s">
        <v>43</v>
      </c>
      <c r="O124" s="72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6" t="s">
        <v>841</v>
      </c>
      <c r="AT124" s="176" t="s">
        <v>353</v>
      </c>
      <c r="AU124" s="176" t="s">
        <v>82</v>
      </c>
      <c r="AY124" s="19" t="s">
        <v>124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9" t="s">
        <v>80</v>
      </c>
      <c r="BK124" s="177">
        <f>ROUND(I124*H124,2)</f>
        <v>0</v>
      </c>
      <c r="BL124" s="19" t="s">
        <v>841</v>
      </c>
      <c r="BM124" s="176" t="s">
        <v>879</v>
      </c>
    </row>
    <row r="125" s="2" customFormat="1" ht="16.5" customHeight="1">
      <c r="A125" s="38"/>
      <c r="B125" s="164"/>
      <c r="C125" s="207" t="s">
        <v>265</v>
      </c>
      <c r="D125" s="207" t="s">
        <v>353</v>
      </c>
      <c r="E125" s="208" t="s">
        <v>880</v>
      </c>
      <c r="F125" s="209" t="s">
        <v>881</v>
      </c>
      <c r="G125" s="210" t="s">
        <v>232</v>
      </c>
      <c r="H125" s="211">
        <v>7.1399999999999997</v>
      </c>
      <c r="I125" s="212"/>
      <c r="J125" s="213">
        <f>ROUND(I125*H125,2)</f>
        <v>0</v>
      </c>
      <c r="K125" s="209" t="s">
        <v>3</v>
      </c>
      <c r="L125" s="214"/>
      <c r="M125" s="215" t="s">
        <v>3</v>
      </c>
      <c r="N125" s="216" t="s">
        <v>43</v>
      </c>
      <c r="O125" s="72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6" t="s">
        <v>841</v>
      </c>
      <c r="AT125" s="176" t="s">
        <v>353</v>
      </c>
      <c r="AU125" s="176" t="s">
        <v>82</v>
      </c>
      <c r="AY125" s="19" t="s">
        <v>124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9" t="s">
        <v>80</v>
      </c>
      <c r="BK125" s="177">
        <f>ROUND(I125*H125,2)</f>
        <v>0</v>
      </c>
      <c r="BL125" s="19" t="s">
        <v>841</v>
      </c>
      <c r="BM125" s="176" t="s">
        <v>882</v>
      </c>
    </row>
    <row r="126" s="2" customFormat="1" ht="16.5" customHeight="1">
      <c r="A126" s="38"/>
      <c r="B126" s="164"/>
      <c r="C126" s="207" t="s">
        <v>271</v>
      </c>
      <c r="D126" s="207" t="s">
        <v>353</v>
      </c>
      <c r="E126" s="208" t="s">
        <v>883</v>
      </c>
      <c r="F126" s="209" t="s">
        <v>884</v>
      </c>
      <c r="G126" s="210" t="s">
        <v>232</v>
      </c>
      <c r="H126" s="211">
        <v>7.1399999999999997</v>
      </c>
      <c r="I126" s="212"/>
      <c r="J126" s="213">
        <f>ROUND(I126*H126,2)</f>
        <v>0</v>
      </c>
      <c r="K126" s="209" t="s">
        <v>3</v>
      </c>
      <c r="L126" s="214"/>
      <c r="M126" s="215" t="s">
        <v>3</v>
      </c>
      <c r="N126" s="216" t="s">
        <v>43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841</v>
      </c>
      <c r="AT126" s="176" t="s">
        <v>353</v>
      </c>
      <c r="AU126" s="176" t="s">
        <v>82</v>
      </c>
      <c r="AY126" s="19" t="s">
        <v>124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80</v>
      </c>
      <c r="BK126" s="177">
        <f>ROUND(I126*H126,2)</f>
        <v>0</v>
      </c>
      <c r="BL126" s="19" t="s">
        <v>841</v>
      </c>
      <c r="BM126" s="176" t="s">
        <v>885</v>
      </c>
    </row>
    <row r="127" s="2" customFormat="1" ht="16.5" customHeight="1">
      <c r="A127" s="38"/>
      <c r="B127" s="164"/>
      <c r="C127" s="207" t="s">
        <v>276</v>
      </c>
      <c r="D127" s="207" t="s">
        <v>353</v>
      </c>
      <c r="E127" s="208" t="s">
        <v>886</v>
      </c>
      <c r="F127" s="209" t="s">
        <v>864</v>
      </c>
      <c r="G127" s="210" t="s">
        <v>129</v>
      </c>
      <c r="H127" s="211">
        <v>51</v>
      </c>
      <c r="I127" s="212"/>
      <c r="J127" s="213">
        <f>ROUND(I127*H127,2)</f>
        <v>0</v>
      </c>
      <c r="K127" s="209" t="s">
        <v>3</v>
      </c>
      <c r="L127" s="214"/>
      <c r="M127" s="215" t="s">
        <v>3</v>
      </c>
      <c r="N127" s="216" t="s">
        <v>43</v>
      </c>
      <c r="O127" s="72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76" t="s">
        <v>841</v>
      </c>
      <c r="AT127" s="176" t="s">
        <v>353</v>
      </c>
      <c r="AU127" s="176" t="s">
        <v>82</v>
      </c>
      <c r="AY127" s="19" t="s">
        <v>124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9" t="s">
        <v>80</v>
      </c>
      <c r="BK127" s="177">
        <f>ROUND(I127*H127,2)</f>
        <v>0</v>
      </c>
      <c r="BL127" s="19" t="s">
        <v>841</v>
      </c>
      <c r="BM127" s="176" t="s">
        <v>887</v>
      </c>
    </row>
    <row r="128" s="12" customFormat="1" ht="22.8" customHeight="1">
      <c r="A128" s="12"/>
      <c r="B128" s="151"/>
      <c r="C128" s="12"/>
      <c r="D128" s="152" t="s">
        <v>71</v>
      </c>
      <c r="E128" s="162" t="s">
        <v>888</v>
      </c>
      <c r="F128" s="162" t="s">
        <v>889</v>
      </c>
      <c r="G128" s="12"/>
      <c r="H128" s="12"/>
      <c r="I128" s="154"/>
      <c r="J128" s="163">
        <f>BK128</f>
        <v>0</v>
      </c>
      <c r="K128" s="12"/>
      <c r="L128" s="151"/>
      <c r="M128" s="156"/>
      <c r="N128" s="157"/>
      <c r="O128" s="157"/>
      <c r="P128" s="158">
        <f>SUM(P129:P136)</f>
        <v>0</v>
      </c>
      <c r="Q128" s="157"/>
      <c r="R128" s="158">
        <f>SUM(R129:R136)</f>
        <v>0</v>
      </c>
      <c r="S128" s="157"/>
      <c r="T128" s="15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2" t="s">
        <v>142</v>
      </c>
      <c r="AT128" s="160" t="s">
        <v>71</v>
      </c>
      <c r="AU128" s="160" t="s">
        <v>80</v>
      </c>
      <c r="AY128" s="152" t="s">
        <v>124</v>
      </c>
      <c r="BK128" s="161">
        <f>SUM(BK129:BK136)</f>
        <v>0</v>
      </c>
    </row>
    <row r="129" s="2" customFormat="1" ht="16.5" customHeight="1">
      <c r="A129" s="38"/>
      <c r="B129" s="164"/>
      <c r="C129" s="165" t="s">
        <v>281</v>
      </c>
      <c r="D129" s="165" t="s">
        <v>126</v>
      </c>
      <c r="E129" s="166" t="s">
        <v>890</v>
      </c>
      <c r="F129" s="167" t="s">
        <v>891</v>
      </c>
      <c r="G129" s="168" t="s">
        <v>221</v>
      </c>
      <c r="H129" s="169">
        <v>37</v>
      </c>
      <c r="I129" s="170"/>
      <c r="J129" s="171">
        <f>ROUND(I129*H129,2)</f>
        <v>0</v>
      </c>
      <c r="K129" s="167" t="s">
        <v>3</v>
      </c>
      <c r="L129" s="39"/>
      <c r="M129" s="172" t="s">
        <v>3</v>
      </c>
      <c r="N129" s="173" t="s">
        <v>43</v>
      </c>
      <c r="O129" s="72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76" t="s">
        <v>515</v>
      </c>
      <c r="AT129" s="176" t="s">
        <v>126</v>
      </c>
      <c r="AU129" s="176" t="s">
        <v>82</v>
      </c>
      <c r="AY129" s="19" t="s">
        <v>124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9" t="s">
        <v>80</v>
      </c>
      <c r="BK129" s="177">
        <f>ROUND(I129*H129,2)</f>
        <v>0</v>
      </c>
      <c r="BL129" s="19" t="s">
        <v>515</v>
      </c>
      <c r="BM129" s="176" t="s">
        <v>301</v>
      </c>
    </row>
    <row r="130" s="2" customFormat="1" ht="16.5" customHeight="1">
      <c r="A130" s="38"/>
      <c r="B130" s="164"/>
      <c r="C130" s="165" t="s">
        <v>288</v>
      </c>
      <c r="D130" s="165" t="s">
        <v>126</v>
      </c>
      <c r="E130" s="166" t="s">
        <v>892</v>
      </c>
      <c r="F130" s="167" t="s">
        <v>893</v>
      </c>
      <c r="G130" s="168" t="s">
        <v>221</v>
      </c>
      <c r="H130" s="169">
        <v>37</v>
      </c>
      <c r="I130" s="170"/>
      <c r="J130" s="171">
        <f>ROUND(I130*H130,2)</f>
        <v>0</v>
      </c>
      <c r="K130" s="167" t="s">
        <v>3</v>
      </c>
      <c r="L130" s="39"/>
      <c r="M130" s="172" t="s">
        <v>3</v>
      </c>
      <c r="N130" s="173" t="s">
        <v>43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515</v>
      </c>
      <c r="AT130" s="176" t="s">
        <v>126</v>
      </c>
      <c r="AU130" s="176" t="s">
        <v>82</v>
      </c>
      <c r="AY130" s="19" t="s">
        <v>124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80</v>
      </c>
      <c r="BK130" s="177">
        <f>ROUND(I130*H130,2)</f>
        <v>0</v>
      </c>
      <c r="BL130" s="19" t="s">
        <v>515</v>
      </c>
      <c r="BM130" s="176" t="s">
        <v>314</v>
      </c>
    </row>
    <row r="131" s="2" customFormat="1" ht="16.5" customHeight="1">
      <c r="A131" s="38"/>
      <c r="B131" s="164"/>
      <c r="C131" s="165" t="s">
        <v>295</v>
      </c>
      <c r="D131" s="165" t="s">
        <v>126</v>
      </c>
      <c r="E131" s="166" t="s">
        <v>855</v>
      </c>
      <c r="F131" s="167" t="s">
        <v>856</v>
      </c>
      <c r="G131" s="168" t="s">
        <v>221</v>
      </c>
      <c r="H131" s="169">
        <v>37</v>
      </c>
      <c r="I131" s="170"/>
      <c r="J131" s="171">
        <f>ROUND(I131*H131,2)</f>
        <v>0</v>
      </c>
      <c r="K131" s="167" t="s">
        <v>3</v>
      </c>
      <c r="L131" s="39"/>
      <c r="M131" s="172" t="s">
        <v>3</v>
      </c>
      <c r="N131" s="173" t="s">
        <v>43</v>
      </c>
      <c r="O131" s="72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6" t="s">
        <v>515</v>
      </c>
      <c r="AT131" s="176" t="s">
        <v>126</v>
      </c>
      <c r="AU131" s="176" t="s">
        <v>82</v>
      </c>
      <c r="AY131" s="19" t="s">
        <v>124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9" t="s">
        <v>80</v>
      </c>
      <c r="BK131" s="177">
        <f>ROUND(I131*H131,2)</f>
        <v>0</v>
      </c>
      <c r="BL131" s="19" t="s">
        <v>515</v>
      </c>
      <c r="BM131" s="176" t="s">
        <v>325</v>
      </c>
    </row>
    <row r="132" s="2" customFormat="1" ht="16.5" customHeight="1">
      <c r="A132" s="38"/>
      <c r="B132" s="164"/>
      <c r="C132" s="165" t="s">
        <v>301</v>
      </c>
      <c r="D132" s="165" t="s">
        <v>126</v>
      </c>
      <c r="E132" s="166" t="s">
        <v>894</v>
      </c>
      <c r="F132" s="167" t="s">
        <v>895</v>
      </c>
      <c r="G132" s="168" t="s">
        <v>221</v>
      </c>
      <c r="H132" s="169">
        <v>37</v>
      </c>
      <c r="I132" s="170"/>
      <c r="J132" s="171">
        <f>ROUND(I132*H132,2)</f>
        <v>0</v>
      </c>
      <c r="K132" s="167" t="s">
        <v>3</v>
      </c>
      <c r="L132" s="39"/>
      <c r="M132" s="172" t="s">
        <v>3</v>
      </c>
      <c r="N132" s="173" t="s">
        <v>43</v>
      </c>
      <c r="O132" s="72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515</v>
      </c>
      <c r="AT132" s="176" t="s">
        <v>126</v>
      </c>
      <c r="AU132" s="176" t="s">
        <v>82</v>
      </c>
      <c r="AY132" s="19" t="s">
        <v>124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80</v>
      </c>
      <c r="BK132" s="177">
        <f>ROUND(I132*H132,2)</f>
        <v>0</v>
      </c>
      <c r="BL132" s="19" t="s">
        <v>515</v>
      </c>
      <c r="BM132" s="176" t="s">
        <v>340</v>
      </c>
    </row>
    <row r="133" s="2" customFormat="1" ht="16.5" customHeight="1">
      <c r="A133" s="38"/>
      <c r="B133" s="164"/>
      <c r="C133" s="165" t="s">
        <v>308</v>
      </c>
      <c r="D133" s="165" t="s">
        <v>126</v>
      </c>
      <c r="E133" s="166" t="s">
        <v>896</v>
      </c>
      <c r="F133" s="167" t="s">
        <v>897</v>
      </c>
      <c r="G133" s="168" t="s">
        <v>232</v>
      </c>
      <c r="H133" s="169">
        <v>5.2000000000000002</v>
      </c>
      <c r="I133" s="170"/>
      <c r="J133" s="171">
        <f>ROUND(I133*H133,2)</f>
        <v>0</v>
      </c>
      <c r="K133" s="167" t="s">
        <v>3</v>
      </c>
      <c r="L133" s="39"/>
      <c r="M133" s="172" t="s">
        <v>3</v>
      </c>
      <c r="N133" s="173" t="s">
        <v>43</v>
      </c>
      <c r="O133" s="72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6" t="s">
        <v>515</v>
      </c>
      <c r="AT133" s="176" t="s">
        <v>126</v>
      </c>
      <c r="AU133" s="176" t="s">
        <v>82</v>
      </c>
      <c r="AY133" s="19" t="s">
        <v>124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9" t="s">
        <v>80</v>
      </c>
      <c r="BK133" s="177">
        <f>ROUND(I133*H133,2)</f>
        <v>0</v>
      </c>
      <c r="BL133" s="19" t="s">
        <v>515</v>
      </c>
      <c r="BM133" s="176" t="s">
        <v>352</v>
      </c>
    </row>
    <row r="134" s="2" customFormat="1" ht="16.5" customHeight="1">
      <c r="A134" s="38"/>
      <c r="B134" s="164"/>
      <c r="C134" s="165" t="s">
        <v>314</v>
      </c>
      <c r="D134" s="165" t="s">
        <v>126</v>
      </c>
      <c r="E134" s="166" t="s">
        <v>898</v>
      </c>
      <c r="F134" s="167" t="s">
        <v>899</v>
      </c>
      <c r="G134" s="168" t="s">
        <v>232</v>
      </c>
      <c r="H134" s="169">
        <v>5.2000000000000002</v>
      </c>
      <c r="I134" s="170"/>
      <c r="J134" s="171">
        <f>ROUND(I134*H134,2)</f>
        <v>0</v>
      </c>
      <c r="K134" s="167" t="s">
        <v>3</v>
      </c>
      <c r="L134" s="39"/>
      <c r="M134" s="172" t="s">
        <v>3</v>
      </c>
      <c r="N134" s="173" t="s">
        <v>43</v>
      </c>
      <c r="O134" s="72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6" t="s">
        <v>515</v>
      </c>
      <c r="AT134" s="176" t="s">
        <v>126</v>
      </c>
      <c r="AU134" s="176" t="s">
        <v>82</v>
      </c>
      <c r="AY134" s="19" t="s">
        <v>124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9" t="s">
        <v>80</v>
      </c>
      <c r="BK134" s="177">
        <f>ROUND(I134*H134,2)</f>
        <v>0</v>
      </c>
      <c r="BL134" s="19" t="s">
        <v>515</v>
      </c>
      <c r="BM134" s="176" t="s">
        <v>365</v>
      </c>
    </row>
    <row r="135" s="2" customFormat="1" ht="16.5" customHeight="1">
      <c r="A135" s="38"/>
      <c r="B135" s="164"/>
      <c r="C135" s="165" t="s">
        <v>320</v>
      </c>
      <c r="D135" s="165" t="s">
        <v>126</v>
      </c>
      <c r="E135" s="166" t="s">
        <v>900</v>
      </c>
      <c r="F135" s="167" t="s">
        <v>901</v>
      </c>
      <c r="G135" s="168" t="s">
        <v>221</v>
      </c>
      <c r="H135" s="169">
        <v>88</v>
      </c>
      <c r="I135" s="170"/>
      <c r="J135" s="171">
        <f>ROUND(I135*H135,2)</f>
        <v>0</v>
      </c>
      <c r="K135" s="167" t="s">
        <v>3</v>
      </c>
      <c r="L135" s="39"/>
      <c r="M135" s="172" t="s">
        <v>3</v>
      </c>
      <c r="N135" s="173" t="s">
        <v>43</v>
      </c>
      <c r="O135" s="72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6" t="s">
        <v>515</v>
      </c>
      <c r="AT135" s="176" t="s">
        <v>126</v>
      </c>
      <c r="AU135" s="176" t="s">
        <v>82</v>
      </c>
      <c r="AY135" s="19" t="s">
        <v>124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9" t="s">
        <v>80</v>
      </c>
      <c r="BK135" s="177">
        <f>ROUND(I135*H135,2)</f>
        <v>0</v>
      </c>
      <c r="BL135" s="19" t="s">
        <v>515</v>
      </c>
      <c r="BM135" s="176" t="s">
        <v>385</v>
      </c>
    </row>
    <row r="136" s="2" customFormat="1" ht="16.5" customHeight="1">
      <c r="A136" s="38"/>
      <c r="B136" s="164"/>
      <c r="C136" s="165" t="s">
        <v>325</v>
      </c>
      <c r="D136" s="165" t="s">
        <v>126</v>
      </c>
      <c r="E136" s="166" t="s">
        <v>902</v>
      </c>
      <c r="F136" s="167" t="s">
        <v>903</v>
      </c>
      <c r="G136" s="168" t="s">
        <v>232</v>
      </c>
      <c r="H136" s="169">
        <v>14.1</v>
      </c>
      <c r="I136" s="170"/>
      <c r="J136" s="171">
        <f>ROUND(I136*H136,2)</f>
        <v>0</v>
      </c>
      <c r="K136" s="167" t="s">
        <v>3</v>
      </c>
      <c r="L136" s="39"/>
      <c r="M136" s="172" t="s">
        <v>3</v>
      </c>
      <c r="N136" s="173" t="s">
        <v>43</v>
      </c>
      <c r="O136" s="72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76" t="s">
        <v>515</v>
      </c>
      <c r="AT136" s="176" t="s">
        <v>126</v>
      </c>
      <c r="AU136" s="176" t="s">
        <v>82</v>
      </c>
      <c r="AY136" s="19" t="s">
        <v>124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9" t="s">
        <v>80</v>
      </c>
      <c r="BK136" s="177">
        <f>ROUND(I136*H136,2)</f>
        <v>0</v>
      </c>
      <c r="BL136" s="19" t="s">
        <v>515</v>
      </c>
      <c r="BM136" s="176" t="s">
        <v>397</v>
      </c>
    </row>
    <row r="137" s="12" customFormat="1" ht="22.8" customHeight="1">
      <c r="A137" s="12"/>
      <c r="B137" s="151"/>
      <c r="C137" s="12"/>
      <c r="D137" s="152" t="s">
        <v>71</v>
      </c>
      <c r="E137" s="162" t="s">
        <v>904</v>
      </c>
      <c r="F137" s="162" t="s">
        <v>905</v>
      </c>
      <c r="G137" s="12"/>
      <c r="H137" s="12"/>
      <c r="I137" s="154"/>
      <c r="J137" s="163">
        <f>BK137</f>
        <v>0</v>
      </c>
      <c r="K137" s="12"/>
      <c r="L137" s="151"/>
      <c r="M137" s="156"/>
      <c r="N137" s="157"/>
      <c r="O137" s="157"/>
      <c r="P137" s="158">
        <f>SUM(P138:P145)</f>
        <v>0</v>
      </c>
      <c r="Q137" s="157"/>
      <c r="R137" s="158">
        <f>SUM(R138:R145)</f>
        <v>0</v>
      </c>
      <c r="S137" s="157"/>
      <c r="T137" s="159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2" t="s">
        <v>142</v>
      </c>
      <c r="AT137" s="160" t="s">
        <v>71</v>
      </c>
      <c r="AU137" s="160" t="s">
        <v>80</v>
      </c>
      <c r="AY137" s="152" t="s">
        <v>124</v>
      </c>
      <c r="BK137" s="161">
        <f>SUM(BK138:BK145)</f>
        <v>0</v>
      </c>
    </row>
    <row r="138" s="2" customFormat="1" ht="16.5" customHeight="1">
      <c r="A138" s="38"/>
      <c r="B138" s="164"/>
      <c r="C138" s="207" t="s">
        <v>332</v>
      </c>
      <c r="D138" s="207" t="s">
        <v>353</v>
      </c>
      <c r="E138" s="208" t="s">
        <v>906</v>
      </c>
      <c r="F138" s="209" t="s">
        <v>891</v>
      </c>
      <c r="G138" s="210" t="s">
        <v>221</v>
      </c>
      <c r="H138" s="211">
        <v>37</v>
      </c>
      <c r="I138" s="212"/>
      <c r="J138" s="213">
        <f>ROUND(I138*H138,2)</f>
        <v>0</v>
      </c>
      <c r="K138" s="209" t="s">
        <v>3</v>
      </c>
      <c r="L138" s="214"/>
      <c r="M138" s="215" t="s">
        <v>3</v>
      </c>
      <c r="N138" s="216" t="s">
        <v>43</v>
      </c>
      <c r="O138" s="72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76" t="s">
        <v>841</v>
      </c>
      <c r="AT138" s="176" t="s">
        <v>353</v>
      </c>
      <c r="AU138" s="176" t="s">
        <v>82</v>
      </c>
      <c r="AY138" s="19" t="s">
        <v>124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9" t="s">
        <v>80</v>
      </c>
      <c r="BK138" s="177">
        <f>ROUND(I138*H138,2)</f>
        <v>0</v>
      </c>
      <c r="BL138" s="19" t="s">
        <v>841</v>
      </c>
      <c r="BM138" s="176" t="s">
        <v>907</v>
      </c>
    </row>
    <row r="139" s="2" customFormat="1" ht="16.5" customHeight="1">
      <c r="A139" s="38"/>
      <c r="B139" s="164"/>
      <c r="C139" s="207" t="s">
        <v>340</v>
      </c>
      <c r="D139" s="207" t="s">
        <v>353</v>
      </c>
      <c r="E139" s="208" t="s">
        <v>908</v>
      </c>
      <c r="F139" s="209" t="s">
        <v>893</v>
      </c>
      <c r="G139" s="210" t="s">
        <v>221</v>
      </c>
      <c r="H139" s="211">
        <v>37</v>
      </c>
      <c r="I139" s="212"/>
      <c r="J139" s="213">
        <f>ROUND(I139*H139,2)</f>
        <v>0</v>
      </c>
      <c r="K139" s="209" t="s">
        <v>3</v>
      </c>
      <c r="L139" s="214"/>
      <c r="M139" s="215" t="s">
        <v>3</v>
      </c>
      <c r="N139" s="216" t="s">
        <v>43</v>
      </c>
      <c r="O139" s="72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6" t="s">
        <v>841</v>
      </c>
      <c r="AT139" s="176" t="s">
        <v>353</v>
      </c>
      <c r="AU139" s="176" t="s">
        <v>82</v>
      </c>
      <c r="AY139" s="19" t="s">
        <v>124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9" t="s">
        <v>80</v>
      </c>
      <c r="BK139" s="177">
        <f>ROUND(I139*H139,2)</f>
        <v>0</v>
      </c>
      <c r="BL139" s="19" t="s">
        <v>841</v>
      </c>
      <c r="BM139" s="176" t="s">
        <v>909</v>
      </c>
    </row>
    <row r="140" s="2" customFormat="1" ht="16.5" customHeight="1">
      <c r="A140" s="38"/>
      <c r="B140" s="164"/>
      <c r="C140" s="207" t="s">
        <v>346</v>
      </c>
      <c r="D140" s="207" t="s">
        <v>353</v>
      </c>
      <c r="E140" s="208" t="s">
        <v>876</v>
      </c>
      <c r="F140" s="209" t="s">
        <v>856</v>
      </c>
      <c r="G140" s="210" t="s">
        <v>221</v>
      </c>
      <c r="H140" s="211">
        <v>37</v>
      </c>
      <c r="I140" s="212"/>
      <c r="J140" s="213">
        <f>ROUND(I140*H140,2)</f>
        <v>0</v>
      </c>
      <c r="K140" s="209" t="s">
        <v>3</v>
      </c>
      <c r="L140" s="214"/>
      <c r="M140" s="215" t="s">
        <v>3</v>
      </c>
      <c r="N140" s="216" t="s">
        <v>43</v>
      </c>
      <c r="O140" s="72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6" t="s">
        <v>841</v>
      </c>
      <c r="AT140" s="176" t="s">
        <v>353</v>
      </c>
      <c r="AU140" s="176" t="s">
        <v>82</v>
      </c>
      <c r="AY140" s="19" t="s">
        <v>124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9" t="s">
        <v>80</v>
      </c>
      <c r="BK140" s="177">
        <f>ROUND(I140*H140,2)</f>
        <v>0</v>
      </c>
      <c r="BL140" s="19" t="s">
        <v>841</v>
      </c>
      <c r="BM140" s="176" t="s">
        <v>910</v>
      </c>
    </row>
    <row r="141" s="2" customFormat="1" ht="16.5" customHeight="1">
      <c r="A141" s="38"/>
      <c r="B141" s="164"/>
      <c r="C141" s="207" t="s">
        <v>352</v>
      </c>
      <c r="D141" s="207" t="s">
        <v>353</v>
      </c>
      <c r="E141" s="208" t="s">
        <v>911</v>
      </c>
      <c r="F141" s="209" t="s">
        <v>895</v>
      </c>
      <c r="G141" s="210" t="s">
        <v>221</v>
      </c>
      <c r="H141" s="211">
        <v>37</v>
      </c>
      <c r="I141" s="212"/>
      <c r="J141" s="213">
        <f>ROUND(I141*H141,2)</f>
        <v>0</v>
      </c>
      <c r="K141" s="209" t="s">
        <v>3</v>
      </c>
      <c r="L141" s="214"/>
      <c r="M141" s="215" t="s">
        <v>3</v>
      </c>
      <c r="N141" s="216" t="s">
        <v>43</v>
      </c>
      <c r="O141" s="72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6" t="s">
        <v>841</v>
      </c>
      <c r="AT141" s="176" t="s">
        <v>353</v>
      </c>
      <c r="AU141" s="176" t="s">
        <v>82</v>
      </c>
      <c r="AY141" s="19" t="s">
        <v>124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9" t="s">
        <v>80</v>
      </c>
      <c r="BK141" s="177">
        <f>ROUND(I141*H141,2)</f>
        <v>0</v>
      </c>
      <c r="BL141" s="19" t="s">
        <v>841</v>
      </c>
      <c r="BM141" s="176" t="s">
        <v>912</v>
      </c>
    </row>
    <row r="142" s="2" customFormat="1" ht="16.5" customHeight="1">
      <c r="A142" s="38"/>
      <c r="B142" s="164"/>
      <c r="C142" s="207" t="s">
        <v>358</v>
      </c>
      <c r="D142" s="207" t="s">
        <v>353</v>
      </c>
      <c r="E142" s="208" t="s">
        <v>913</v>
      </c>
      <c r="F142" s="209" t="s">
        <v>914</v>
      </c>
      <c r="G142" s="210" t="s">
        <v>232</v>
      </c>
      <c r="H142" s="211">
        <v>5.2000000000000002</v>
      </c>
      <c r="I142" s="212"/>
      <c r="J142" s="213">
        <f>ROUND(I142*H142,2)</f>
        <v>0</v>
      </c>
      <c r="K142" s="209" t="s">
        <v>3</v>
      </c>
      <c r="L142" s="214"/>
      <c r="M142" s="215" t="s">
        <v>3</v>
      </c>
      <c r="N142" s="216" t="s">
        <v>43</v>
      </c>
      <c r="O142" s="72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76" t="s">
        <v>841</v>
      </c>
      <c r="AT142" s="176" t="s">
        <v>353</v>
      </c>
      <c r="AU142" s="176" t="s">
        <v>82</v>
      </c>
      <c r="AY142" s="19" t="s">
        <v>124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9" t="s">
        <v>80</v>
      </c>
      <c r="BK142" s="177">
        <f>ROUND(I142*H142,2)</f>
        <v>0</v>
      </c>
      <c r="BL142" s="19" t="s">
        <v>841</v>
      </c>
      <c r="BM142" s="176" t="s">
        <v>915</v>
      </c>
    </row>
    <row r="143" s="2" customFormat="1" ht="16.5" customHeight="1">
      <c r="A143" s="38"/>
      <c r="B143" s="164"/>
      <c r="C143" s="207" t="s">
        <v>365</v>
      </c>
      <c r="D143" s="207" t="s">
        <v>353</v>
      </c>
      <c r="E143" s="208" t="s">
        <v>916</v>
      </c>
      <c r="F143" s="209" t="s">
        <v>917</v>
      </c>
      <c r="G143" s="210" t="s">
        <v>232</v>
      </c>
      <c r="H143" s="211">
        <v>5.2000000000000002</v>
      </c>
      <c r="I143" s="212"/>
      <c r="J143" s="213">
        <f>ROUND(I143*H143,2)</f>
        <v>0</v>
      </c>
      <c r="K143" s="209" t="s">
        <v>3</v>
      </c>
      <c r="L143" s="214"/>
      <c r="M143" s="215" t="s">
        <v>3</v>
      </c>
      <c r="N143" s="216" t="s">
        <v>43</v>
      </c>
      <c r="O143" s="72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76" t="s">
        <v>841</v>
      </c>
      <c r="AT143" s="176" t="s">
        <v>353</v>
      </c>
      <c r="AU143" s="176" t="s">
        <v>82</v>
      </c>
      <c r="AY143" s="19" t="s">
        <v>124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9" t="s">
        <v>80</v>
      </c>
      <c r="BK143" s="177">
        <f>ROUND(I143*H143,2)</f>
        <v>0</v>
      </c>
      <c r="BL143" s="19" t="s">
        <v>841</v>
      </c>
      <c r="BM143" s="176" t="s">
        <v>918</v>
      </c>
    </row>
    <row r="144" s="2" customFormat="1" ht="16.5" customHeight="1">
      <c r="A144" s="38"/>
      <c r="B144" s="164"/>
      <c r="C144" s="207" t="s">
        <v>377</v>
      </c>
      <c r="D144" s="207" t="s">
        <v>353</v>
      </c>
      <c r="E144" s="208" t="s">
        <v>919</v>
      </c>
      <c r="F144" s="209" t="s">
        <v>901</v>
      </c>
      <c r="G144" s="210" t="s">
        <v>221</v>
      </c>
      <c r="H144" s="211">
        <v>88</v>
      </c>
      <c r="I144" s="212"/>
      <c r="J144" s="213">
        <f>ROUND(I144*H144,2)</f>
        <v>0</v>
      </c>
      <c r="K144" s="209" t="s">
        <v>3</v>
      </c>
      <c r="L144" s="214"/>
      <c r="M144" s="215" t="s">
        <v>3</v>
      </c>
      <c r="N144" s="216" t="s">
        <v>43</v>
      </c>
      <c r="O144" s="72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6" t="s">
        <v>841</v>
      </c>
      <c r="AT144" s="176" t="s">
        <v>353</v>
      </c>
      <c r="AU144" s="176" t="s">
        <v>82</v>
      </c>
      <c r="AY144" s="19" t="s">
        <v>124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9" t="s">
        <v>80</v>
      </c>
      <c r="BK144" s="177">
        <f>ROUND(I144*H144,2)</f>
        <v>0</v>
      </c>
      <c r="BL144" s="19" t="s">
        <v>841</v>
      </c>
      <c r="BM144" s="176" t="s">
        <v>920</v>
      </c>
    </row>
    <row r="145" s="2" customFormat="1" ht="16.5" customHeight="1">
      <c r="A145" s="38"/>
      <c r="B145" s="164"/>
      <c r="C145" s="207" t="s">
        <v>385</v>
      </c>
      <c r="D145" s="207" t="s">
        <v>353</v>
      </c>
      <c r="E145" s="208" t="s">
        <v>921</v>
      </c>
      <c r="F145" s="209" t="s">
        <v>903</v>
      </c>
      <c r="G145" s="210" t="s">
        <v>232</v>
      </c>
      <c r="H145" s="211">
        <v>14.1</v>
      </c>
      <c r="I145" s="212"/>
      <c r="J145" s="213">
        <f>ROUND(I145*H145,2)</f>
        <v>0</v>
      </c>
      <c r="K145" s="209" t="s">
        <v>3</v>
      </c>
      <c r="L145" s="214"/>
      <c r="M145" s="215" t="s">
        <v>3</v>
      </c>
      <c r="N145" s="216" t="s">
        <v>43</v>
      </c>
      <c r="O145" s="72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6" t="s">
        <v>841</v>
      </c>
      <c r="AT145" s="176" t="s">
        <v>353</v>
      </c>
      <c r="AU145" s="176" t="s">
        <v>82</v>
      </c>
      <c r="AY145" s="19" t="s">
        <v>124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9" t="s">
        <v>80</v>
      </c>
      <c r="BK145" s="177">
        <f>ROUND(I145*H145,2)</f>
        <v>0</v>
      </c>
      <c r="BL145" s="19" t="s">
        <v>841</v>
      </c>
      <c r="BM145" s="176" t="s">
        <v>922</v>
      </c>
    </row>
    <row r="146" s="12" customFormat="1" ht="22.8" customHeight="1">
      <c r="A146" s="12"/>
      <c r="B146" s="151"/>
      <c r="C146" s="12"/>
      <c r="D146" s="152" t="s">
        <v>71</v>
      </c>
      <c r="E146" s="162" t="s">
        <v>923</v>
      </c>
      <c r="F146" s="162" t="s">
        <v>924</v>
      </c>
      <c r="G146" s="12"/>
      <c r="H146" s="12"/>
      <c r="I146" s="154"/>
      <c r="J146" s="163">
        <f>BK146</f>
        <v>0</v>
      </c>
      <c r="K146" s="12"/>
      <c r="L146" s="151"/>
      <c r="M146" s="156"/>
      <c r="N146" s="157"/>
      <c r="O146" s="157"/>
      <c r="P146" s="158">
        <f>SUM(P147:P168)</f>
        <v>0</v>
      </c>
      <c r="Q146" s="157"/>
      <c r="R146" s="158">
        <f>SUM(R147:R168)</f>
        <v>0</v>
      </c>
      <c r="S146" s="157"/>
      <c r="T146" s="159">
        <f>SUM(T147:T168)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2" t="s">
        <v>142</v>
      </c>
      <c r="AT146" s="160" t="s">
        <v>71</v>
      </c>
      <c r="AU146" s="160" t="s">
        <v>80</v>
      </c>
      <c r="AY146" s="152" t="s">
        <v>124</v>
      </c>
      <c r="BK146" s="161">
        <f>SUM(BK147:BK168)</f>
        <v>0</v>
      </c>
    </row>
    <row r="147" s="2" customFormat="1" ht="16.5" customHeight="1">
      <c r="A147" s="38"/>
      <c r="B147" s="164"/>
      <c r="C147" s="165" t="s">
        <v>391</v>
      </c>
      <c r="D147" s="165" t="s">
        <v>126</v>
      </c>
      <c r="E147" s="166" t="s">
        <v>925</v>
      </c>
      <c r="F147" s="167" t="s">
        <v>926</v>
      </c>
      <c r="G147" s="168" t="s">
        <v>221</v>
      </c>
      <c r="H147" s="169">
        <v>33</v>
      </c>
      <c r="I147" s="170"/>
      <c r="J147" s="171">
        <f>ROUND(I147*H147,2)</f>
        <v>0</v>
      </c>
      <c r="K147" s="167" t="s">
        <v>3</v>
      </c>
      <c r="L147" s="39"/>
      <c r="M147" s="172" t="s">
        <v>3</v>
      </c>
      <c r="N147" s="173" t="s">
        <v>43</v>
      </c>
      <c r="O147" s="72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76" t="s">
        <v>515</v>
      </c>
      <c r="AT147" s="176" t="s">
        <v>126</v>
      </c>
      <c r="AU147" s="176" t="s">
        <v>82</v>
      </c>
      <c r="AY147" s="19" t="s">
        <v>124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9" t="s">
        <v>80</v>
      </c>
      <c r="BK147" s="177">
        <f>ROUND(I147*H147,2)</f>
        <v>0</v>
      </c>
      <c r="BL147" s="19" t="s">
        <v>515</v>
      </c>
      <c r="BM147" s="176" t="s">
        <v>409</v>
      </c>
    </row>
    <row r="148" s="2" customFormat="1" ht="16.5" customHeight="1">
      <c r="A148" s="38"/>
      <c r="B148" s="164"/>
      <c r="C148" s="165" t="s">
        <v>397</v>
      </c>
      <c r="D148" s="165" t="s">
        <v>126</v>
      </c>
      <c r="E148" s="166" t="s">
        <v>927</v>
      </c>
      <c r="F148" s="167" t="s">
        <v>928</v>
      </c>
      <c r="G148" s="168" t="s">
        <v>221</v>
      </c>
      <c r="H148" s="169">
        <v>33</v>
      </c>
      <c r="I148" s="170"/>
      <c r="J148" s="171">
        <f>ROUND(I148*H148,2)</f>
        <v>0</v>
      </c>
      <c r="K148" s="167" t="s">
        <v>3</v>
      </c>
      <c r="L148" s="39"/>
      <c r="M148" s="172" t="s">
        <v>3</v>
      </c>
      <c r="N148" s="173" t="s">
        <v>43</v>
      </c>
      <c r="O148" s="72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6" t="s">
        <v>515</v>
      </c>
      <c r="AT148" s="176" t="s">
        <v>126</v>
      </c>
      <c r="AU148" s="176" t="s">
        <v>82</v>
      </c>
      <c r="AY148" s="19" t="s">
        <v>124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9" t="s">
        <v>80</v>
      </c>
      <c r="BK148" s="177">
        <f>ROUND(I148*H148,2)</f>
        <v>0</v>
      </c>
      <c r="BL148" s="19" t="s">
        <v>515</v>
      </c>
      <c r="BM148" s="176" t="s">
        <v>421</v>
      </c>
    </row>
    <row r="149" s="2" customFormat="1" ht="16.5" customHeight="1">
      <c r="A149" s="38"/>
      <c r="B149" s="164"/>
      <c r="C149" s="165" t="s">
        <v>402</v>
      </c>
      <c r="D149" s="165" t="s">
        <v>126</v>
      </c>
      <c r="E149" s="166" t="s">
        <v>929</v>
      </c>
      <c r="F149" s="167" t="s">
        <v>930</v>
      </c>
      <c r="G149" s="168" t="s">
        <v>232</v>
      </c>
      <c r="H149" s="169">
        <v>11.550000000000001</v>
      </c>
      <c r="I149" s="170"/>
      <c r="J149" s="171">
        <f>ROUND(I149*H149,2)</f>
        <v>0</v>
      </c>
      <c r="K149" s="167" t="s">
        <v>3</v>
      </c>
      <c r="L149" s="39"/>
      <c r="M149" s="172" t="s">
        <v>3</v>
      </c>
      <c r="N149" s="173" t="s">
        <v>43</v>
      </c>
      <c r="O149" s="72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6" t="s">
        <v>515</v>
      </c>
      <c r="AT149" s="176" t="s">
        <v>126</v>
      </c>
      <c r="AU149" s="176" t="s">
        <v>82</v>
      </c>
      <c r="AY149" s="19" t="s">
        <v>124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9" t="s">
        <v>80</v>
      </c>
      <c r="BK149" s="177">
        <f>ROUND(I149*H149,2)</f>
        <v>0</v>
      </c>
      <c r="BL149" s="19" t="s">
        <v>515</v>
      </c>
      <c r="BM149" s="176" t="s">
        <v>434</v>
      </c>
    </row>
    <row r="150" s="2" customFormat="1" ht="16.5" customHeight="1">
      <c r="A150" s="38"/>
      <c r="B150" s="164"/>
      <c r="C150" s="165" t="s">
        <v>409</v>
      </c>
      <c r="D150" s="165" t="s">
        <v>126</v>
      </c>
      <c r="E150" s="166" t="s">
        <v>931</v>
      </c>
      <c r="F150" s="167" t="s">
        <v>932</v>
      </c>
      <c r="G150" s="168" t="s">
        <v>232</v>
      </c>
      <c r="H150" s="169">
        <v>11.550000000000001</v>
      </c>
      <c r="I150" s="170"/>
      <c r="J150" s="171">
        <f>ROUND(I150*H150,2)</f>
        <v>0</v>
      </c>
      <c r="K150" s="167" t="s">
        <v>3</v>
      </c>
      <c r="L150" s="39"/>
      <c r="M150" s="172" t="s">
        <v>3</v>
      </c>
      <c r="N150" s="173" t="s">
        <v>43</v>
      </c>
      <c r="O150" s="72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6" t="s">
        <v>515</v>
      </c>
      <c r="AT150" s="176" t="s">
        <v>126</v>
      </c>
      <c r="AU150" s="176" t="s">
        <v>82</v>
      </c>
      <c r="AY150" s="19" t="s">
        <v>124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9" t="s">
        <v>80</v>
      </c>
      <c r="BK150" s="177">
        <f>ROUND(I150*H150,2)</f>
        <v>0</v>
      </c>
      <c r="BL150" s="19" t="s">
        <v>515</v>
      </c>
      <c r="BM150" s="176" t="s">
        <v>445</v>
      </c>
    </row>
    <row r="151" s="2" customFormat="1" ht="16.5" customHeight="1">
      <c r="A151" s="38"/>
      <c r="B151" s="164"/>
      <c r="C151" s="165" t="s">
        <v>414</v>
      </c>
      <c r="D151" s="165" t="s">
        <v>126</v>
      </c>
      <c r="E151" s="166" t="s">
        <v>933</v>
      </c>
      <c r="F151" s="167" t="s">
        <v>934</v>
      </c>
      <c r="G151" s="168" t="s">
        <v>221</v>
      </c>
      <c r="H151" s="169">
        <v>33</v>
      </c>
      <c r="I151" s="170"/>
      <c r="J151" s="171">
        <f>ROUND(I151*H151,2)</f>
        <v>0</v>
      </c>
      <c r="K151" s="167" t="s">
        <v>3</v>
      </c>
      <c r="L151" s="39"/>
      <c r="M151" s="172" t="s">
        <v>3</v>
      </c>
      <c r="N151" s="173" t="s">
        <v>43</v>
      </c>
      <c r="O151" s="72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6" t="s">
        <v>515</v>
      </c>
      <c r="AT151" s="176" t="s">
        <v>126</v>
      </c>
      <c r="AU151" s="176" t="s">
        <v>82</v>
      </c>
      <c r="AY151" s="19" t="s">
        <v>124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9" t="s">
        <v>80</v>
      </c>
      <c r="BK151" s="177">
        <f>ROUND(I151*H151,2)</f>
        <v>0</v>
      </c>
      <c r="BL151" s="19" t="s">
        <v>515</v>
      </c>
      <c r="BM151" s="176" t="s">
        <v>457</v>
      </c>
    </row>
    <row r="152" s="2" customFormat="1" ht="16.5" customHeight="1">
      <c r="A152" s="38"/>
      <c r="B152" s="164"/>
      <c r="C152" s="165" t="s">
        <v>421</v>
      </c>
      <c r="D152" s="165" t="s">
        <v>126</v>
      </c>
      <c r="E152" s="166" t="s">
        <v>935</v>
      </c>
      <c r="F152" s="167" t="s">
        <v>936</v>
      </c>
      <c r="G152" s="168" t="s">
        <v>221</v>
      </c>
      <c r="H152" s="169">
        <v>44</v>
      </c>
      <c r="I152" s="170"/>
      <c r="J152" s="171">
        <f>ROUND(I152*H152,2)</f>
        <v>0</v>
      </c>
      <c r="K152" s="167" t="s">
        <v>3</v>
      </c>
      <c r="L152" s="39"/>
      <c r="M152" s="172" t="s">
        <v>3</v>
      </c>
      <c r="N152" s="173" t="s">
        <v>43</v>
      </c>
      <c r="O152" s="72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6" t="s">
        <v>515</v>
      </c>
      <c r="AT152" s="176" t="s">
        <v>126</v>
      </c>
      <c r="AU152" s="176" t="s">
        <v>82</v>
      </c>
      <c r="AY152" s="19" t="s">
        <v>124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9" t="s">
        <v>80</v>
      </c>
      <c r="BK152" s="177">
        <f>ROUND(I152*H152,2)</f>
        <v>0</v>
      </c>
      <c r="BL152" s="19" t="s">
        <v>515</v>
      </c>
      <c r="BM152" s="176" t="s">
        <v>468</v>
      </c>
    </row>
    <row r="153" s="2" customFormat="1" ht="16.5" customHeight="1">
      <c r="A153" s="38"/>
      <c r="B153" s="164"/>
      <c r="C153" s="165" t="s">
        <v>427</v>
      </c>
      <c r="D153" s="165" t="s">
        <v>126</v>
      </c>
      <c r="E153" s="166" t="s">
        <v>937</v>
      </c>
      <c r="F153" s="167" t="s">
        <v>938</v>
      </c>
      <c r="G153" s="168" t="s">
        <v>232</v>
      </c>
      <c r="H153" s="169">
        <v>3.2999999999999998</v>
      </c>
      <c r="I153" s="170"/>
      <c r="J153" s="171">
        <f>ROUND(I153*H153,2)</f>
        <v>0</v>
      </c>
      <c r="K153" s="167" t="s">
        <v>3</v>
      </c>
      <c r="L153" s="39"/>
      <c r="M153" s="172" t="s">
        <v>3</v>
      </c>
      <c r="N153" s="173" t="s">
        <v>43</v>
      </c>
      <c r="O153" s="72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6" t="s">
        <v>515</v>
      </c>
      <c r="AT153" s="176" t="s">
        <v>126</v>
      </c>
      <c r="AU153" s="176" t="s">
        <v>82</v>
      </c>
      <c r="AY153" s="19" t="s">
        <v>124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9" t="s">
        <v>80</v>
      </c>
      <c r="BK153" s="177">
        <f>ROUND(I153*H153,2)</f>
        <v>0</v>
      </c>
      <c r="BL153" s="19" t="s">
        <v>515</v>
      </c>
      <c r="BM153" s="176" t="s">
        <v>476</v>
      </c>
    </row>
    <row r="154" s="2" customFormat="1" ht="16.5" customHeight="1">
      <c r="A154" s="38"/>
      <c r="B154" s="164"/>
      <c r="C154" s="165" t="s">
        <v>434</v>
      </c>
      <c r="D154" s="165" t="s">
        <v>126</v>
      </c>
      <c r="E154" s="166" t="s">
        <v>939</v>
      </c>
      <c r="F154" s="167" t="s">
        <v>940</v>
      </c>
      <c r="G154" s="168" t="s">
        <v>221</v>
      </c>
      <c r="H154" s="169">
        <v>30</v>
      </c>
      <c r="I154" s="170"/>
      <c r="J154" s="171">
        <f>ROUND(I154*H154,2)</f>
        <v>0</v>
      </c>
      <c r="K154" s="167" t="s">
        <v>3</v>
      </c>
      <c r="L154" s="39"/>
      <c r="M154" s="172" t="s">
        <v>3</v>
      </c>
      <c r="N154" s="173" t="s">
        <v>43</v>
      </c>
      <c r="O154" s="72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6" t="s">
        <v>515</v>
      </c>
      <c r="AT154" s="176" t="s">
        <v>126</v>
      </c>
      <c r="AU154" s="176" t="s">
        <v>82</v>
      </c>
      <c r="AY154" s="19" t="s">
        <v>124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9" t="s">
        <v>80</v>
      </c>
      <c r="BK154" s="177">
        <f>ROUND(I154*H154,2)</f>
        <v>0</v>
      </c>
      <c r="BL154" s="19" t="s">
        <v>515</v>
      </c>
      <c r="BM154" s="176" t="s">
        <v>484</v>
      </c>
    </row>
    <row r="155" s="2" customFormat="1" ht="16.5" customHeight="1">
      <c r="A155" s="38"/>
      <c r="B155" s="164"/>
      <c r="C155" s="165" t="s">
        <v>440</v>
      </c>
      <c r="D155" s="165" t="s">
        <v>126</v>
      </c>
      <c r="E155" s="166" t="s">
        <v>941</v>
      </c>
      <c r="F155" s="167" t="s">
        <v>942</v>
      </c>
      <c r="G155" s="168" t="s">
        <v>232</v>
      </c>
      <c r="H155" s="169">
        <v>3.2999999999999998</v>
      </c>
      <c r="I155" s="170"/>
      <c r="J155" s="171">
        <f>ROUND(I155*H155,2)</f>
        <v>0</v>
      </c>
      <c r="K155" s="167" t="s">
        <v>3</v>
      </c>
      <c r="L155" s="39"/>
      <c r="M155" s="172" t="s">
        <v>3</v>
      </c>
      <c r="N155" s="173" t="s">
        <v>43</v>
      </c>
      <c r="O155" s="72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76" t="s">
        <v>515</v>
      </c>
      <c r="AT155" s="176" t="s">
        <v>126</v>
      </c>
      <c r="AU155" s="176" t="s">
        <v>82</v>
      </c>
      <c r="AY155" s="19" t="s">
        <v>124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9" t="s">
        <v>80</v>
      </c>
      <c r="BK155" s="177">
        <f>ROUND(I155*H155,2)</f>
        <v>0</v>
      </c>
      <c r="BL155" s="19" t="s">
        <v>515</v>
      </c>
      <c r="BM155" s="176" t="s">
        <v>494</v>
      </c>
    </row>
    <row r="156" s="2" customFormat="1" ht="16.5" customHeight="1">
      <c r="A156" s="38"/>
      <c r="B156" s="164"/>
      <c r="C156" s="165" t="s">
        <v>445</v>
      </c>
      <c r="D156" s="165" t="s">
        <v>126</v>
      </c>
      <c r="E156" s="166" t="s">
        <v>943</v>
      </c>
      <c r="F156" s="167" t="s">
        <v>944</v>
      </c>
      <c r="G156" s="168" t="s">
        <v>221</v>
      </c>
      <c r="H156" s="169">
        <v>40</v>
      </c>
      <c r="I156" s="170"/>
      <c r="J156" s="171">
        <f>ROUND(I156*H156,2)</f>
        <v>0</v>
      </c>
      <c r="K156" s="167" t="s">
        <v>3</v>
      </c>
      <c r="L156" s="39"/>
      <c r="M156" s="172" t="s">
        <v>3</v>
      </c>
      <c r="N156" s="173" t="s">
        <v>43</v>
      </c>
      <c r="O156" s="72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6" t="s">
        <v>515</v>
      </c>
      <c r="AT156" s="176" t="s">
        <v>126</v>
      </c>
      <c r="AU156" s="176" t="s">
        <v>82</v>
      </c>
      <c r="AY156" s="19" t="s">
        <v>124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9" t="s">
        <v>80</v>
      </c>
      <c r="BK156" s="177">
        <f>ROUND(I156*H156,2)</f>
        <v>0</v>
      </c>
      <c r="BL156" s="19" t="s">
        <v>515</v>
      </c>
      <c r="BM156" s="176" t="s">
        <v>504</v>
      </c>
    </row>
    <row r="157" s="2" customFormat="1" ht="21.75" customHeight="1">
      <c r="A157" s="38"/>
      <c r="B157" s="164"/>
      <c r="C157" s="165" t="s">
        <v>451</v>
      </c>
      <c r="D157" s="165" t="s">
        <v>126</v>
      </c>
      <c r="E157" s="166" t="s">
        <v>945</v>
      </c>
      <c r="F157" s="167" t="s">
        <v>946</v>
      </c>
      <c r="G157" s="168" t="s">
        <v>221</v>
      </c>
      <c r="H157" s="169">
        <v>10</v>
      </c>
      <c r="I157" s="170"/>
      <c r="J157" s="171">
        <f>ROUND(I157*H157,2)</f>
        <v>0</v>
      </c>
      <c r="K157" s="167" t="s">
        <v>3</v>
      </c>
      <c r="L157" s="39"/>
      <c r="M157" s="172" t="s">
        <v>3</v>
      </c>
      <c r="N157" s="173" t="s">
        <v>43</v>
      </c>
      <c r="O157" s="72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76" t="s">
        <v>515</v>
      </c>
      <c r="AT157" s="176" t="s">
        <v>126</v>
      </c>
      <c r="AU157" s="176" t="s">
        <v>82</v>
      </c>
      <c r="AY157" s="19" t="s">
        <v>124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9" t="s">
        <v>80</v>
      </c>
      <c r="BK157" s="177">
        <f>ROUND(I157*H157,2)</f>
        <v>0</v>
      </c>
      <c r="BL157" s="19" t="s">
        <v>515</v>
      </c>
      <c r="BM157" s="176" t="s">
        <v>515</v>
      </c>
    </row>
    <row r="158" s="2" customFormat="1" ht="16.5" customHeight="1">
      <c r="A158" s="38"/>
      <c r="B158" s="164"/>
      <c r="C158" s="165" t="s">
        <v>457</v>
      </c>
      <c r="D158" s="165" t="s">
        <v>126</v>
      </c>
      <c r="E158" s="166" t="s">
        <v>947</v>
      </c>
      <c r="F158" s="167" t="s">
        <v>948</v>
      </c>
      <c r="G158" s="168" t="s">
        <v>221</v>
      </c>
      <c r="H158" s="169">
        <v>10</v>
      </c>
      <c r="I158" s="170"/>
      <c r="J158" s="171">
        <f>ROUND(I158*H158,2)</f>
        <v>0</v>
      </c>
      <c r="K158" s="167" t="s">
        <v>3</v>
      </c>
      <c r="L158" s="39"/>
      <c r="M158" s="172" t="s">
        <v>3</v>
      </c>
      <c r="N158" s="173" t="s">
        <v>43</v>
      </c>
      <c r="O158" s="72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6" t="s">
        <v>515</v>
      </c>
      <c r="AT158" s="176" t="s">
        <v>126</v>
      </c>
      <c r="AU158" s="176" t="s">
        <v>82</v>
      </c>
      <c r="AY158" s="19" t="s">
        <v>124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9" t="s">
        <v>80</v>
      </c>
      <c r="BK158" s="177">
        <f>ROUND(I158*H158,2)</f>
        <v>0</v>
      </c>
      <c r="BL158" s="19" t="s">
        <v>515</v>
      </c>
      <c r="BM158" s="176" t="s">
        <v>523</v>
      </c>
    </row>
    <row r="159" s="2" customFormat="1" ht="16.5" customHeight="1">
      <c r="A159" s="38"/>
      <c r="B159" s="164"/>
      <c r="C159" s="165" t="s">
        <v>463</v>
      </c>
      <c r="D159" s="165" t="s">
        <v>126</v>
      </c>
      <c r="E159" s="166" t="s">
        <v>949</v>
      </c>
      <c r="F159" s="167" t="s">
        <v>950</v>
      </c>
      <c r="G159" s="168" t="s">
        <v>837</v>
      </c>
      <c r="H159" s="169">
        <v>7</v>
      </c>
      <c r="I159" s="170"/>
      <c r="J159" s="171">
        <f>ROUND(I159*H159,2)</f>
        <v>0</v>
      </c>
      <c r="K159" s="167" t="s">
        <v>3</v>
      </c>
      <c r="L159" s="39"/>
      <c r="M159" s="172" t="s">
        <v>3</v>
      </c>
      <c r="N159" s="173" t="s">
        <v>43</v>
      </c>
      <c r="O159" s="72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6" t="s">
        <v>515</v>
      </c>
      <c r="AT159" s="176" t="s">
        <v>126</v>
      </c>
      <c r="AU159" s="176" t="s">
        <v>82</v>
      </c>
      <c r="AY159" s="19" t="s">
        <v>124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9" t="s">
        <v>80</v>
      </c>
      <c r="BK159" s="177">
        <f>ROUND(I159*H159,2)</f>
        <v>0</v>
      </c>
      <c r="BL159" s="19" t="s">
        <v>515</v>
      </c>
      <c r="BM159" s="176" t="s">
        <v>533</v>
      </c>
    </row>
    <row r="160" s="2" customFormat="1" ht="16.5" customHeight="1">
      <c r="A160" s="38"/>
      <c r="B160" s="164"/>
      <c r="C160" s="165" t="s">
        <v>468</v>
      </c>
      <c r="D160" s="165" t="s">
        <v>126</v>
      </c>
      <c r="E160" s="166" t="s">
        <v>951</v>
      </c>
      <c r="F160" s="167" t="s">
        <v>952</v>
      </c>
      <c r="G160" s="168" t="s">
        <v>837</v>
      </c>
      <c r="H160" s="169">
        <v>1</v>
      </c>
      <c r="I160" s="170"/>
      <c r="J160" s="171">
        <f>ROUND(I160*H160,2)</f>
        <v>0</v>
      </c>
      <c r="K160" s="167" t="s">
        <v>3</v>
      </c>
      <c r="L160" s="39"/>
      <c r="M160" s="172" t="s">
        <v>3</v>
      </c>
      <c r="N160" s="173" t="s">
        <v>43</v>
      </c>
      <c r="O160" s="72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6" t="s">
        <v>515</v>
      </c>
      <c r="AT160" s="176" t="s">
        <v>126</v>
      </c>
      <c r="AU160" s="176" t="s">
        <v>82</v>
      </c>
      <c r="AY160" s="19" t="s">
        <v>124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9" t="s">
        <v>80</v>
      </c>
      <c r="BK160" s="177">
        <f>ROUND(I160*H160,2)</f>
        <v>0</v>
      </c>
      <c r="BL160" s="19" t="s">
        <v>515</v>
      </c>
      <c r="BM160" s="176" t="s">
        <v>543</v>
      </c>
    </row>
    <row r="161" s="2" customFormat="1" ht="16.5" customHeight="1">
      <c r="A161" s="38"/>
      <c r="B161" s="164"/>
      <c r="C161" s="165" t="s">
        <v>472</v>
      </c>
      <c r="D161" s="165" t="s">
        <v>126</v>
      </c>
      <c r="E161" s="166" t="s">
        <v>953</v>
      </c>
      <c r="F161" s="167" t="s">
        <v>954</v>
      </c>
      <c r="G161" s="168" t="s">
        <v>837</v>
      </c>
      <c r="H161" s="169">
        <v>1</v>
      </c>
      <c r="I161" s="170"/>
      <c r="J161" s="171">
        <f>ROUND(I161*H161,2)</f>
        <v>0</v>
      </c>
      <c r="K161" s="167" t="s">
        <v>3</v>
      </c>
      <c r="L161" s="39"/>
      <c r="M161" s="172" t="s">
        <v>3</v>
      </c>
      <c r="N161" s="173" t="s">
        <v>43</v>
      </c>
      <c r="O161" s="72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76" t="s">
        <v>515</v>
      </c>
      <c r="AT161" s="176" t="s">
        <v>126</v>
      </c>
      <c r="AU161" s="176" t="s">
        <v>82</v>
      </c>
      <c r="AY161" s="19" t="s">
        <v>124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9" t="s">
        <v>80</v>
      </c>
      <c r="BK161" s="177">
        <f>ROUND(I161*H161,2)</f>
        <v>0</v>
      </c>
      <c r="BL161" s="19" t="s">
        <v>515</v>
      </c>
      <c r="BM161" s="176" t="s">
        <v>558</v>
      </c>
    </row>
    <row r="162" s="2" customFormat="1" ht="16.5" customHeight="1">
      <c r="A162" s="38"/>
      <c r="B162" s="164"/>
      <c r="C162" s="165" t="s">
        <v>476</v>
      </c>
      <c r="D162" s="165" t="s">
        <v>126</v>
      </c>
      <c r="E162" s="166" t="s">
        <v>955</v>
      </c>
      <c r="F162" s="167" t="s">
        <v>956</v>
      </c>
      <c r="G162" s="168" t="s">
        <v>221</v>
      </c>
      <c r="H162" s="169">
        <v>10</v>
      </c>
      <c r="I162" s="170"/>
      <c r="J162" s="171">
        <f>ROUND(I162*H162,2)</f>
        <v>0</v>
      </c>
      <c r="K162" s="167" t="s">
        <v>3</v>
      </c>
      <c r="L162" s="39"/>
      <c r="M162" s="172" t="s">
        <v>3</v>
      </c>
      <c r="N162" s="173" t="s">
        <v>43</v>
      </c>
      <c r="O162" s="72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76" t="s">
        <v>515</v>
      </c>
      <c r="AT162" s="176" t="s">
        <v>126</v>
      </c>
      <c r="AU162" s="176" t="s">
        <v>82</v>
      </c>
      <c r="AY162" s="19" t="s">
        <v>124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9" t="s">
        <v>80</v>
      </c>
      <c r="BK162" s="177">
        <f>ROUND(I162*H162,2)</f>
        <v>0</v>
      </c>
      <c r="BL162" s="19" t="s">
        <v>515</v>
      </c>
      <c r="BM162" s="176" t="s">
        <v>570</v>
      </c>
    </row>
    <row r="163" s="2" customFormat="1" ht="16.5" customHeight="1">
      <c r="A163" s="38"/>
      <c r="B163" s="164"/>
      <c r="C163" s="165" t="s">
        <v>480</v>
      </c>
      <c r="D163" s="165" t="s">
        <v>126</v>
      </c>
      <c r="E163" s="166" t="s">
        <v>957</v>
      </c>
      <c r="F163" s="167" t="s">
        <v>958</v>
      </c>
      <c r="G163" s="168" t="s">
        <v>837</v>
      </c>
      <c r="H163" s="169">
        <v>1</v>
      </c>
      <c r="I163" s="170"/>
      <c r="J163" s="171">
        <f>ROUND(I163*H163,2)</f>
        <v>0</v>
      </c>
      <c r="K163" s="167" t="s">
        <v>3</v>
      </c>
      <c r="L163" s="39"/>
      <c r="M163" s="172" t="s">
        <v>3</v>
      </c>
      <c r="N163" s="173" t="s">
        <v>43</v>
      </c>
      <c r="O163" s="72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515</v>
      </c>
      <c r="AT163" s="176" t="s">
        <v>126</v>
      </c>
      <c r="AU163" s="176" t="s">
        <v>82</v>
      </c>
      <c r="AY163" s="19" t="s">
        <v>124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80</v>
      </c>
      <c r="BK163" s="177">
        <f>ROUND(I163*H163,2)</f>
        <v>0</v>
      </c>
      <c r="BL163" s="19" t="s">
        <v>515</v>
      </c>
      <c r="BM163" s="176" t="s">
        <v>581</v>
      </c>
    </row>
    <row r="164" s="2" customFormat="1" ht="16.5" customHeight="1">
      <c r="A164" s="38"/>
      <c r="B164" s="164"/>
      <c r="C164" s="165" t="s">
        <v>484</v>
      </c>
      <c r="D164" s="165" t="s">
        <v>126</v>
      </c>
      <c r="E164" s="166" t="s">
        <v>959</v>
      </c>
      <c r="F164" s="167" t="s">
        <v>960</v>
      </c>
      <c r="G164" s="168" t="s">
        <v>221</v>
      </c>
      <c r="H164" s="169">
        <v>3</v>
      </c>
      <c r="I164" s="170"/>
      <c r="J164" s="171">
        <f>ROUND(I164*H164,2)</f>
        <v>0</v>
      </c>
      <c r="K164" s="167" t="s">
        <v>3</v>
      </c>
      <c r="L164" s="39"/>
      <c r="M164" s="172" t="s">
        <v>3</v>
      </c>
      <c r="N164" s="173" t="s">
        <v>43</v>
      </c>
      <c r="O164" s="72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6" t="s">
        <v>515</v>
      </c>
      <c r="AT164" s="176" t="s">
        <v>126</v>
      </c>
      <c r="AU164" s="176" t="s">
        <v>82</v>
      </c>
      <c r="AY164" s="19" t="s">
        <v>124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9" t="s">
        <v>80</v>
      </c>
      <c r="BK164" s="177">
        <f>ROUND(I164*H164,2)</f>
        <v>0</v>
      </c>
      <c r="BL164" s="19" t="s">
        <v>515</v>
      </c>
      <c r="BM164" s="176" t="s">
        <v>591</v>
      </c>
    </row>
    <row r="165" s="2" customFormat="1" ht="16.5" customHeight="1">
      <c r="A165" s="38"/>
      <c r="B165" s="164"/>
      <c r="C165" s="165" t="s">
        <v>488</v>
      </c>
      <c r="D165" s="165" t="s">
        <v>126</v>
      </c>
      <c r="E165" s="166" t="s">
        <v>961</v>
      </c>
      <c r="F165" s="167" t="s">
        <v>962</v>
      </c>
      <c r="G165" s="168" t="s">
        <v>232</v>
      </c>
      <c r="H165" s="169">
        <v>3.1000000000000001</v>
      </c>
      <c r="I165" s="170"/>
      <c r="J165" s="171">
        <f>ROUND(I165*H165,2)</f>
        <v>0</v>
      </c>
      <c r="K165" s="167" t="s">
        <v>3</v>
      </c>
      <c r="L165" s="39"/>
      <c r="M165" s="172" t="s">
        <v>3</v>
      </c>
      <c r="N165" s="173" t="s">
        <v>43</v>
      </c>
      <c r="O165" s="72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6" t="s">
        <v>515</v>
      </c>
      <c r="AT165" s="176" t="s">
        <v>126</v>
      </c>
      <c r="AU165" s="176" t="s">
        <v>82</v>
      </c>
      <c r="AY165" s="19" t="s">
        <v>124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9" t="s">
        <v>80</v>
      </c>
      <c r="BK165" s="177">
        <f>ROUND(I165*H165,2)</f>
        <v>0</v>
      </c>
      <c r="BL165" s="19" t="s">
        <v>515</v>
      </c>
      <c r="BM165" s="176" t="s">
        <v>602</v>
      </c>
    </row>
    <row r="166" s="2" customFormat="1" ht="21.75" customHeight="1">
      <c r="A166" s="38"/>
      <c r="B166" s="164"/>
      <c r="C166" s="165" t="s">
        <v>494</v>
      </c>
      <c r="D166" s="165" t="s">
        <v>126</v>
      </c>
      <c r="E166" s="166" t="s">
        <v>963</v>
      </c>
      <c r="F166" s="167" t="s">
        <v>964</v>
      </c>
      <c r="G166" s="168" t="s">
        <v>232</v>
      </c>
      <c r="H166" s="169">
        <v>3.1000000000000001</v>
      </c>
      <c r="I166" s="170"/>
      <c r="J166" s="171">
        <f>ROUND(I166*H166,2)</f>
        <v>0</v>
      </c>
      <c r="K166" s="167" t="s">
        <v>3</v>
      </c>
      <c r="L166" s="39"/>
      <c r="M166" s="172" t="s">
        <v>3</v>
      </c>
      <c r="N166" s="173" t="s">
        <v>43</v>
      </c>
      <c r="O166" s="72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76" t="s">
        <v>515</v>
      </c>
      <c r="AT166" s="176" t="s">
        <v>126</v>
      </c>
      <c r="AU166" s="176" t="s">
        <v>82</v>
      </c>
      <c r="AY166" s="19" t="s">
        <v>124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9" t="s">
        <v>80</v>
      </c>
      <c r="BK166" s="177">
        <f>ROUND(I166*H166,2)</f>
        <v>0</v>
      </c>
      <c r="BL166" s="19" t="s">
        <v>515</v>
      </c>
      <c r="BM166" s="176" t="s">
        <v>612</v>
      </c>
    </row>
    <row r="167" s="2" customFormat="1" ht="16.5" customHeight="1">
      <c r="A167" s="38"/>
      <c r="B167" s="164"/>
      <c r="C167" s="165" t="s">
        <v>500</v>
      </c>
      <c r="D167" s="165" t="s">
        <v>126</v>
      </c>
      <c r="E167" s="166" t="s">
        <v>965</v>
      </c>
      <c r="F167" s="167" t="s">
        <v>966</v>
      </c>
      <c r="G167" s="168" t="s">
        <v>837</v>
      </c>
      <c r="H167" s="169">
        <v>3</v>
      </c>
      <c r="I167" s="170"/>
      <c r="J167" s="171">
        <f>ROUND(I167*H167,2)</f>
        <v>0</v>
      </c>
      <c r="K167" s="167" t="s">
        <v>3</v>
      </c>
      <c r="L167" s="39"/>
      <c r="M167" s="172" t="s">
        <v>3</v>
      </c>
      <c r="N167" s="173" t="s">
        <v>43</v>
      </c>
      <c r="O167" s="72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6" t="s">
        <v>515</v>
      </c>
      <c r="AT167" s="176" t="s">
        <v>126</v>
      </c>
      <c r="AU167" s="176" t="s">
        <v>82</v>
      </c>
      <c r="AY167" s="19" t="s">
        <v>124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9" t="s">
        <v>80</v>
      </c>
      <c r="BK167" s="177">
        <f>ROUND(I167*H167,2)</f>
        <v>0</v>
      </c>
      <c r="BL167" s="19" t="s">
        <v>515</v>
      </c>
      <c r="BM167" s="176" t="s">
        <v>622</v>
      </c>
    </row>
    <row r="168" s="2" customFormat="1" ht="16.5" customHeight="1">
      <c r="A168" s="38"/>
      <c r="B168" s="164"/>
      <c r="C168" s="165" t="s">
        <v>504</v>
      </c>
      <c r="D168" s="165" t="s">
        <v>126</v>
      </c>
      <c r="E168" s="166" t="s">
        <v>941</v>
      </c>
      <c r="F168" s="167" t="s">
        <v>942</v>
      </c>
      <c r="G168" s="168" t="s">
        <v>232</v>
      </c>
      <c r="H168" s="169">
        <v>3.1000000000000001</v>
      </c>
      <c r="I168" s="170"/>
      <c r="J168" s="171">
        <f>ROUND(I168*H168,2)</f>
        <v>0</v>
      </c>
      <c r="K168" s="167" t="s">
        <v>3</v>
      </c>
      <c r="L168" s="39"/>
      <c r="M168" s="172" t="s">
        <v>3</v>
      </c>
      <c r="N168" s="173" t="s">
        <v>43</v>
      </c>
      <c r="O168" s="72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76" t="s">
        <v>515</v>
      </c>
      <c r="AT168" s="176" t="s">
        <v>126</v>
      </c>
      <c r="AU168" s="176" t="s">
        <v>82</v>
      </c>
      <c r="AY168" s="19" t="s">
        <v>124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9" t="s">
        <v>80</v>
      </c>
      <c r="BK168" s="177">
        <f>ROUND(I168*H168,2)</f>
        <v>0</v>
      </c>
      <c r="BL168" s="19" t="s">
        <v>515</v>
      </c>
      <c r="BM168" s="176" t="s">
        <v>632</v>
      </c>
    </row>
    <row r="169" s="12" customFormat="1" ht="22.8" customHeight="1">
      <c r="A169" s="12"/>
      <c r="B169" s="151"/>
      <c r="C169" s="12"/>
      <c r="D169" s="152" t="s">
        <v>71</v>
      </c>
      <c r="E169" s="162" t="s">
        <v>967</v>
      </c>
      <c r="F169" s="162" t="s">
        <v>968</v>
      </c>
      <c r="G169" s="12"/>
      <c r="H169" s="12"/>
      <c r="I169" s="154"/>
      <c r="J169" s="163">
        <f>BK169</f>
        <v>0</v>
      </c>
      <c r="K169" s="12"/>
      <c r="L169" s="151"/>
      <c r="M169" s="156"/>
      <c r="N169" s="157"/>
      <c r="O169" s="157"/>
      <c r="P169" s="158">
        <f>SUM(P170:P185)</f>
        <v>0</v>
      </c>
      <c r="Q169" s="157"/>
      <c r="R169" s="158">
        <f>SUM(R170:R185)</f>
        <v>0</v>
      </c>
      <c r="S169" s="157"/>
      <c r="T169" s="159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2" t="s">
        <v>142</v>
      </c>
      <c r="AT169" s="160" t="s">
        <v>71</v>
      </c>
      <c r="AU169" s="160" t="s">
        <v>80</v>
      </c>
      <c r="AY169" s="152" t="s">
        <v>124</v>
      </c>
      <c r="BK169" s="161">
        <f>SUM(BK170:BK185)</f>
        <v>0</v>
      </c>
    </row>
    <row r="170" s="2" customFormat="1" ht="24.15" customHeight="1">
      <c r="A170" s="38"/>
      <c r="B170" s="164"/>
      <c r="C170" s="207" t="s">
        <v>510</v>
      </c>
      <c r="D170" s="207" t="s">
        <v>353</v>
      </c>
      <c r="E170" s="208" t="s">
        <v>969</v>
      </c>
      <c r="F170" s="209" t="s">
        <v>970</v>
      </c>
      <c r="G170" s="210" t="s">
        <v>232</v>
      </c>
      <c r="H170" s="211">
        <v>11.550000000000001</v>
      </c>
      <c r="I170" s="212"/>
      <c r="J170" s="213">
        <f>ROUND(I170*H170,2)</f>
        <v>0</v>
      </c>
      <c r="K170" s="209" t="s">
        <v>3</v>
      </c>
      <c r="L170" s="214"/>
      <c r="M170" s="215" t="s">
        <v>3</v>
      </c>
      <c r="N170" s="216" t="s">
        <v>43</v>
      </c>
      <c r="O170" s="72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6" t="s">
        <v>841</v>
      </c>
      <c r="AT170" s="176" t="s">
        <v>353</v>
      </c>
      <c r="AU170" s="176" t="s">
        <v>82</v>
      </c>
      <c r="AY170" s="19" t="s">
        <v>124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9" t="s">
        <v>80</v>
      </c>
      <c r="BK170" s="177">
        <f>ROUND(I170*H170,2)</f>
        <v>0</v>
      </c>
      <c r="BL170" s="19" t="s">
        <v>841</v>
      </c>
      <c r="BM170" s="176" t="s">
        <v>971</v>
      </c>
    </row>
    <row r="171" s="2" customFormat="1" ht="16.5" customHeight="1">
      <c r="A171" s="38"/>
      <c r="B171" s="164"/>
      <c r="C171" s="207" t="s">
        <v>515</v>
      </c>
      <c r="D171" s="207" t="s">
        <v>353</v>
      </c>
      <c r="E171" s="208" t="s">
        <v>972</v>
      </c>
      <c r="F171" s="209" t="s">
        <v>934</v>
      </c>
      <c r="G171" s="210" t="s">
        <v>221</v>
      </c>
      <c r="H171" s="211">
        <v>33</v>
      </c>
      <c r="I171" s="212"/>
      <c r="J171" s="213">
        <f>ROUND(I171*H171,2)</f>
        <v>0</v>
      </c>
      <c r="K171" s="209" t="s">
        <v>3</v>
      </c>
      <c r="L171" s="214"/>
      <c r="M171" s="215" t="s">
        <v>3</v>
      </c>
      <c r="N171" s="216" t="s">
        <v>43</v>
      </c>
      <c r="O171" s="72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6" t="s">
        <v>841</v>
      </c>
      <c r="AT171" s="176" t="s">
        <v>353</v>
      </c>
      <c r="AU171" s="176" t="s">
        <v>82</v>
      </c>
      <c r="AY171" s="19" t="s">
        <v>124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9" t="s">
        <v>80</v>
      </c>
      <c r="BK171" s="177">
        <f>ROUND(I171*H171,2)</f>
        <v>0</v>
      </c>
      <c r="BL171" s="19" t="s">
        <v>841</v>
      </c>
      <c r="BM171" s="176" t="s">
        <v>973</v>
      </c>
    </row>
    <row r="172" s="2" customFormat="1" ht="16.5" customHeight="1">
      <c r="A172" s="38"/>
      <c r="B172" s="164"/>
      <c r="C172" s="207" t="s">
        <v>519</v>
      </c>
      <c r="D172" s="207" t="s">
        <v>353</v>
      </c>
      <c r="E172" s="208" t="s">
        <v>974</v>
      </c>
      <c r="F172" s="209" t="s">
        <v>975</v>
      </c>
      <c r="G172" s="210" t="s">
        <v>221</v>
      </c>
      <c r="H172" s="211">
        <v>44</v>
      </c>
      <c r="I172" s="212"/>
      <c r="J172" s="213">
        <f>ROUND(I172*H172,2)</f>
        <v>0</v>
      </c>
      <c r="K172" s="209" t="s">
        <v>3</v>
      </c>
      <c r="L172" s="214"/>
      <c r="M172" s="215" t="s">
        <v>3</v>
      </c>
      <c r="N172" s="216" t="s">
        <v>43</v>
      </c>
      <c r="O172" s="72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76" t="s">
        <v>841</v>
      </c>
      <c r="AT172" s="176" t="s">
        <v>353</v>
      </c>
      <c r="AU172" s="176" t="s">
        <v>82</v>
      </c>
      <c r="AY172" s="19" t="s">
        <v>124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9" t="s">
        <v>80</v>
      </c>
      <c r="BK172" s="177">
        <f>ROUND(I172*H172,2)</f>
        <v>0</v>
      </c>
      <c r="BL172" s="19" t="s">
        <v>841</v>
      </c>
      <c r="BM172" s="176" t="s">
        <v>976</v>
      </c>
    </row>
    <row r="173" s="2" customFormat="1" ht="16.5" customHeight="1">
      <c r="A173" s="38"/>
      <c r="B173" s="164"/>
      <c r="C173" s="207" t="s">
        <v>523</v>
      </c>
      <c r="D173" s="207" t="s">
        <v>353</v>
      </c>
      <c r="E173" s="208" t="s">
        <v>977</v>
      </c>
      <c r="F173" s="209" t="s">
        <v>978</v>
      </c>
      <c r="G173" s="210" t="s">
        <v>232</v>
      </c>
      <c r="H173" s="211">
        <v>3.2999999999999998</v>
      </c>
      <c r="I173" s="212"/>
      <c r="J173" s="213">
        <f>ROUND(I173*H173,2)</f>
        <v>0</v>
      </c>
      <c r="K173" s="209" t="s">
        <v>3</v>
      </c>
      <c r="L173" s="214"/>
      <c r="M173" s="215" t="s">
        <v>3</v>
      </c>
      <c r="N173" s="216" t="s">
        <v>43</v>
      </c>
      <c r="O173" s="72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6" t="s">
        <v>841</v>
      </c>
      <c r="AT173" s="176" t="s">
        <v>353</v>
      </c>
      <c r="AU173" s="176" t="s">
        <v>82</v>
      </c>
      <c r="AY173" s="19" t="s">
        <v>124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9" t="s">
        <v>80</v>
      </c>
      <c r="BK173" s="177">
        <f>ROUND(I173*H173,2)</f>
        <v>0</v>
      </c>
      <c r="BL173" s="19" t="s">
        <v>841</v>
      </c>
      <c r="BM173" s="176" t="s">
        <v>979</v>
      </c>
    </row>
    <row r="174" s="2" customFormat="1" ht="16.5" customHeight="1">
      <c r="A174" s="38"/>
      <c r="B174" s="164"/>
      <c r="C174" s="207" t="s">
        <v>528</v>
      </c>
      <c r="D174" s="207" t="s">
        <v>353</v>
      </c>
      <c r="E174" s="208" t="s">
        <v>980</v>
      </c>
      <c r="F174" s="209" t="s">
        <v>940</v>
      </c>
      <c r="G174" s="210" t="s">
        <v>221</v>
      </c>
      <c r="H174" s="211">
        <v>30</v>
      </c>
      <c r="I174" s="212"/>
      <c r="J174" s="213">
        <f>ROUND(I174*H174,2)</f>
        <v>0</v>
      </c>
      <c r="K174" s="209" t="s">
        <v>3</v>
      </c>
      <c r="L174" s="214"/>
      <c r="M174" s="215" t="s">
        <v>3</v>
      </c>
      <c r="N174" s="216" t="s">
        <v>43</v>
      </c>
      <c r="O174" s="72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6" t="s">
        <v>841</v>
      </c>
      <c r="AT174" s="176" t="s">
        <v>353</v>
      </c>
      <c r="AU174" s="176" t="s">
        <v>82</v>
      </c>
      <c r="AY174" s="19" t="s">
        <v>124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9" t="s">
        <v>80</v>
      </c>
      <c r="BK174" s="177">
        <f>ROUND(I174*H174,2)</f>
        <v>0</v>
      </c>
      <c r="BL174" s="19" t="s">
        <v>841</v>
      </c>
      <c r="BM174" s="176" t="s">
        <v>981</v>
      </c>
    </row>
    <row r="175" s="2" customFormat="1" ht="16.5" customHeight="1">
      <c r="A175" s="38"/>
      <c r="B175" s="164"/>
      <c r="C175" s="207" t="s">
        <v>533</v>
      </c>
      <c r="D175" s="207" t="s">
        <v>353</v>
      </c>
      <c r="E175" s="208" t="s">
        <v>982</v>
      </c>
      <c r="F175" s="209" t="s">
        <v>942</v>
      </c>
      <c r="G175" s="210" t="s">
        <v>232</v>
      </c>
      <c r="H175" s="211">
        <v>3.2999999999999998</v>
      </c>
      <c r="I175" s="212"/>
      <c r="J175" s="213">
        <f>ROUND(I175*H175,2)</f>
        <v>0</v>
      </c>
      <c r="K175" s="209" t="s">
        <v>3</v>
      </c>
      <c r="L175" s="214"/>
      <c r="M175" s="215" t="s">
        <v>3</v>
      </c>
      <c r="N175" s="216" t="s">
        <v>43</v>
      </c>
      <c r="O175" s="72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6" t="s">
        <v>841</v>
      </c>
      <c r="AT175" s="176" t="s">
        <v>353</v>
      </c>
      <c r="AU175" s="176" t="s">
        <v>82</v>
      </c>
      <c r="AY175" s="19" t="s">
        <v>124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9" t="s">
        <v>80</v>
      </c>
      <c r="BK175" s="177">
        <f>ROUND(I175*H175,2)</f>
        <v>0</v>
      </c>
      <c r="BL175" s="19" t="s">
        <v>841</v>
      </c>
      <c r="BM175" s="176" t="s">
        <v>983</v>
      </c>
    </row>
    <row r="176" s="2" customFormat="1" ht="16.5" customHeight="1">
      <c r="A176" s="38"/>
      <c r="B176" s="164"/>
      <c r="C176" s="207" t="s">
        <v>538</v>
      </c>
      <c r="D176" s="207" t="s">
        <v>353</v>
      </c>
      <c r="E176" s="208" t="s">
        <v>984</v>
      </c>
      <c r="F176" s="209" t="s">
        <v>944</v>
      </c>
      <c r="G176" s="210" t="s">
        <v>221</v>
      </c>
      <c r="H176" s="211">
        <v>40</v>
      </c>
      <c r="I176" s="212"/>
      <c r="J176" s="213">
        <f>ROUND(I176*H176,2)</f>
        <v>0</v>
      </c>
      <c r="K176" s="209" t="s">
        <v>3</v>
      </c>
      <c r="L176" s="214"/>
      <c r="M176" s="215" t="s">
        <v>3</v>
      </c>
      <c r="N176" s="216" t="s">
        <v>43</v>
      </c>
      <c r="O176" s="72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6" t="s">
        <v>841</v>
      </c>
      <c r="AT176" s="176" t="s">
        <v>353</v>
      </c>
      <c r="AU176" s="176" t="s">
        <v>82</v>
      </c>
      <c r="AY176" s="19" t="s">
        <v>124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9" t="s">
        <v>80</v>
      </c>
      <c r="BK176" s="177">
        <f>ROUND(I176*H176,2)</f>
        <v>0</v>
      </c>
      <c r="BL176" s="19" t="s">
        <v>841</v>
      </c>
      <c r="BM176" s="176" t="s">
        <v>985</v>
      </c>
    </row>
    <row r="177" s="2" customFormat="1" ht="21.75" customHeight="1">
      <c r="A177" s="38"/>
      <c r="B177" s="164"/>
      <c r="C177" s="207" t="s">
        <v>543</v>
      </c>
      <c r="D177" s="207" t="s">
        <v>353</v>
      </c>
      <c r="E177" s="208" t="s">
        <v>986</v>
      </c>
      <c r="F177" s="209" t="s">
        <v>987</v>
      </c>
      <c r="G177" s="210" t="s">
        <v>221</v>
      </c>
      <c r="H177" s="211">
        <v>10</v>
      </c>
      <c r="I177" s="212"/>
      <c r="J177" s="213">
        <f>ROUND(I177*H177,2)</f>
        <v>0</v>
      </c>
      <c r="K177" s="209" t="s">
        <v>3</v>
      </c>
      <c r="L177" s="214"/>
      <c r="M177" s="215" t="s">
        <v>3</v>
      </c>
      <c r="N177" s="216" t="s">
        <v>43</v>
      </c>
      <c r="O177" s="72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6" t="s">
        <v>841</v>
      </c>
      <c r="AT177" s="176" t="s">
        <v>353</v>
      </c>
      <c r="AU177" s="176" t="s">
        <v>82</v>
      </c>
      <c r="AY177" s="19" t="s">
        <v>124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9" t="s">
        <v>80</v>
      </c>
      <c r="BK177" s="177">
        <f>ROUND(I177*H177,2)</f>
        <v>0</v>
      </c>
      <c r="BL177" s="19" t="s">
        <v>841</v>
      </c>
      <c r="BM177" s="176" t="s">
        <v>988</v>
      </c>
    </row>
    <row r="178" s="2" customFormat="1" ht="16.5" customHeight="1">
      <c r="A178" s="38"/>
      <c r="B178" s="164"/>
      <c r="C178" s="207" t="s">
        <v>550</v>
      </c>
      <c r="D178" s="207" t="s">
        <v>353</v>
      </c>
      <c r="E178" s="208" t="s">
        <v>989</v>
      </c>
      <c r="F178" s="209" t="s">
        <v>950</v>
      </c>
      <c r="G178" s="210" t="s">
        <v>837</v>
      </c>
      <c r="H178" s="211">
        <v>7</v>
      </c>
      <c r="I178" s="212"/>
      <c r="J178" s="213">
        <f>ROUND(I178*H178,2)</f>
        <v>0</v>
      </c>
      <c r="K178" s="209" t="s">
        <v>3</v>
      </c>
      <c r="L178" s="214"/>
      <c r="M178" s="215" t="s">
        <v>3</v>
      </c>
      <c r="N178" s="216" t="s">
        <v>43</v>
      </c>
      <c r="O178" s="72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76" t="s">
        <v>841</v>
      </c>
      <c r="AT178" s="176" t="s">
        <v>353</v>
      </c>
      <c r="AU178" s="176" t="s">
        <v>82</v>
      </c>
      <c r="AY178" s="19" t="s">
        <v>124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9" t="s">
        <v>80</v>
      </c>
      <c r="BK178" s="177">
        <f>ROUND(I178*H178,2)</f>
        <v>0</v>
      </c>
      <c r="BL178" s="19" t="s">
        <v>841</v>
      </c>
      <c r="BM178" s="176" t="s">
        <v>990</v>
      </c>
    </row>
    <row r="179" s="2" customFormat="1" ht="16.5" customHeight="1">
      <c r="A179" s="38"/>
      <c r="B179" s="164"/>
      <c r="C179" s="207" t="s">
        <v>558</v>
      </c>
      <c r="D179" s="207" t="s">
        <v>353</v>
      </c>
      <c r="E179" s="208" t="s">
        <v>991</v>
      </c>
      <c r="F179" s="209" t="s">
        <v>952</v>
      </c>
      <c r="G179" s="210" t="s">
        <v>837</v>
      </c>
      <c r="H179" s="211">
        <v>1</v>
      </c>
      <c r="I179" s="212"/>
      <c r="J179" s="213">
        <f>ROUND(I179*H179,2)</f>
        <v>0</v>
      </c>
      <c r="K179" s="209" t="s">
        <v>3</v>
      </c>
      <c r="L179" s="214"/>
      <c r="M179" s="215" t="s">
        <v>3</v>
      </c>
      <c r="N179" s="216" t="s">
        <v>43</v>
      </c>
      <c r="O179" s="72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6" t="s">
        <v>841</v>
      </c>
      <c r="AT179" s="176" t="s">
        <v>353</v>
      </c>
      <c r="AU179" s="176" t="s">
        <v>82</v>
      </c>
      <c r="AY179" s="19" t="s">
        <v>124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9" t="s">
        <v>80</v>
      </c>
      <c r="BK179" s="177">
        <f>ROUND(I179*H179,2)</f>
        <v>0</v>
      </c>
      <c r="BL179" s="19" t="s">
        <v>841</v>
      </c>
      <c r="BM179" s="176" t="s">
        <v>992</v>
      </c>
    </row>
    <row r="180" s="2" customFormat="1" ht="16.5" customHeight="1">
      <c r="A180" s="38"/>
      <c r="B180" s="164"/>
      <c r="C180" s="207" t="s">
        <v>565</v>
      </c>
      <c r="D180" s="207" t="s">
        <v>353</v>
      </c>
      <c r="E180" s="208" t="s">
        <v>993</v>
      </c>
      <c r="F180" s="209" t="s">
        <v>954</v>
      </c>
      <c r="G180" s="210" t="s">
        <v>837</v>
      </c>
      <c r="H180" s="211">
        <v>1</v>
      </c>
      <c r="I180" s="212"/>
      <c r="J180" s="213">
        <f>ROUND(I180*H180,2)</f>
        <v>0</v>
      </c>
      <c r="K180" s="209" t="s">
        <v>3</v>
      </c>
      <c r="L180" s="214"/>
      <c r="M180" s="215" t="s">
        <v>3</v>
      </c>
      <c r="N180" s="216" t="s">
        <v>43</v>
      </c>
      <c r="O180" s="72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6" t="s">
        <v>841</v>
      </c>
      <c r="AT180" s="176" t="s">
        <v>353</v>
      </c>
      <c r="AU180" s="176" t="s">
        <v>82</v>
      </c>
      <c r="AY180" s="19" t="s">
        <v>124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9" t="s">
        <v>80</v>
      </c>
      <c r="BK180" s="177">
        <f>ROUND(I180*H180,2)</f>
        <v>0</v>
      </c>
      <c r="BL180" s="19" t="s">
        <v>841</v>
      </c>
      <c r="BM180" s="176" t="s">
        <v>994</v>
      </c>
    </row>
    <row r="181" s="2" customFormat="1" ht="16.5" customHeight="1">
      <c r="A181" s="38"/>
      <c r="B181" s="164"/>
      <c r="C181" s="207" t="s">
        <v>570</v>
      </c>
      <c r="D181" s="207" t="s">
        <v>353</v>
      </c>
      <c r="E181" s="208" t="s">
        <v>995</v>
      </c>
      <c r="F181" s="209" t="s">
        <v>958</v>
      </c>
      <c r="G181" s="210" t="s">
        <v>837</v>
      </c>
      <c r="H181" s="211">
        <v>1</v>
      </c>
      <c r="I181" s="212"/>
      <c r="J181" s="213">
        <f>ROUND(I181*H181,2)</f>
        <v>0</v>
      </c>
      <c r="K181" s="209" t="s">
        <v>3</v>
      </c>
      <c r="L181" s="214"/>
      <c r="M181" s="215" t="s">
        <v>3</v>
      </c>
      <c r="N181" s="216" t="s">
        <v>43</v>
      </c>
      <c r="O181" s="72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6" t="s">
        <v>841</v>
      </c>
      <c r="AT181" s="176" t="s">
        <v>353</v>
      </c>
      <c r="AU181" s="176" t="s">
        <v>82</v>
      </c>
      <c r="AY181" s="19" t="s">
        <v>124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9" t="s">
        <v>80</v>
      </c>
      <c r="BK181" s="177">
        <f>ROUND(I181*H181,2)</f>
        <v>0</v>
      </c>
      <c r="BL181" s="19" t="s">
        <v>841</v>
      </c>
      <c r="BM181" s="176" t="s">
        <v>996</v>
      </c>
    </row>
    <row r="182" s="2" customFormat="1" ht="16.5" customHeight="1">
      <c r="A182" s="38"/>
      <c r="B182" s="164"/>
      <c r="C182" s="207" t="s">
        <v>575</v>
      </c>
      <c r="D182" s="207" t="s">
        <v>353</v>
      </c>
      <c r="E182" s="208" t="s">
        <v>997</v>
      </c>
      <c r="F182" s="209" t="s">
        <v>960</v>
      </c>
      <c r="G182" s="210" t="s">
        <v>221</v>
      </c>
      <c r="H182" s="211">
        <v>3</v>
      </c>
      <c r="I182" s="212"/>
      <c r="J182" s="213">
        <f>ROUND(I182*H182,2)</f>
        <v>0</v>
      </c>
      <c r="K182" s="209" t="s">
        <v>3</v>
      </c>
      <c r="L182" s="214"/>
      <c r="M182" s="215" t="s">
        <v>3</v>
      </c>
      <c r="N182" s="216" t="s">
        <v>43</v>
      </c>
      <c r="O182" s="72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6" t="s">
        <v>841</v>
      </c>
      <c r="AT182" s="176" t="s">
        <v>353</v>
      </c>
      <c r="AU182" s="176" t="s">
        <v>82</v>
      </c>
      <c r="AY182" s="19" t="s">
        <v>124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9" t="s">
        <v>80</v>
      </c>
      <c r="BK182" s="177">
        <f>ROUND(I182*H182,2)</f>
        <v>0</v>
      </c>
      <c r="BL182" s="19" t="s">
        <v>841</v>
      </c>
      <c r="BM182" s="176" t="s">
        <v>998</v>
      </c>
    </row>
    <row r="183" s="2" customFormat="1" ht="21.75" customHeight="1">
      <c r="A183" s="38"/>
      <c r="B183" s="164"/>
      <c r="C183" s="207" t="s">
        <v>581</v>
      </c>
      <c r="D183" s="207" t="s">
        <v>353</v>
      </c>
      <c r="E183" s="208" t="s">
        <v>999</v>
      </c>
      <c r="F183" s="209" t="s">
        <v>1000</v>
      </c>
      <c r="G183" s="210" t="s">
        <v>232</v>
      </c>
      <c r="H183" s="211">
        <v>3.1000000000000001</v>
      </c>
      <c r="I183" s="212"/>
      <c r="J183" s="213">
        <f>ROUND(I183*H183,2)</f>
        <v>0</v>
      </c>
      <c r="K183" s="209" t="s">
        <v>3</v>
      </c>
      <c r="L183" s="214"/>
      <c r="M183" s="215" t="s">
        <v>3</v>
      </c>
      <c r="N183" s="216" t="s">
        <v>43</v>
      </c>
      <c r="O183" s="72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6" t="s">
        <v>841</v>
      </c>
      <c r="AT183" s="176" t="s">
        <v>353</v>
      </c>
      <c r="AU183" s="176" t="s">
        <v>82</v>
      </c>
      <c r="AY183" s="19" t="s">
        <v>124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9" t="s">
        <v>80</v>
      </c>
      <c r="BK183" s="177">
        <f>ROUND(I183*H183,2)</f>
        <v>0</v>
      </c>
      <c r="BL183" s="19" t="s">
        <v>841</v>
      </c>
      <c r="BM183" s="176" t="s">
        <v>1001</v>
      </c>
    </row>
    <row r="184" s="2" customFormat="1" ht="16.5" customHeight="1">
      <c r="A184" s="38"/>
      <c r="B184" s="164"/>
      <c r="C184" s="207" t="s">
        <v>585</v>
      </c>
      <c r="D184" s="207" t="s">
        <v>353</v>
      </c>
      <c r="E184" s="208" t="s">
        <v>1002</v>
      </c>
      <c r="F184" s="209" t="s">
        <v>966</v>
      </c>
      <c r="G184" s="210" t="s">
        <v>837</v>
      </c>
      <c r="H184" s="211">
        <v>3</v>
      </c>
      <c r="I184" s="212"/>
      <c r="J184" s="213">
        <f>ROUND(I184*H184,2)</f>
        <v>0</v>
      </c>
      <c r="K184" s="209" t="s">
        <v>3</v>
      </c>
      <c r="L184" s="214"/>
      <c r="M184" s="215" t="s">
        <v>3</v>
      </c>
      <c r="N184" s="216" t="s">
        <v>43</v>
      </c>
      <c r="O184" s="72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76" t="s">
        <v>841</v>
      </c>
      <c r="AT184" s="176" t="s">
        <v>353</v>
      </c>
      <c r="AU184" s="176" t="s">
        <v>82</v>
      </c>
      <c r="AY184" s="19" t="s">
        <v>124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9" t="s">
        <v>80</v>
      </c>
      <c r="BK184" s="177">
        <f>ROUND(I184*H184,2)</f>
        <v>0</v>
      </c>
      <c r="BL184" s="19" t="s">
        <v>841</v>
      </c>
      <c r="BM184" s="176" t="s">
        <v>1003</v>
      </c>
    </row>
    <row r="185" s="2" customFormat="1" ht="16.5" customHeight="1">
      <c r="A185" s="38"/>
      <c r="B185" s="164"/>
      <c r="C185" s="207" t="s">
        <v>591</v>
      </c>
      <c r="D185" s="207" t="s">
        <v>353</v>
      </c>
      <c r="E185" s="208" t="s">
        <v>982</v>
      </c>
      <c r="F185" s="209" t="s">
        <v>942</v>
      </c>
      <c r="G185" s="210" t="s">
        <v>232</v>
      </c>
      <c r="H185" s="211">
        <v>3.1000000000000001</v>
      </c>
      <c r="I185" s="212"/>
      <c r="J185" s="213">
        <f>ROUND(I185*H185,2)</f>
        <v>0</v>
      </c>
      <c r="K185" s="209" t="s">
        <v>3</v>
      </c>
      <c r="L185" s="214"/>
      <c r="M185" s="215" t="s">
        <v>3</v>
      </c>
      <c r="N185" s="216" t="s">
        <v>43</v>
      </c>
      <c r="O185" s="72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6" t="s">
        <v>841</v>
      </c>
      <c r="AT185" s="176" t="s">
        <v>353</v>
      </c>
      <c r="AU185" s="176" t="s">
        <v>82</v>
      </c>
      <c r="AY185" s="19" t="s">
        <v>124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9" t="s">
        <v>80</v>
      </c>
      <c r="BK185" s="177">
        <f>ROUND(I185*H185,2)</f>
        <v>0</v>
      </c>
      <c r="BL185" s="19" t="s">
        <v>841</v>
      </c>
      <c r="BM185" s="176" t="s">
        <v>1004</v>
      </c>
    </row>
    <row r="186" s="12" customFormat="1" ht="22.8" customHeight="1">
      <c r="A186" s="12"/>
      <c r="B186" s="151"/>
      <c r="C186" s="12"/>
      <c r="D186" s="152" t="s">
        <v>71</v>
      </c>
      <c r="E186" s="162" t="s">
        <v>1005</v>
      </c>
      <c r="F186" s="162" t="s">
        <v>1006</v>
      </c>
      <c r="G186" s="12"/>
      <c r="H186" s="12"/>
      <c r="I186" s="154"/>
      <c r="J186" s="163">
        <f>BK186</f>
        <v>0</v>
      </c>
      <c r="K186" s="12"/>
      <c r="L186" s="151"/>
      <c r="M186" s="156"/>
      <c r="N186" s="157"/>
      <c r="O186" s="157"/>
      <c r="P186" s="158">
        <f>SUM(P187:P192)</f>
        <v>0</v>
      </c>
      <c r="Q186" s="157"/>
      <c r="R186" s="158">
        <f>SUM(R187:R192)</f>
        <v>0</v>
      </c>
      <c r="S186" s="157"/>
      <c r="T186" s="159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2" t="s">
        <v>142</v>
      </c>
      <c r="AT186" s="160" t="s">
        <v>71</v>
      </c>
      <c r="AU186" s="160" t="s">
        <v>80</v>
      </c>
      <c r="AY186" s="152" t="s">
        <v>124</v>
      </c>
      <c r="BK186" s="161">
        <f>SUM(BK187:BK192)</f>
        <v>0</v>
      </c>
    </row>
    <row r="187" s="2" customFormat="1" ht="33" customHeight="1">
      <c r="A187" s="38"/>
      <c r="B187" s="164"/>
      <c r="C187" s="165" t="s">
        <v>597</v>
      </c>
      <c r="D187" s="165" t="s">
        <v>126</v>
      </c>
      <c r="E187" s="166" t="s">
        <v>1007</v>
      </c>
      <c r="F187" s="167" t="s">
        <v>1008</v>
      </c>
      <c r="G187" s="168" t="s">
        <v>837</v>
      </c>
      <c r="H187" s="169">
        <v>3</v>
      </c>
      <c r="I187" s="170"/>
      <c r="J187" s="171">
        <f>ROUND(I187*H187,2)</f>
        <v>0</v>
      </c>
      <c r="K187" s="167" t="s">
        <v>3</v>
      </c>
      <c r="L187" s="39"/>
      <c r="M187" s="172" t="s">
        <v>3</v>
      </c>
      <c r="N187" s="173" t="s">
        <v>43</v>
      </c>
      <c r="O187" s="72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76" t="s">
        <v>515</v>
      </c>
      <c r="AT187" s="176" t="s">
        <v>126</v>
      </c>
      <c r="AU187" s="176" t="s">
        <v>82</v>
      </c>
      <c r="AY187" s="19" t="s">
        <v>124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9" t="s">
        <v>80</v>
      </c>
      <c r="BK187" s="177">
        <f>ROUND(I187*H187,2)</f>
        <v>0</v>
      </c>
      <c r="BL187" s="19" t="s">
        <v>515</v>
      </c>
      <c r="BM187" s="176" t="s">
        <v>642</v>
      </c>
    </row>
    <row r="188" s="2" customFormat="1">
      <c r="A188" s="38"/>
      <c r="B188" s="39"/>
      <c r="C188" s="38"/>
      <c r="D188" s="184" t="s">
        <v>1009</v>
      </c>
      <c r="E188" s="38"/>
      <c r="F188" s="217" t="s">
        <v>1010</v>
      </c>
      <c r="G188" s="38"/>
      <c r="H188" s="38"/>
      <c r="I188" s="180"/>
      <c r="J188" s="38"/>
      <c r="K188" s="38"/>
      <c r="L188" s="39"/>
      <c r="M188" s="181"/>
      <c r="N188" s="182"/>
      <c r="O188" s="72"/>
      <c r="P188" s="72"/>
      <c r="Q188" s="72"/>
      <c r="R188" s="72"/>
      <c r="S188" s="72"/>
      <c r="T188" s="7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1009</v>
      </c>
      <c r="AU188" s="19" t="s">
        <v>82</v>
      </c>
    </row>
    <row r="189" s="2" customFormat="1" ht="16.5" customHeight="1">
      <c r="A189" s="38"/>
      <c r="B189" s="164"/>
      <c r="C189" s="165" t="s">
        <v>602</v>
      </c>
      <c r="D189" s="165" t="s">
        <v>126</v>
      </c>
      <c r="E189" s="166" t="s">
        <v>1011</v>
      </c>
      <c r="F189" s="167" t="s">
        <v>1012</v>
      </c>
      <c r="G189" s="168" t="s">
        <v>837</v>
      </c>
      <c r="H189" s="169">
        <v>3</v>
      </c>
      <c r="I189" s="170"/>
      <c r="J189" s="171">
        <f>ROUND(I189*H189,2)</f>
        <v>0</v>
      </c>
      <c r="K189" s="167" t="s">
        <v>3</v>
      </c>
      <c r="L189" s="39"/>
      <c r="M189" s="172" t="s">
        <v>3</v>
      </c>
      <c r="N189" s="173" t="s">
        <v>43</v>
      </c>
      <c r="O189" s="72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76" t="s">
        <v>515</v>
      </c>
      <c r="AT189" s="176" t="s">
        <v>126</v>
      </c>
      <c r="AU189" s="176" t="s">
        <v>82</v>
      </c>
      <c r="AY189" s="19" t="s">
        <v>124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9" t="s">
        <v>80</v>
      </c>
      <c r="BK189" s="177">
        <f>ROUND(I189*H189,2)</f>
        <v>0</v>
      </c>
      <c r="BL189" s="19" t="s">
        <v>515</v>
      </c>
      <c r="BM189" s="176" t="s">
        <v>655</v>
      </c>
    </row>
    <row r="190" s="2" customFormat="1" ht="16.5" customHeight="1">
      <c r="A190" s="38"/>
      <c r="B190" s="164"/>
      <c r="C190" s="165" t="s">
        <v>607</v>
      </c>
      <c r="D190" s="165" t="s">
        <v>126</v>
      </c>
      <c r="E190" s="166" t="s">
        <v>1013</v>
      </c>
      <c r="F190" s="167" t="s">
        <v>1014</v>
      </c>
      <c r="G190" s="168" t="s">
        <v>837</v>
      </c>
      <c r="H190" s="169">
        <v>3</v>
      </c>
      <c r="I190" s="170"/>
      <c r="J190" s="171">
        <f>ROUND(I190*H190,2)</f>
        <v>0</v>
      </c>
      <c r="K190" s="167" t="s">
        <v>3</v>
      </c>
      <c r="L190" s="39"/>
      <c r="M190" s="172" t="s">
        <v>3</v>
      </c>
      <c r="N190" s="173" t="s">
        <v>43</v>
      </c>
      <c r="O190" s="72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76" t="s">
        <v>515</v>
      </c>
      <c r="AT190" s="176" t="s">
        <v>126</v>
      </c>
      <c r="AU190" s="176" t="s">
        <v>82</v>
      </c>
      <c r="AY190" s="19" t="s">
        <v>124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9" t="s">
        <v>80</v>
      </c>
      <c r="BK190" s="177">
        <f>ROUND(I190*H190,2)</f>
        <v>0</v>
      </c>
      <c r="BL190" s="19" t="s">
        <v>515</v>
      </c>
      <c r="BM190" s="176" t="s">
        <v>665</v>
      </c>
    </row>
    <row r="191" s="2" customFormat="1" ht="16.5" customHeight="1">
      <c r="A191" s="38"/>
      <c r="B191" s="164"/>
      <c r="C191" s="165" t="s">
        <v>612</v>
      </c>
      <c r="D191" s="165" t="s">
        <v>126</v>
      </c>
      <c r="E191" s="166" t="s">
        <v>1015</v>
      </c>
      <c r="F191" s="167" t="s">
        <v>1016</v>
      </c>
      <c r="G191" s="168" t="s">
        <v>837</v>
      </c>
      <c r="H191" s="169">
        <v>3</v>
      </c>
      <c r="I191" s="170"/>
      <c r="J191" s="171">
        <f>ROUND(I191*H191,2)</f>
        <v>0</v>
      </c>
      <c r="K191" s="167" t="s">
        <v>3</v>
      </c>
      <c r="L191" s="39"/>
      <c r="M191" s="172" t="s">
        <v>3</v>
      </c>
      <c r="N191" s="173" t="s">
        <v>43</v>
      </c>
      <c r="O191" s="72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6" t="s">
        <v>515</v>
      </c>
      <c r="AT191" s="176" t="s">
        <v>126</v>
      </c>
      <c r="AU191" s="176" t="s">
        <v>82</v>
      </c>
      <c r="AY191" s="19" t="s">
        <v>124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9" t="s">
        <v>80</v>
      </c>
      <c r="BK191" s="177">
        <f>ROUND(I191*H191,2)</f>
        <v>0</v>
      </c>
      <c r="BL191" s="19" t="s">
        <v>515</v>
      </c>
      <c r="BM191" s="176" t="s">
        <v>676</v>
      </c>
    </row>
    <row r="192" s="2" customFormat="1" ht="33" customHeight="1">
      <c r="A192" s="38"/>
      <c r="B192" s="164"/>
      <c r="C192" s="165" t="s">
        <v>617</v>
      </c>
      <c r="D192" s="165" t="s">
        <v>126</v>
      </c>
      <c r="E192" s="166" t="s">
        <v>1017</v>
      </c>
      <c r="F192" s="167" t="s">
        <v>1018</v>
      </c>
      <c r="G192" s="168" t="s">
        <v>837</v>
      </c>
      <c r="H192" s="169">
        <v>3</v>
      </c>
      <c r="I192" s="170"/>
      <c r="J192" s="171">
        <f>ROUND(I192*H192,2)</f>
        <v>0</v>
      </c>
      <c r="K192" s="167" t="s">
        <v>3</v>
      </c>
      <c r="L192" s="39"/>
      <c r="M192" s="172" t="s">
        <v>3</v>
      </c>
      <c r="N192" s="173" t="s">
        <v>43</v>
      </c>
      <c r="O192" s="72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6" t="s">
        <v>515</v>
      </c>
      <c r="AT192" s="176" t="s">
        <v>126</v>
      </c>
      <c r="AU192" s="176" t="s">
        <v>82</v>
      </c>
      <c r="AY192" s="19" t="s">
        <v>124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9" t="s">
        <v>80</v>
      </c>
      <c r="BK192" s="177">
        <f>ROUND(I192*H192,2)</f>
        <v>0</v>
      </c>
      <c r="BL192" s="19" t="s">
        <v>515</v>
      </c>
      <c r="BM192" s="176" t="s">
        <v>686</v>
      </c>
    </row>
    <row r="193" s="12" customFormat="1" ht="22.8" customHeight="1">
      <c r="A193" s="12"/>
      <c r="B193" s="151"/>
      <c r="C193" s="12"/>
      <c r="D193" s="152" t="s">
        <v>71</v>
      </c>
      <c r="E193" s="162" t="s">
        <v>1019</v>
      </c>
      <c r="F193" s="162" t="s">
        <v>1020</v>
      </c>
      <c r="G193" s="12"/>
      <c r="H193" s="12"/>
      <c r="I193" s="154"/>
      <c r="J193" s="163">
        <f>BK193</f>
        <v>0</v>
      </c>
      <c r="K193" s="12"/>
      <c r="L193" s="151"/>
      <c r="M193" s="156"/>
      <c r="N193" s="157"/>
      <c r="O193" s="157"/>
      <c r="P193" s="158">
        <f>SUM(P194:P199)</f>
        <v>0</v>
      </c>
      <c r="Q193" s="157"/>
      <c r="R193" s="158">
        <f>SUM(R194:R199)</f>
        <v>0</v>
      </c>
      <c r="S193" s="157"/>
      <c r="T193" s="159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2" t="s">
        <v>142</v>
      </c>
      <c r="AT193" s="160" t="s">
        <v>71</v>
      </c>
      <c r="AU193" s="160" t="s">
        <v>80</v>
      </c>
      <c r="AY193" s="152" t="s">
        <v>124</v>
      </c>
      <c r="BK193" s="161">
        <f>SUM(BK194:BK199)</f>
        <v>0</v>
      </c>
    </row>
    <row r="194" s="2" customFormat="1" ht="33" customHeight="1">
      <c r="A194" s="38"/>
      <c r="B194" s="164"/>
      <c r="C194" s="207" t="s">
        <v>622</v>
      </c>
      <c r="D194" s="207" t="s">
        <v>353</v>
      </c>
      <c r="E194" s="208" t="s">
        <v>1021</v>
      </c>
      <c r="F194" s="209" t="s">
        <v>1022</v>
      </c>
      <c r="G194" s="210" t="s">
        <v>837</v>
      </c>
      <c r="H194" s="211">
        <v>3</v>
      </c>
      <c r="I194" s="212"/>
      <c r="J194" s="213">
        <f>ROUND(I194*H194,2)</f>
        <v>0</v>
      </c>
      <c r="K194" s="209" t="s">
        <v>3</v>
      </c>
      <c r="L194" s="214"/>
      <c r="M194" s="215" t="s">
        <v>3</v>
      </c>
      <c r="N194" s="216" t="s">
        <v>43</v>
      </c>
      <c r="O194" s="72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76" t="s">
        <v>841</v>
      </c>
      <c r="AT194" s="176" t="s">
        <v>353</v>
      </c>
      <c r="AU194" s="176" t="s">
        <v>82</v>
      </c>
      <c r="AY194" s="19" t="s">
        <v>124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9" t="s">
        <v>80</v>
      </c>
      <c r="BK194" s="177">
        <f>ROUND(I194*H194,2)</f>
        <v>0</v>
      </c>
      <c r="BL194" s="19" t="s">
        <v>841</v>
      </c>
      <c r="BM194" s="176" t="s">
        <v>1023</v>
      </c>
    </row>
    <row r="195" s="2" customFormat="1">
      <c r="A195" s="38"/>
      <c r="B195" s="39"/>
      <c r="C195" s="38"/>
      <c r="D195" s="184" t="s">
        <v>1009</v>
      </c>
      <c r="E195" s="38"/>
      <c r="F195" s="217" t="s">
        <v>1010</v>
      </c>
      <c r="G195" s="38"/>
      <c r="H195" s="38"/>
      <c r="I195" s="180"/>
      <c r="J195" s="38"/>
      <c r="K195" s="38"/>
      <c r="L195" s="39"/>
      <c r="M195" s="181"/>
      <c r="N195" s="182"/>
      <c r="O195" s="72"/>
      <c r="P195" s="72"/>
      <c r="Q195" s="72"/>
      <c r="R195" s="72"/>
      <c r="S195" s="72"/>
      <c r="T195" s="7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1009</v>
      </c>
      <c r="AU195" s="19" t="s">
        <v>82</v>
      </c>
    </row>
    <row r="196" s="2" customFormat="1" ht="16.5" customHeight="1">
      <c r="A196" s="38"/>
      <c r="B196" s="164"/>
      <c r="C196" s="207" t="s">
        <v>627</v>
      </c>
      <c r="D196" s="207" t="s">
        <v>353</v>
      </c>
      <c r="E196" s="208" t="s">
        <v>1024</v>
      </c>
      <c r="F196" s="209" t="s">
        <v>1012</v>
      </c>
      <c r="G196" s="210" t="s">
        <v>837</v>
      </c>
      <c r="H196" s="211">
        <v>3</v>
      </c>
      <c r="I196" s="212"/>
      <c r="J196" s="213">
        <f>ROUND(I196*H196,2)</f>
        <v>0</v>
      </c>
      <c r="K196" s="209" t="s">
        <v>3</v>
      </c>
      <c r="L196" s="214"/>
      <c r="M196" s="215" t="s">
        <v>3</v>
      </c>
      <c r="N196" s="216" t="s">
        <v>43</v>
      </c>
      <c r="O196" s="72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76" t="s">
        <v>841</v>
      </c>
      <c r="AT196" s="176" t="s">
        <v>353</v>
      </c>
      <c r="AU196" s="176" t="s">
        <v>82</v>
      </c>
      <c r="AY196" s="19" t="s">
        <v>124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9" t="s">
        <v>80</v>
      </c>
      <c r="BK196" s="177">
        <f>ROUND(I196*H196,2)</f>
        <v>0</v>
      </c>
      <c r="BL196" s="19" t="s">
        <v>841</v>
      </c>
      <c r="BM196" s="176" t="s">
        <v>1025</v>
      </c>
    </row>
    <row r="197" s="2" customFormat="1" ht="16.5" customHeight="1">
      <c r="A197" s="38"/>
      <c r="B197" s="164"/>
      <c r="C197" s="207" t="s">
        <v>632</v>
      </c>
      <c r="D197" s="207" t="s">
        <v>353</v>
      </c>
      <c r="E197" s="208" t="s">
        <v>1026</v>
      </c>
      <c r="F197" s="209" t="s">
        <v>1014</v>
      </c>
      <c r="G197" s="210" t="s">
        <v>837</v>
      </c>
      <c r="H197" s="211">
        <v>3</v>
      </c>
      <c r="I197" s="212"/>
      <c r="J197" s="213">
        <f>ROUND(I197*H197,2)</f>
        <v>0</v>
      </c>
      <c r="K197" s="209" t="s">
        <v>3</v>
      </c>
      <c r="L197" s="214"/>
      <c r="M197" s="215" t="s">
        <v>3</v>
      </c>
      <c r="N197" s="216" t="s">
        <v>43</v>
      </c>
      <c r="O197" s="72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76" t="s">
        <v>841</v>
      </c>
      <c r="AT197" s="176" t="s">
        <v>353</v>
      </c>
      <c r="AU197" s="176" t="s">
        <v>82</v>
      </c>
      <c r="AY197" s="19" t="s">
        <v>124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9" t="s">
        <v>80</v>
      </c>
      <c r="BK197" s="177">
        <f>ROUND(I197*H197,2)</f>
        <v>0</v>
      </c>
      <c r="BL197" s="19" t="s">
        <v>841</v>
      </c>
      <c r="BM197" s="176" t="s">
        <v>1027</v>
      </c>
    </row>
    <row r="198" s="2" customFormat="1" ht="24.15" customHeight="1">
      <c r="A198" s="38"/>
      <c r="B198" s="164"/>
      <c r="C198" s="207" t="s">
        <v>637</v>
      </c>
      <c r="D198" s="207" t="s">
        <v>353</v>
      </c>
      <c r="E198" s="208" t="s">
        <v>1028</v>
      </c>
      <c r="F198" s="209" t="s">
        <v>1016</v>
      </c>
      <c r="G198" s="210" t="s">
        <v>837</v>
      </c>
      <c r="H198" s="211">
        <v>3</v>
      </c>
      <c r="I198" s="212"/>
      <c r="J198" s="213">
        <f>ROUND(I198*H198,2)</f>
        <v>0</v>
      </c>
      <c r="K198" s="209" t="s">
        <v>3</v>
      </c>
      <c r="L198" s="214"/>
      <c r="M198" s="215" t="s">
        <v>3</v>
      </c>
      <c r="N198" s="216" t="s">
        <v>43</v>
      </c>
      <c r="O198" s="72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6" t="s">
        <v>841</v>
      </c>
      <c r="AT198" s="176" t="s">
        <v>353</v>
      </c>
      <c r="AU198" s="176" t="s">
        <v>82</v>
      </c>
      <c r="AY198" s="19" t="s">
        <v>124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9" t="s">
        <v>80</v>
      </c>
      <c r="BK198" s="177">
        <f>ROUND(I198*H198,2)</f>
        <v>0</v>
      </c>
      <c r="BL198" s="19" t="s">
        <v>841</v>
      </c>
      <c r="BM198" s="176" t="s">
        <v>1029</v>
      </c>
    </row>
    <row r="199" s="2" customFormat="1" ht="33" customHeight="1">
      <c r="A199" s="38"/>
      <c r="B199" s="164"/>
      <c r="C199" s="207" t="s">
        <v>642</v>
      </c>
      <c r="D199" s="207" t="s">
        <v>353</v>
      </c>
      <c r="E199" s="208" t="s">
        <v>1030</v>
      </c>
      <c r="F199" s="209" t="s">
        <v>1031</v>
      </c>
      <c r="G199" s="210" t="s">
        <v>837</v>
      </c>
      <c r="H199" s="211">
        <v>3</v>
      </c>
      <c r="I199" s="212"/>
      <c r="J199" s="213">
        <f>ROUND(I199*H199,2)</f>
        <v>0</v>
      </c>
      <c r="K199" s="209" t="s">
        <v>3</v>
      </c>
      <c r="L199" s="214"/>
      <c r="M199" s="215" t="s">
        <v>3</v>
      </c>
      <c r="N199" s="216" t="s">
        <v>43</v>
      </c>
      <c r="O199" s="72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76" t="s">
        <v>841</v>
      </c>
      <c r="AT199" s="176" t="s">
        <v>353</v>
      </c>
      <c r="AU199" s="176" t="s">
        <v>82</v>
      </c>
      <c r="AY199" s="19" t="s">
        <v>124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9" t="s">
        <v>80</v>
      </c>
      <c r="BK199" s="177">
        <f>ROUND(I199*H199,2)</f>
        <v>0</v>
      </c>
      <c r="BL199" s="19" t="s">
        <v>841</v>
      </c>
      <c r="BM199" s="176" t="s">
        <v>1032</v>
      </c>
    </row>
    <row r="200" s="12" customFormat="1" ht="22.8" customHeight="1">
      <c r="A200" s="12"/>
      <c r="B200" s="151"/>
      <c r="C200" s="12"/>
      <c r="D200" s="152" t="s">
        <v>71</v>
      </c>
      <c r="E200" s="162" t="s">
        <v>1033</v>
      </c>
      <c r="F200" s="162" t="s">
        <v>1034</v>
      </c>
      <c r="G200" s="12"/>
      <c r="H200" s="12"/>
      <c r="I200" s="154"/>
      <c r="J200" s="163">
        <f>BK200</f>
        <v>0</v>
      </c>
      <c r="K200" s="12"/>
      <c r="L200" s="151"/>
      <c r="M200" s="156"/>
      <c r="N200" s="157"/>
      <c r="O200" s="157"/>
      <c r="P200" s="158">
        <f>SUM(P201:P205)</f>
        <v>0</v>
      </c>
      <c r="Q200" s="157"/>
      <c r="R200" s="158">
        <f>SUM(R201:R205)</f>
        <v>0</v>
      </c>
      <c r="S200" s="157"/>
      <c r="T200" s="159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2" t="s">
        <v>142</v>
      </c>
      <c r="AT200" s="160" t="s">
        <v>71</v>
      </c>
      <c r="AU200" s="160" t="s">
        <v>80</v>
      </c>
      <c r="AY200" s="152" t="s">
        <v>124</v>
      </c>
      <c r="BK200" s="161">
        <f>SUM(BK201:BK205)</f>
        <v>0</v>
      </c>
    </row>
    <row r="201" s="2" customFormat="1" ht="24.15" customHeight="1">
      <c r="A201" s="38"/>
      <c r="B201" s="164"/>
      <c r="C201" s="165" t="s">
        <v>649</v>
      </c>
      <c r="D201" s="165" t="s">
        <v>126</v>
      </c>
      <c r="E201" s="166" t="s">
        <v>1035</v>
      </c>
      <c r="F201" s="167" t="s">
        <v>1036</v>
      </c>
      <c r="G201" s="168" t="s">
        <v>837</v>
      </c>
      <c r="H201" s="169">
        <v>6</v>
      </c>
      <c r="I201" s="170"/>
      <c r="J201" s="171">
        <f>ROUND(I201*H201,2)</f>
        <v>0</v>
      </c>
      <c r="K201" s="167" t="s">
        <v>3</v>
      </c>
      <c r="L201" s="39"/>
      <c r="M201" s="172" t="s">
        <v>3</v>
      </c>
      <c r="N201" s="173" t="s">
        <v>43</v>
      </c>
      <c r="O201" s="72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76" t="s">
        <v>515</v>
      </c>
      <c r="AT201" s="176" t="s">
        <v>126</v>
      </c>
      <c r="AU201" s="176" t="s">
        <v>82</v>
      </c>
      <c r="AY201" s="19" t="s">
        <v>124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9" t="s">
        <v>80</v>
      </c>
      <c r="BK201" s="177">
        <f>ROUND(I201*H201,2)</f>
        <v>0</v>
      </c>
      <c r="BL201" s="19" t="s">
        <v>515</v>
      </c>
      <c r="BM201" s="176" t="s">
        <v>699</v>
      </c>
    </row>
    <row r="202" s="2" customFormat="1" ht="21.75" customHeight="1">
      <c r="A202" s="38"/>
      <c r="B202" s="164"/>
      <c r="C202" s="165" t="s">
        <v>655</v>
      </c>
      <c r="D202" s="165" t="s">
        <v>126</v>
      </c>
      <c r="E202" s="166" t="s">
        <v>1037</v>
      </c>
      <c r="F202" s="167" t="s">
        <v>1038</v>
      </c>
      <c r="G202" s="168" t="s">
        <v>221</v>
      </c>
      <c r="H202" s="169">
        <v>36</v>
      </c>
      <c r="I202" s="170"/>
      <c r="J202" s="171">
        <f>ROUND(I202*H202,2)</f>
        <v>0</v>
      </c>
      <c r="K202" s="167" t="s">
        <v>3</v>
      </c>
      <c r="L202" s="39"/>
      <c r="M202" s="172" t="s">
        <v>3</v>
      </c>
      <c r="N202" s="173" t="s">
        <v>43</v>
      </c>
      <c r="O202" s="72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6" t="s">
        <v>515</v>
      </c>
      <c r="AT202" s="176" t="s">
        <v>126</v>
      </c>
      <c r="AU202" s="176" t="s">
        <v>82</v>
      </c>
      <c r="AY202" s="19" t="s">
        <v>124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9" t="s">
        <v>80</v>
      </c>
      <c r="BK202" s="177">
        <f>ROUND(I202*H202,2)</f>
        <v>0</v>
      </c>
      <c r="BL202" s="19" t="s">
        <v>515</v>
      </c>
      <c r="BM202" s="176" t="s">
        <v>712</v>
      </c>
    </row>
    <row r="203" s="2" customFormat="1" ht="16.5" customHeight="1">
      <c r="A203" s="38"/>
      <c r="B203" s="164"/>
      <c r="C203" s="165" t="s">
        <v>660</v>
      </c>
      <c r="D203" s="165" t="s">
        <v>126</v>
      </c>
      <c r="E203" s="166" t="s">
        <v>1039</v>
      </c>
      <c r="F203" s="167" t="s">
        <v>1040</v>
      </c>
      <c r="G203" s="168" t="s">
        <v>837</v>
      </c>
      <c r="H203" s="169">
        <v>3</v>
      </c>
      <c r="I203" s="170"/>
      <c r="J203" s="171">
        <f>ROUND(I203*H203,2)</f>
        <v>0</v>
      </c>
      <c r="K203" s="167" t="s">
        <v>3</v>
      </c>
      <c r="L203" s="39"/>
      <c r="M203" s="172" t="s">
        <v>3</v>
      </c>
      <c r="N203" s="173" t="s">
        <v>43</v>
      </c>
      <c r="O203" s="72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76" t="s">
        <v>515</v>
      </c>
      <c r="AT203" s="176" t="s">
        <v>126</v>
      </c>
      <c r="AU203" s="176" t="s">
        <v>82</v>
      </c>
      <c r="AY203" s="19" t="s">
        <v>124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9" t="s">
        <v>80</v>
      </c>
      <c r="BK203" s="177">
        <f>ROUND(I203*H203,2)</f>
        <v>0</v>
      </c>
      <c r="BL203" s="19" t="s">
        <v>515</v>
      </c>
      <c r="BM203" s="176" t="s">
        <v>731</v>
      </c>
    </row>
    <row r="204" s="2" customFormat="1" ht="16.5" customHeight="1">
      <c r="A204" s="38"/>
      <c r="B204" s="164"/>
      <c r="C204" s="165" t="s">
        <v>665</v>
      </c>
      <c r="D204" s="165" t="s">
        <v>126</v>
      </c>
      <c r="E204" s="166" t="s">
        <v>1041</v>
      </c>
      <c r="F204" s="167" t="s">
        <v>1042</v>
      </c>
      <c r="G204" s="168" t="s">
        <v>837</v>
      </c>
      <c r="H204" s="169">
        <v>3</v>
      </c>
      <c r="I204" s="170"/>
      <c r="J204" s="171">
        <f>ROUND(I204*H204,2)</f>
        <v>0</v>
      </c>
      <c r="K204" s="167" t="s">
        <v>3</v>
      </c>
      <c r="L204" s="39"/>
      <c r="M204" s="172" t="s">
        <v>3</v>
      </c>
      <c r="N204" s="173" t="s">
        <v>43</v>
      </c>
      <c r="O204" s="72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6" t="s">
        <v>515</v>
      </c>
      <c r="AT204" s="176" t="s">
        <v>126</v>
      </c>
      <c r="AU204" s="176" t="s">
        <v>82</v>
      </c>
      <c r="AY204" s="19" t="s">
        <v>124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9" t="s">
        <v>80</v>
      </c>
      <c r="BK204" s="177">
        <f>ROUND(I204*H204,2)</f>
        <v>0</v>
      </c>
      <c r="BL204" s="19" t="s">
        <v>515</v>
      </c>
      <c r="BM204" s="176" t="s">
        <v>742</v>
      </c>
    </row>
    <row r="205" s="2" customFormat="1" ht="16.5" customHeight="1">
      <c r="A205" s="38"/>
      <c r="B205" s="164"/>
      <c r="C205" s="165" t="s">
        <v>671</v>
      </c>
      <c r="D205" s="165" t="s">
        <v>126</v>
      </c>
      <c r="E205" s="166" t="s">
        <v>1043</v>
      </c>
      <c r="F205" s="167" t="s">
        <v>1044</v>
      </c>
      <c r="G205" s="168" t="s">
        <v>837</v>
      </c>
      <c r="H205" s="169">
        <v>3</v>
      </c>
      <c r="I205" s="170"/>
      <c r="J205" s="171">
        <f>ROUND(I205*H205,2)</f>
        <v>0</v>
      </c>
      <c r="K205" s="167" t="s">
        <v>3</v>
      </c>
      <c r="L205" s="39"/>
      <c r="M205" s="172" t="s">
        <v>3</v>
      </c>
      <c r="N205" s="173" t="s">
        <v>43</v>
      </c>
      <c r="O205" s="72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76" t="s">
        <v>515</v>
      </c>
      <c r="AT205" s="176" t="s">
        <v>126</v>
      </c>
      <c r="AU205" s="176" t="s">
        <v>82</v>
      </c>
      <c r="AY205" s="19" t="s">
        <v>124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9" t="s">
        <v>80</v>
      </c>
      <c r="BK205" s="177">
        <f>ROUND(I205*H205,2)</f>
        <v>0</v>
      </c>
      <c r="BL205" s="19" t="s">
        <v>515</v>
      </c>
      <c r="BM205" s="176" t="s">
        <v>751</v>
      </c>
    </row>
    <row r="206" s="12" customFormat="1" ht="22.8" customHeight="1">
      <c r="A206" s="12"/>
      <c r="B206" s="151"/>
      <c r="C206" s="12"/>
      <c r="D206" s="152" t="s">
        <v>71</v>
      </c>
      <c r="E206" s="162" t="s">
        <v>1045</v>
      </c>
      <c r="F206" s="162" t="s">
        <v>1046</v>
      </c>
      <c r="G206" s="12"/>
      <c r="H206" s="12"/>
      <c r="I206" s="154"/>
      <c r="J206" s="163">
        <f>BK206</f>
        <v>0</v>
      </c>
      <c r="K206" s="12"/>
      <c r="L206" s="151"/>
      <c r="M206" s="156"/>
      <c r="N206" s="157"/>
      <c r="O206" s="157"/>
      <c r="P206" s="158">
        <f>SUM(P207:P209)</f>
        <v>0</v>
      </c>
      <c r="Q206" s="157"/>
      <c r="R206" s="158">
        <f>SUM(R207:R209)</f>
        <v>0</v>
      </c>
      <c r="S206" s="157"/>
      <c r="T206" s="159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2" t="s">
        <v>142</v>
      </c>
      <c r="AT206" s="160" t="s">
        <v>71</v>
      </c>
      <c r="AU206" s="160" t="s">
        <v>80</v>
      </c>
      <c r="AY206" s="152" t="s">
        <v>124</v>
      </c>
      <c r="BK206" s="161">
        <f>SUM(BK207:BK209)</f>
        <v>0</v>
      </c>
    </row>
    <row r="207" s="2" customFormat="1" ht="24.15" customHeight="1">
      <c r="A207" s="38"/>
      <c r="B207" s="164"/>
      <c r="C207" s="207" t="s">
        <v>676</v>
      </c>
      <c r="D207" s="207" t="s">
        <v>353</v>
      </c>
      <c r="E207" s="208" t="s">
        <v>1047</v>
      </c>
      <c r="F207" s="209" t="s">
        <v>1036</v>
      </c>
      <c r="G207" s="210" t="s">
        <v>837</v>
      </c>
      <c r="H207" s="211">
        <v>6</v>
      </c>
      <c r="I207" s="212"/>
      <c r="J207" s="213">
        <f>ROUND(I207*H207,2)</f>
        <v>0</v>
      </c>
      <c r="K207" s="209" t="s">
        <v>3</v>
      </c>
      <c r="L207" s="214"/>
      <c r="M207" s="215" t="s">
        <v>3</v>
      </c>
      <c r="N207" s="216" t="s">
        <v>43</v>
      </c>
      <c r="O207" s="72"/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76" t="s">
        <v>841</v>
      </c>
      <c r="AT207" s="176" t="s">
        <v>353</v>
      </c>
      <c r="AU207" s="176" t="s">
        <v>82</v>
      </c>
      <c r="AY207" s="19" t="s">
        <v>124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9" t="s">
        <v>80</v>
      </c>
      <c r="BK207" s="177">
        <f>ROUND(I207*H207,2)</f>
        <v>0</v>
      </c>
      <c r="BL207" s="19" t="s">
        <v>841</v>
      </c>
      <c r="BM207" s="176" t="s">
        <v>1048</v>
      </c>
    </row>
    <row r="208" s="2" customFormat="1" ht="21.75" customHeight="1">
      <c r="A208" s="38"/>
      <c r="B208" s="164"/>
      <c r="C208" s="207" t="s">
        <v>681</v>
      </c>
      <c r="D208" s="207" t="s">
        <v>353</v>
      </c>
      <c r="E208" s="208" t="s">
        <v>1049</v>
      </c>
      <c r="F208" s="209" t="s">
        <v>1038</v>
      </c>
      <c r="G208" s="210" t="s">
        <v>221</v>
      </c>
      <c r="H208" s="211">
        <v>36</v>
      </c>
      <c r="I208" s="212"/>
      <c r="J208" s="213">
        <f>ROUND(I208*H208,2)</f>
        <v>0</v>
      </c>
      <c r="K208" s="209" t="s">
        <v>3</v>
      </c>
      <c r="L208" s="214"/>
      <c r="M208" s="215" t="s">
        <v>3</v>
      </c>
      <c r="N208" s="216" t="s">
        <v>43</v>
      </c>
      <c r="O208" s="72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76" t="s">
        <v>841</v>
      </c>
      <c r="AT208" s="176" t="s">
        <v>353</v>
      </c>
      <c r="AU208" s="176" t="s">
        <v>82</v>
      </c>
      <c r="AY208" s="19" t="s">
        <v>124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9" t="s">
        <v>80</v>
      </c>
      <c r="BK208" s="177">
        <f>ROUND(I208*H208,2)</f>
        <v>0</v>
      </c>
      <c r="BL208" s="19" t="s">
        <v>841</v>
      </c>
      <c r="BM208" s="176" t="s">
        <v>1050</v>
      </c>
    </row>
    <row r="209" s="2" customFormat="1" ht="16.5" customHeight="1">
      <c r="A209" s="38"/>
      <c r="B209" s="164"/>
      <c r="C209" s="207" t="s">
        <v>686</v>
      </c>
      <c r="D209" s="207" t="s">
        <v>353</v>
      </c>
      <c r="E209" s="208" t="s">
        <v>1051</v>
      </c>
      <c r="F209" s="209" t="s">
        <v>1052</v>
      </c>
      <c r="G209" s="210" t="s">
        <v>837</v>
      </c>
      <c r="H209" s="211">
        <v>3</v>
      </c>
      <c r="I209" s="212"/>
      <c r="J209" s="213">
        <f>ROUND(I209*H209,2)</f>
        <v>0</v>
      </c>
      <c r="K209" s="209" t="s">
        <v>3</v>
      </c>
      <c r="L209" s="214"/>
      <c r="M209" s="215" t="s">
        <v>3</v>
      </c>
      <c r="N209" s="216" t="s">
        <v>43</v>
      </c>
      <c r="O209" s="72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76" t="s">
        <v>841</v>
      </c>
      <c r="AT209" s="176" t="s">
        <v>353</v>
      </c>
      <c r="AU209" s="176" t="s">
        <v>82</v>
      </c>
      <c r="AY209" s="19" t="s">
        <v>124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9" t="s">
        <v>80</v>
      </c>
      <c r="BK209" s="177">
        <f>ROUND(I209*H209,2)</f>
        <v>0</v>
      </c>
      <c r="BL209" s="19" t="s">
        <v>841</v>
      </c>
      <c r="BM209" s="176" t="s">
        <v>1053</v>
      </c>
    </row>
    <row r="210" s="12" customFormat="1" ht="22.8" customHeight="1">
      <c r="A210" s="12"/>
      <c r="B210" s="151"/>
      <c r="C210" s="12"/>
      <c r="D210" s="152" t="s">
        <v>71</v>
      </c>
      <c r="E210" s="162" t="s">
        <v>1054</v>
      </c>
      <c r="F210" s="162" t="s">
        <v>1055</v>
      </c>
      <c r="G210" s="12"/>
      <c r="H210" s="12"/>
      <c r="I210" s="154"/>
      <c r="J210" s="163">
        <f>BK210</f>
        <v>0</v>
      </c>
      <c r="K210" s="12"/>
      <c r="L210" s="151"/>
      <c r="M210" s="156"/>
      <c r="N210" s="157"/>
      <c r="O210" s="157"/>
      <c r="P210" s="158">
        <f>SUM(P211:P223)</f>
        <v>0</v>
      </c>
      <c r="Q210" s="157"/>
      <c r="R210" s="158">
        <f>SUM(R211:R223)</f>
        <v>0</v>
      </c>
      <c r="S210" s="157"/>
      <c r="T210" s="159">
        <f>SUM(T211:T223)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2" t="s">
        <v>142</v>
      </c>
      <c r="AT210" s="160" t="s">
        <v>71</v>
      </c>
      <c r="AU210" s="160" t="s">
        <v>80</v>
      </c>
      <c r="AY210" s="152" t="s">
        <v>124</v>
      </c>
      <c r="BK210" s="161">
        <f>SUM(BK211:BK223)</f>
        <v>0</v>
      </c>
    </row>
    <row r="211" s="2" customFormat="1" ht="16.5" customHeight="1">
      <c r="A211" s="38"/>
      <c r="B211" s="164"/>
      <c r="C211" s="165" t="s">
        <v>692</v>
      </c>
      <c r="D211" s="165" t="s">
        <v>126</v>
      </c>
      <c r="E211" s="166" t="s">
        <v>1056</v>
      </c>
      <c r="F211" s="167" t="s">
        <v>1057</v>
      </c>
      <c r="G211" s="168" t="s">
        <v>221</v>
      </c>
      <c r="H211" s="169">
        <v>174</v>
      </c>
      <c r="I211" s="170"/>
      <c r="J211" s="171">
        <f>ROUND(I211*H211,2)</f>
        <v>0</v>
      </c>
      <c r="K211" s="167" t="s">
        <v>3</v>
      </c>
      <c r="L211" s="39"/>
      <c r="M211" s="172" t="s">
        <v>3</v>
      </c>
      <c r="N211" s="173" t="s">
        <v>43</v>
      </c>
      <c r="O211" s="72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76" t="s">
        <v>515</v>
      </c>
      <c r="AT211" s="176" t="s">
        <v>126</v>
      </c>
      <c r="AU211" s="176" t="s">
        <v>82</v>
      </c>
      <c r="AY211" s="19" t="s">
        <v>124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9" t="s">
        <v>80</v>
      </c>
      <c r="BK211" s="177">
        <f>ROUND(I211*H211,2)</f>
        <v>0</v>
      </c>
      <c r="BL211" s="19" t="s">
        <v>515</v>
      </c>
      <c r="BM211" s="176" t="s">
        <v>767</v>
      </c>
    </row>
    <row r="212" s="2" customFormat="1" ht="16.5" customHeight="1">
      <c r="A212" s="38"/>
      <c r="B212" s="164"/>
      <c r="C212" s="165" t="s">
        <v>699</v>
      </c>
      <c r="D212" s="165" t="s">
        <v>126</v>
      </c>
      <c r="E212" s="166" t="s">
        <v>1058</v>
      </c>
      <c r="F212" s="167" t="s">
        <v>1059</v>
      </c>
      <c r="G212" s="168" t="s">
        <v>837</v>
      </c>
      <c r="H212" s="169">
        <v>10</v>
      </c>
      <c r="I212" s="170"/>
      <c r="J212" s="171">
        <f>ROUND(I212*H212,2)</f>
        <v>0</v>
      </c>
      <c r="K212" s="167" t="s">
        <v>3</v>
      </c>
      <c r="L212" s="39"/>
      <c r="M212" s="172" t="s">
        <v>3</v>
      </c>
      <c r="N212" s="173" t="s">
        <v>43</v>
      </c>
      <c r="O212" s="72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6" t="s">
        <v>515</v>
      </c>
      <c r="AT212" s="176" t="s">
        <v>126</v>
      </c>
      <c r="AU212" s="176" t="s">
        <v>82</v>
      </c>
      <c r="AY212" s="19" t="s">
        <v>124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9" t="s">
        <v>80</v>
      </c>
      <c r="BK212" s="177">
        <f>ROUND(I212*H212,2)</f>
        <v>0</v>
      </c>
      <c r="BL212" s="19" t="s">
        <v>515</v>
      </c>
      <c r="BM212" s="176" t="s">
        <v>779</v>
      </c>
    </row>
    <row r="213" s="2" customFormat="1" ht="16.5" customHeight="1">
      <c r="A213" s="38"/>
      <c r="B213" s="164"/>
      <c r="C213" s="165" t="s">
        <v>706</v>
      </c>
      <c r="D213" s="165" t="s">
        <v>126</v>
      </c>
      <c r="E213" s="166" t="s">
        <v>1060</v>
      </c>
      <c r="F213" s="167" t="s">
        <v>1061</v>
      </c>
      <c r="G213" s="168" t="s">
        <v>221</v>
      </c>
      <c r="H213" s="169">
        <v>154</v>
      </c>
      <c r="I213" s="170"/>
      <c r="J213" s="171">
        <f>ROUND(I213*H213,2)</f>
        <v>0</v>
      </c>
      <c r="K213" s="167" t="s">
        <v>3</v>
      </c>
      <c r="L213" s="39"/>
      <c r="M213" s="172" t="s">
        <v>3</v>
      </c>
      <c r="N213" s="173" t="s">
        <v>43</v>
      </c>
      <c r="O213" s="72"/>
      <c r="P213" s="174">
        <f>O213*H213</f>
        <v>0</v>
      </c>
      <c r="Q213" s="174">
        <v>0</v>
      </c>
      <c r="R213" s="174">
        <f>Q213*H213</f>
        <v>0</v>
      </c>
      <c r="S213" s="174">
        <v>0</v>
      </c>
      <c r="T213" s="17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6" t="s">
        <v>515</v>
      </c>
      <c r="AT213" s="176" t="s">
        <v>126</v>
      </c>
      <c r="AU213" s="176" t="s">
        <v>82</v>
      </c>
      <c r="AY213" s="19" t="s">
        <v>124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9" t="s">
        <v>80</v>
      </c>
      <c r="BK213" s="177">
        <f>ROUND(I213*H213,2)</f>
        <v>0</v>
      </c>
      <c r="BL213" s="19" t="s">
        <v>515</v>
      </c>
      <c r="BM213" s="176" t="s">
        <v>789</v>
      </c>
    </row>
    <row r="214" s="2" customFormat="1" ht="16.5" customHeight="1">
      <c r="A214" s="38"/>
      <c r="B214" s="164"/>
      <c r="C214" s="165" t="s">
        <v>712</v>
      </c>
      <c r="D214" s="165" t="s">
        <v>126</v>
      </c>
      <c r="E214" s="166" t="s">
        <v>1062</v>
      </c>
      <c r="F214" s="167" t="s">
        <v>1063</v>
      </c>
      <c r="G214" s="168" t="s">
        <v>221</v>
      </c>
      <c r="H214" s="169">
        <v>144</v>
      </c>
      <c r="I214" s="170"/>
      <c r="J214" s="171">
        <f>ROUND(I214*H214,2)</f>
        <v>0</v>
      </c>
      <c r="K214" s="167" t="s">
        <v>3</v>
      </c>
      <c r="L214" s="39"/>
      <c r="M214" s="172" t="s">
        <v>3</v>
      </c>
      <c r="N214" s="173" t="s">
        <v>43</v>
      </c>
      <c r="O214" s="72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6" t="s">
        <v>515</v>
      </c>
      <c r="AT214" s="176" t="s">
        <v>126</v>
      </c>
      <c r="AU214" s="176" t="s">
        <v>82</v>
      </c>
      <c r="AY214" s="19" t="s">
        <v>124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9" t="s">
        <v>80</v>
      </c>
      <c r="BK214" s="177">
        <f>ROUND(I214*H214,2)</f>
        <v>0</v>
      </c>
      <c r="BL214" s="19" t="s">
        <v>515</v>
      </c>
      <c r="BM214" s="176" t="s">
        <v>802</v>
      </c>
    </row>
    <row r="215" s="2" customFormat="1" ht="16.5" customHeight="1">
      <c r="A215" s="38"/>
      <c r="B215" s="164"/>
      <c r="C215" s="165" t="s">
        <v>726</v>
      </c>
      <c r="D215" s="165" t="s">
        <v>126</v>
      </c>
      <c r="E215" s="166" t="s">
        <v>1064</v>
      </c>
      <c r="F215" s="167" t="s">
        <v>1065</v>
      </c>
      <c r="G215" s="168" t="s">
        <v>837</v>
      </c>
      <c r="H215" s="169">
        <v>8</v>
      </c>
      <c r="I215" s="170"/>
      <c r="J215" s="171">
        <f>ROUND(I215*H215,2)</f>
        <v>0</v>
      </c>
      <c r="K215" s="167" t="s">
        <v>3</v>
      </c>
      <c r="L215" s="39"/>
      <c r="M215" s="172" t="s">
        <v>3</v>
      </c>
      <c r="N215" s="173" t="s">
        <v>43</v>
      </c>
      <c r="O215" s="72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6" t="s">
        <v>515</v>
      </c>
      <c r="AT215" s="176" t="s">
        <v>126</v>
      </c>
      <c r="AU215" s="176" t="s">
        <v>82</v>
      </c>
      <c r="AY215" s="19" t="s">
        <v>124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9" t="s">
        <v>80</v>
      </c>
      <c r="BK215" s="177">
        <f>ROUND(I215*H215,2)</f>
        <v>0</v>
      </c>
      <c r="BL215" s="19" t="s">
        <v>515</v>
      </c>
      <c r="BM215" s="176" t="s">
        <v>1066</v>
      </c>
    </row>
    <row r="216" s="2" customFormat="1" ht="16.5" customHeight="1">
      <c r="A216" s="38"/>
      <c r="B216" s="164"/>
      <c r="C216" s="165" t="s">
        <v>731</v>
      </c>
      <c r="D216" s="165" t="s">
        <v>126</v>
      </c>
      <c r="E216" s="166" t="s">
        <v>1067</v>
      </c>
      <c r="F216" s="167" t="s">
        <v>1068</v>
      </c>
      <c r="G216" s="168" t="s">
        <v>837</v>
      </c>
      <c r="H216" s="169">
        <v>8</v>
      </c>
      <c r="I216" s="170"/>
      <c r="J216" s="171">
        <f>ROUND(I216*H216,2)</f>
        <v>0</v>
      </c>
      <c r="K216" s="167" t="s">
        <v>3</v>
      </c>
      <c r="L216" s="39"/>
      <c r="M216" s="172" t="s">
        <v>3</v>
      </c>
      <c r="N216" s="173" t="s">
        <v>43</v>
      </c>
      <c r="O216" s="72"/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6" t="s">
        <v>515</v>
      </c>
      <c r="AT216" s="176" t="s">
        <v>126</v>
      </c>
      <c r="AU216" s="176" t="s">
        <v>82</v>
      </c>
      <c r="AY216" s="19" t="s">
        <v>124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9" t="s">
        <v>80</v>
      </c>
      <c r="BK216" s="177">
        <f>ROUND(I216*H216,2)</f>
        <v>0</v>
      </c>
      <c r="BL216" s="19" t="s">
        <v>515</v>
      </c>
      <c r="BM216" s="176" t="s">
        <v>1069</v>
      </c>
    </row>
    <row r="217" s="2" customFormat="1" ht="16.5" customHeight="1">
      <c r="A217" s="38"/>
      <c r="B217" s="164"/>
      <c r="C217" s="165" t="s">
        <v>738</v>
      </c>
      <c r="D217" s="165" t="s">
        <v>126</v>
      </c>
      <c r="E217" s="166" t="s">
        <v>1070</v>
      </c>
      <c r="F217" s="167" t="s">
        <v>1071</v>
      </c>
      <c r="G217" s="168" t="s">
        <v>837</v>
      </c>
      <c r="H217" s="169">
        <v>8</v>
      </c>
      <c r="I217" s="170"/>
      <c r="J217" s="171">
        <f>ROUND(I217*H217,2)</f>
        <v>0</v>
      </c>
      <c r="K217" s="167" t="s">
        <v>3</v>
      </c>
      <c r="L217" s="39"/>
      <c r="M217" s="172" t="s">
        <v>3</v>
      </c>
      <c r="N217" s="173" t="s">
        <v>43</v>
      </c>
      <c r="O217" s="72"/>
      <c r="P217" s="174">
        <f>O217*H217</f>
        <v>0</v>
      </c>
      <c r="Q217" s="174">
        <v>0</v>
      </c>
      <c r="R217" s="174">
        <f>Q217*H217</f>
        <v>0</v>
      </c>
      <c r="S217" s="174">
        <v>0</v>
      </c>
      <c r="T217" s="17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6" t="s">
        <v>515</v>
      </c>
      <c r="AT217" s="176" t="s">
        <v>126</v>
      </c>
      <c r="AU217" s="176" t="s">
        <v>82</v>
      </c>
      <c r="AY217" s="19" t="s">
        <v>124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9" t="s">
        <v>80</v>
      </c>
      <c r="BK217" s="177">
        <f>ROUND(I217*H217,2)</f>
        <v>0</v>
      </c>
      <c r="BL217" s="19" t="s">
        <v>515</v>
      </c>
      <c r="BM217" s="176" t="s">
        <v>1072</v>
      </c>
    </row>
    <row r="218" s="2" customFormat="1" ht="16.5" customHeight="1">
      <c r="A218" s="38"/>
      <c r="B218" s="164"/>
      <c r="C218" s="165" t="s">
        <v>742</v>
      </c>
      <c r="D218" s="165" t="s">
        <v>126</v>
      </c>
      <c r="E218" s="166" t="s">
        <v>1073</v>
      </c>
      <c r="F218" s="167" t="s">
        <v>1074</v>
      </c>
      <c r="G218" s="168" t="s">
        <v>837</v>
      </c>
      <c r="H218" s="169">
        <v>8</v>
      </c>
      <c r="I218" s="170"/>
      <c r="J218" s="171">
        <f>ROUND(I218*H218,2)</f>
        <v>0</v>
      </c>
      <c r="K218" s="167" t="s">
        <v>3</v>
      </c>
      <c r="L218" s="39"/>
      <c r="M218" s="172" t="s">
        <v>3</v>
      </c>
      <c r="N218" s="173" t="s">
        <v>43</v>
      </c>
      <c r="O218" s="72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76" t="s">
        <v>515</v>
      </c>
      <c r="AT218" s="176" t="s">
        <v>126</v>
      </c>
      <c r="AU218" s="176" t="s">
        <v>82</v>
      </c>
      <c r="AY218" s="19" t="s">
        <v>124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9" t="s">
        <v>80</v>
      </c>
      <c r="BK218" s="177">
        <f>ROUND(I218*H218,2)</f>
        <v>0</v>
      </c>
      <c r="BL218" s="19" t="s">
        <v>515</v>
      </c>
      <c r="BM218" s="176" t="s">
        <v>1075</v>
      </c>
    </row>
    <row r="219" s="2" customFormat="1" ht="16.5" customHeight="1">
      <c r="A219" s="38"/>
      <c r="B219" s="164"/>
      <c r="C219" s="165" t="s">
        <v>745</v>
      </c>
      <c r="D219" s="165" t="s">
        <v>126</v>
      </c>
      <c r="E219" s="166" t="s">
        <v>1076</v>
      </c>
      <c r="F219" s="167" t="s">
        <v>1077</v>
      </c>
      <c r="G219" s="168" t="s">
        <v>837</v>
      </c>
      <c r="H219" s="169">
        <v>1</v>
      </c>
      <c r="I219" s="170"/>
      <c r="J219" s="171">
        <f>ROUND(I219*H219,2)</f>
        <v>0</v>
      </c>
      <c r="K219" s="167" t="s">
        <v>3</v>
      </c>
      <c r="L219" s="39"/>
      <c r="M219" s="172" t="s">
        <v>3</v>
      </c>
      <c r="N219" s="173" t="s">
        <v>43</v>
      </c>
      <c r="O219" s="72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6" t="s">
        <v>515</v>
      </c>
      <c r="AT219" s="176" t="s">
        <v>126</v>
      </c>
      <c r="AU219" s="176" t="s">
        <v>82</v>
      </c>
      <c r="AY219" s="19" t="s">
        <v>124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9" t="s">
        <v>80</v>
      </c>
      <c r="BK219" s="177">
        <f>ROUND(I219*H219,2)</f>
        <v>0</v>
      </c>
      <c r="BL219" s="19" t="s">
        <v>515</v>
      </c>
      <c r="BM219" s="176" t="s">
        <v>1078</v>
      </c>
    </row>
    <row r="220" s="2" customFormat="1" ht="16.5" customHeight="1">
      <c r="A220" s="38"/>
      <c r="B220" s="164"/>
      <c r="C220" s="165" t="s">
        <v>751</v>
      </c>
      <c r="D220" s="165" t="s">
        <v>126</v>
      </c>
      <c r="E220" s="166" t="s">
        <v>1079</v>
      </c>
      <c r="F220" s="167" t="s">
        <v>1080</v>
      </c>
      <c r="G220" s="168" t="s">
        <v>1081</v>
      </c>
      <c r="H220" s="169">
        <v>6</v>
      </c>
      <c r="I220" s="170"/>
      <c r="J220" s="171">
        <f>ROUND(I220*H220,2)</f>
        <v>0</v>
      </c>
      <c r="K220" s="167" t="s">
        <v>3</v>
      </c>
      <c r="L220" s="39"/>
      <c r="M220" s="172" t="s">
        <v>3</v>
      </c>
      <c r="N220" s="173" t="s">
        <v>43</v>
      </c>
      <c r="O220" s="72"/>
      <c r="P220" s="174">
        <f>O220*H220</f>
        <v>0</v>
      </c>
      <c r="Q220" s="174">
        <v>0</v>
      </c>
      <c r="R220" s="174">
        <f>Q220*H220</f>
        <v>0</v>
      </c>
      <c r="S220" s="174">
        <v>0</v>
      </c>
      <c r="T220" s="17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6" t="s">
        <v>515</v>
      </c>
      <c r="AT220" s="176" t="s">
        <v>126</v>
      </c>
      <c r="AU220" s="176" t="s">
        <v>82</v>
      </c>
      <c r="AY220" s="19" t="s">
        <v>124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9" t="s">
        <v>80</v>
      </c>
      <c r="BK220" s="177">
        <f>ROUND(I220*H220,2)</f>
        <v>0</v>
      </c>
      <c r="BL220" s="19" t="s">
        <v>515</v>
      </c>
      <c r="BM220" s="176" t="s">
        <v>1082</v>
      </c>
    </row>
    <row r="221" s="2" customFormat="1" ht="16.5" customHeight="1">
      <c r="A221" s="38"/>
      <c r="B221" s="164"/>
      <c r="C221" s="165" t="s">
        <v>761</v>
      </c>
      <c r="D221" s="165" t="s">
        <v>126</v>
      </c>
      <c r="E221" s="166" t="s">
        <v>1083</v>
      </c>
      <c r="F221" s="167" t="s">
        <v>1084</v>
      </c>
      <c r="G221" s="168" t="s">
        <v>1081</v>
      </c>
      <c r="H221" s="169">
        <v>6</v>
      </c>
      <c r="I221" s="170"/>
      <c r="J221" s="171">
        <f>ROUND(I221*H221,2)</f>
        <v>0</v>
      </c>
      <c r="K221" s="167" t="s">
        <v>3</v>
      </c>
      <c r="L221" s="39"/>
      <c r="M221" s="172" t="s">
        <v>3</v>
      </c>
      <c r="N221" s="173" t="s">
        <v>43</v>
      </c>
      <c r="O221" s="72"/>
      <c r="P221" s="174">
        <f>O221*H221</f>
        <v>0</v>
      </c>
      <c r="Q221" s="174">
        <v>0</v>
      </c>
      <c r="R221" s="174">
        <f>Q221*H221</f>
        <v>0</v>
      </c>
      <c r="S221" s="174">
        <v>0</v>
      </c>
      <c r="T221" s="17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6" t="s">
        <v>515</v>
      </c>
      <c r="AT221" s="176" t="s">
        <v>126</v>
      </c>
      <c r="AU221" s="176" t="s">
        <v>82</v>
      </c>
      <c r="AY221" s="19" t="s">
        <v>124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9" t="s">
        <v>80</v>
      </c>
      <c r="BK221" s="177">
        <f>ROUND(I221*H221,2)</f>
        <v>0</v>
      </c>
      <c r="BL221" s="19" t="s">
        <v>515</v>
      </c>
      <c r="BM221" s="176" t="s">
        <v>841</v>
      </c>
    </row>
    <row r="222" s="2" customFormat="1" ht="16.5" customHeight="1">
      <c r="A222" s="38"/>
      <c r="B222" s="164"/>
      <c r="C222" s="165" t="s">
        <v>767</v>
      </c>
      <c r="D222" s="165" t="s">
        <v>126</v>
      </c>
      <c r="E222" s="166" t="s">
        <v>1085</v>
      </c>
      <c r="F222" s="167" t="s">
        <v>1086</v>
      </c>
      <c r="G222" s="168" t="s">
        <v>1081</v>
      </c>
      <c r="H222" s="169">
        <v>6</v>
      </c>
      <c r="I222" s="170"/>
      <c r="J222" s="171">
        <f>ROUND(I222*H222,2)</f>
        <v>0</v>
      </c>
      <c r="K222" s="167" t="s">
        <v>3</v>
      </c>
      <c r="L222" s="39"/>
      <c r="M222" s="172" t="s">
        <v>3</v>
      </c>
      <c r="N222" s="173" t="s">
        <v>43</v>
      </c>
      <c r="O222" s="72"/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76" t="s">
        <v>515</v>
      </c>
      <c r="AT222" s="176" t="s">
        <v>126</v>
      </c>
      <c r="AU222" s="176" t="s">
        <v>82</v>
      </c>
      <c r="AY222" s="19" t="s">
        <v>124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9" t="s">
        <v>80</v>
      </c>
      <c r="BK222" s="177">
        <f>ROUND(I222*H222,2)</f>
        <v>0</v>
      </c>
      <c r="BL222" s="19" t="s">
        <v>515</v>
      </c>
      <c r="BM222" s="176" t="s">
        <v>1087</v>
      </c>
    </row>
    <row r="223" s="2" customFormat="1" ht="16.5" customHeight="1">
      <c r="A223" s="38"/>
      <c r="B223" s="164"/>
      <c r="C223" s="165" t="s">
        <v>772</v>
      </c>
      <c r="D223" s="165" t="s">
        <v>126</v>
      </c>
      <c r="E223" s="166" t="s">
        <v>1088</v>
      </c>
      <c r="F223" s="167" t="s">
        <v>1089</v>
      </c>
      <c r="G223" s="168" t="s">
        <v>221</v>
      </c>
      <c r="H223" s="169">
        <v>1</v>
      </c>
      <c r="I223" s="170"/>
      <c r="J223" s="171">
        <f>ROUND(I223*H223,2)</f>
        <v>0</v>
      </c>
      <c r="K223" s="167" t="s">
        <v>3</v>
      </c>
      <c r="L223" s="39"/>
      <c r="M223" s="172" t="s">
        <v>3</v>
      </c>
      <c r="N223" s="173" t="s">
        <v>43</v>
      </c>
      <c r="O223" s="72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6" t="s">
        <v>515</v>
      </c>
      <c r="AT223" s="176" t="s">
        <v>126</v>
      </c>
      <c r="AU223" s="176" t="s">
        <v>82</v>
      </c>
      <c r="AY223" s="19" t="s">
        <v>124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9" t="s">
        <v>80</v>
      </c>
      <c r="BK223" s="177">
        <f>ROUND(I223*H223,2)</f>
        <v>0</v>
      </c>
      <c r="BL223" s="19" t="s">
        <v>515</v>
      </c>
      <c r="BM223" s="176" t="s">
        <v>1090</v>
      </c>
    </row>
    <row r="224" s="12" customFormat="1" ht="22.8" customHeight="1">
      <c r="A224" s="12"/>
      <c r="B224" s="151"/>
      <c r="C224" s="12"/>
      <c r="D224" s="152" t="s">
        <v>71</v>
      </c>
      <c r="E224" s="162" t="s">
        <v>1091</v>
      </c>
      <c r="F224" s="162" t="s">
        <v>1092</v>
      </c>
      <c r="G224" s="12"/>
      <c r="H224" s="12"/>
      <c r="I224" s="154"/>
      <c r="J224" s="163">
        <f>BK224</f>
        <v>0</v>
      </c>
      <c r="K224" s="12"/>
      <c r="L224" s="151"/>
      <c r="M224" s="156"/>
      <c r="N224" s="157"/>
      <c r="O224" s="157"/>
      <c r="P224" s="158">
        <f>SUM(P225:P233)</f>
        <v>0</v>
      </c>
      <c r="Q224" s="157"/>
      <c r="R224" s="158">
        <f>SUM(R225:R233)</f>
        <v>0</v>
      </c>
      <c r="S224" s="157"/>
      <c r="T224" s="159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2" t="s">
        <v>142</v>
      </c>
      <c r="AT224" s="160" t="s">
        <v>71</v>
      </c>
      <c r="AU224" s="160" t="s">
        <v>80</v>
      </c>
      <c r="AY224" s="152" t="s">
        <v>124</v>
      </c>
      <c r="BK224" s="161">
        <f>SUM(BK225:BK233)</f>
        <v>0</v>
      </c>
    </row>
    <row r="225" s="2" customFormat="1" ht="16.5" customHeight="1">
      <c r="A225" s="38"/>
      <c r="B225" s="164"/>
      <c r="C225" s="207" t="s">
        <v>779</v>
      </c>
      <c r="D225" s="207" t="s">
        <v>353</v>
      </c>
      <c r="E225" s="208" t="s">
        <v>1093</v>
      </c>
      <c r="F225" s="209" t="s">
        <v>1094</v>
      </c>
      <c r="G225" s="210" t="s">
        <v>221</v>
      </c>
      <c r="H225" s="211">
        <v>174</v>
      </c>
      <c r="I225" s="212"/>
      <c r="J225" s="213">
        <f>ROUND(I225*H225,2)</f>
        <v>0</v>
      </c>
      <c r="K225" s="209" t="s">
        <v>3</v>
      </c>
      <c r="L225" s="214"/>
      <c r="M225" s="215" t="s">
        <v>3</v>
      </c>
      <c r="N225" s="216" t="s">
        <v>43</v>
      </c>
      <c r="O225" s="72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6" t="s">
        <v>841</v>
      </c>
      <c r="AT225" s="176" t="s">
        <v>353</v>
      </c>
      <c r="AU225" s="176" t="s">
        <v>82</v>
      </c>
      <c r="AY225" s="19" t="s">
        <v>124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9" t="s">
        <v>80</v>
      </c>
      <c r="BK225" s="177">
        <f>ROUND(I225*H225,2)</f>
        <v>0</v>
      </c>
      <c r="BL225" s="19" t="s">
        <v>841</v>
      </c>
      <c r="BM225" s="176" t="s">
        <v>1095</v>
      </c>
    </row>
    <row r="226" s="2" customFormat="1" ht="16.5" customHeight="1">
      <c r="A226" s="38"/>
      <c r="B226" s="164"/>
      <c r="C226" s="207" t="s">
        <v>784</v>
      </c>
      <c r="D226" s="207" t="s">
        <v>353</v>
      </c>
      <c r="E226" s="208" t="s">
        <v>1096</v>
      </c>
      <c r="F226" s="209" t="s">
        <v>1097</v>
      </c>
      <c r="G226" s="210" t="s">
        <v>837</v>
      </c>
      <c r="H226" s="211">
        <v>10</v>
      </c>
      <c r="I226" s="212"/>
      <c r="J226" s="213">
        <f>ROUND(I226*H226,2)</f>
        <v>0</v>
      </c>
      <c r="K226" s="209" t="s">
        <v>3</v>
      </c>
      <c r="L226" s="214"/>
      <c r="M226" s="215" t="s">
        <v>3</v>
      </c>
      <c r="N226" s="216" t="s">
        <v>43</v>
      </c>
      <c r="O226" s="72"/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6" t="s">
        <v>841</v>
      </c>
      <c r="AT226" s="176" t="s">
        <v>353</v>
      </c>
      <c r="AU226" s="176" t="s">
        <v>82</v>
      </c>
      <c r="AY226" s="19" t="s">
        <v>124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9" t="s">
        <v>80</v>
      </c>
      <c r="BK226" s="177">
        <f>ROUND(I226*H226,2)</f>
        <v>0</v>
      </c>
      <c r="BL226" s="19" t="s">
        <v>841</v>
      </c>
      <c r="BM226" s="176" t="s">
        <v>1098</v>
      </c>
    </row>
    <row r="227" s="2" customFormat="1" ht="16.5" customHeight="1">
      <c r="A227" s="38"/>
      <c r="B227" s="164"/>
      <c r="C227" s="207" t="s">
        <v>789</v>
      </c>
      <c r="D227" s="207" t="s">
        <v>353</v>
      </c>
      <c r="E227" s="208" t="s">
        <v>1099</v>
      </c>
      <c r="F227" s="209" t="s">
        <v>1061</v>
      </c>
      <c r="G227" s="210" t="s">
        <v>221</v>
      </c>
      <c r="H227" s="211">
        <v>154</v>
      </c>
      <c r="I227" s="212"/>
      <c r="J227" s="213">
        <f>ROUND(I227*H227,2)</f>
        <v>0</v>
      </c>
      <c r="K227" s="209" t="s">
        <v>3</v>
      </c>
      <c r="L227" s="214"/>
      <c r="M227" s="215" t="s">
        <v>3</v>
      </c>
      <c r="N227" s="216" t="s">
        <v>43</v>
      </c>
      <c r="O227" s="72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6" t="s">
        <v>841</v>
      </c>
      <c r="AT227" s="176" t="s">
        <v>353</v>
      </c>
      <c r="AU227" s="176" t="s">
        <v>82</v>
      </c>
      <c r="AY227" s="19" t="s">
        <v>124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9" t="s">
        <v>80</v>
      </c>
      <c r="BK227" s="177">
        <f>ROUND(I227*H227,2)</f>
        <v>0</v>
      </c>
      <c r="BL227" s="19" t="s">
        <v>841</v>
      </c>
      <c r="BM227" s="176" t="s">
        <v>1100</v>
      </c>
    </row>
    <row r="228" s="2" customFormat="1" ht="16.5" customHeight="1">
      <c r="A228" s="38"/>
      <c r="B228" s="164"/>
      <c r="C228" s="207" t="s">
        <v>797</v>
      </c>
      <c r="D228" s="207" t="s">
        <v>353</v>
      </c>
      <c r="E228" s="208" t="s">
        <v>1101</v>
      </c>
      <c r="F228" s="209" t="s">
        <v>1063</v>
      </c>
      <c r="G228" s="210" t="s">
        <v>221</v>
      </c>
      <c r="H228" s="211">
        <v>144</v>
      </c>
      <c r="I228" s="212"/>
      <c r="J228" s="213">
        <f>ROUND(I228*H228,2)</f>
        <v>0</v>
      </c>
      <c r="K228" s="209" t="s">
        <v>3</v>
      </c>
      <c r="L228" s="214"/>
      <c r="M228" s="215" t="s">
        <v>3</v>
      </c>
      <c r="N228" s="216" t="s">
        <v>43</v>
      </c>
      <c r="O228" s="72"/>
      <c r="P228" s="174">
        <f>O228*H228</f>
        <v>0</v>
      </c>
      <c r="Q228" s="174">
        <v>0</v>
      </c>
      <c r="R228" s="174">
        <f>Q228*H228</f>
        <v>0</v>
      </c>
      <c r="S228" s="174">
        <v>0</v>
      </c>
      <c r="T228" s="17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76" t="s">
        <v>841</v>
      </c>
      <c r="AT228" s="176" t="s">
        <v>353</v>
      </c>
      <c r="AU228" s="176" t="s">
        <v>82</v>
      </c>
      <c r="AY228" s="19" t="s">
        <v>124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9" t="s">
        <v>80</v>
      </c>
      <c r="BK228" s="177">
        <f>ROUND(I228*H228,2)</f>
        <v>0</v>
      </c>
      <c r="BL228" s="19" t="s">
        <v>841</v>
      </c>
      <c r="BM228" s="176" t="s">
        <v>1102</v>
      </c>
    </row>
    <row r="229" s="2" customFormat="1" ht="16.5" customHeight="1">
      <c r="A229" s="38"/>
      <c r="B229" s="164"/>
      <c r="C229" s="207" t="s">
        <v>802</v>
      </c>
      <c r="D229" s="207" t="s">
        <v>353</v>
      </c>
      <c r="E229" s="208" t="s">
        <v>1103</v>
      </c>
      <c r="F229" s="209" t="s">
        <v>1065</v>
      </c>
      <c r="G229" s="210" t="s">
        <v>837</v>
      </c>
      <c r="H229" s="211">
        <v>8</v>
      </c>
      <c r="I229" s="212"/>
      <c r="J229" s="213">
        <f>ROUND(I229*H229,2)</f>
        <v>0</v>
      </c>
      <c r="K229" s="209" t="s">
        <v>3</v>
      </c>
      <c r="L229" s="214"/>
      <c r="M229" s="215" t="s">
        <v>3</v>
      </c>
      <c r="N229" s="216" t="s">
        <v>43</v>
      </c>
      <c r="O229" s="72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6" t="s">
        <v>841</v>
      </c>
      <c r="AT229" s="176" t="s">
        <v>353</v>
      </c>
      <c r="AU229" s="176" t="s">
        <v>82</v>
      </c>
      <c r="AY229" s="19" t="s">
        <v>124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9" t="s">
        <v>80</v>
      </c>
      <c r="BK229" s="177">
        <f>ROUND(I229*H229,2)</f>
        <v>0</v>
      </c>
      <c r="BL229" s="19" t="s">
        <v>841</v>
      </c>
      <c r="BM229" s="176" t="s">
        <v>1104</v>
      </c>
    </row>
    <row r="230" s="2" customFormat="1" ht="16.5" customHeight="1">
      <c r="A230" s="38"/>
      <c r="B230" s="164"/>
      <c r="C230" s="207" t="s">
        <v>1105</v>
      </c>
      <c r="D230" s="207" t="s">
        <v>353</v>
      </c>
      <c r="E230" s="208" t="s">
        <v>1106</v>
      </c>
      <c r="F230" s="209" t="s">
        <v>1068</v>
      </c>
      <c r="G230" s="210" t="s">
        <v>837</v>
      </c>
      <c r="H230" s="211">
        <v>8</v>
      </c>
      <c r="I230" s="212"/>
      <c r="J230" s="213">
        <f>ROUND(I230*H230,2)</f>
        <v>0</v>
      </c>
      <c r="K230" s="209" t="s">
        <v>3</v>
      </c>
      <c r="L230" s="214"/>
      <c r="M230" s="215" t="s">
        <v>3</v>
      </c>
      <c r="N230" s="216" t="s">
        <v>43</v>
      </c>
      <c r="O230" s="72"/>
      <c r="P230" s="174">
        <f>O230*H230</f>
        <v>0</v>
      </c>
      <c r="Q230" s="174">
        <v>0</v>
      </c>
      <c r="R230" s="174">
        <f>Q230*H230</f>
        <v>0</v>
      </c>
      <c r="S230" s="174">
        <v>0</v>
      </c>
      <c r="T230" s="17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6" t="s">
        <v>841</v>
      </c>
      <c r="AT230" s="176" t="s">
        <v>353</v>
      </c>
      <c r="AU230" s="176" t="s">
        <v>82</v>
      </c>
      <c r="AY230" s="19" t="s">
        <v>124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9" t="s">
        <v>80</v>
      </c>
      <c r="BK230" s="177">
        <f>ROUND(I230*H230,2)</f>
        <v>0</v>
      </c>
      <c r="BL230" s="19" t="s">
        <v>841</v>
      </c>
      <c r="BM230" s="176" t="s">
        <v>1107</v>
      </c>
    </row>
    <row r="231" s="2" customFormat="1" ht="16.5" customHeight="1">
      <c r="A231" s="38"/>
      <c r="B231" s="164"/>
      <c r="C231" s="207" t="s">
        <v>1066</v>
      </c>
      <c r="D231" s="207" t="s">
        <v>353</v>
      </c>
      <c r="E231" s="208" t="s">
        <v>1108</v>
      </c>
      <c r="F231" s="209" t="s">
        <v>1071</v>
      </c>
      <c r="G231" s="210" t="s">
        <v>837</v>
      </c>
      <c r="H231" s="211">
        <v>8</v>
      </c>
      <c r="I231" s="212"/>
      <c r="J231" s="213">
        <f>ROUND(I231*H231,2)</f>
        <v>0</v>
      </c>
      <c r="K231" s="209" t="s">
        <v>3</v>
      </c>
      <c r="L231" s="214"/>
      <c r="M231" s="215" t="s">
        <v>3</v>
      </c>
      <c r="N231" s="216" t="s">
        <v>43</v>
      </c>
      <c r="O231" s="72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6" t="s">
        <v>841</v>
      </c>
      <c r="AT231" s="176" t="s">
        <v>353</v>
      </c>
      <c r="AU231" s="176" t="s">
        <v>82</v>
      </c>
      <c r="AY231" s="19" t="s">
        <v>124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9" t="s">
        <v>80</v>
      </c>
      <c r="BK231" s="177">
        <f>ROUND(I231*H231,2)</f>
        <v>0</v>
      </c>
      <c r="BL231" s="19" t="s">
        <v>841</v>
      </c>
      <c r="BM231" s="176" t="s">
        <v>1109</v>
      </c>
    </row>
    <row r="232" s="2" customFormat="1" ht="16.5" customHeight="1">
      <c r="A232" s="38"/>
      <c r="B232" s="164"/>
      <c r="C232" s="207" t="s">
        <v>1110</v>
      </c>
      <c r="D232" s="207" t="s">
        <v>353</v>
      </c>
      <c r="E232" s="208" t="s">
        <v>1111</v>
      </c>
      <c r="F232" s="209" t="s">
        <v>1077</v>
      </c>
      <c r="G232" s="210" t="s">
        <v>837</v>
      </c>
      <c r="H232" s="211">
        <v>1</v>
      </c>
      <c r="I232" s="212"/>
      <c r="J232" s="213">
        <f>ROUND(I232*H232,2)</f>
        <v>0</v>
      </c>
      <c r="K232" s="209" t="s">
        <v>3</v>
      </c>
      <c r="L232" s="214"/>
      <c r="M232" s="215" t="s">
        <v>3</v>
      </c>
      <c r="N232" s="216" t="s">
        <v>43</v>
      </c>
      <c r="O232" s="72"/>
      <c r="P232" s="174">
        <f>O232*H232</f>
        <v>0</v>
      </c>
      <c r="Q232" s="174">
        <v>0</v>
      </c>
      <c r="R232" s="174">
        <f>Q232*H232</f>
        <v>0</v>
      </c>
      <c r="S232" s="174">
        <v>0</v>
      </c>
      <c r="T232" s="17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76" t="s">
        <v>841</v>
      </c>
      <c r="AT232" s="176" t="s">
        <v>353</v>
      </c>
      <c r="AU232" s="176" t="s">
        <v>82</v>
      </c>
      <c r="AY232" s="19" t="s">
        <v>124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9" t="s">
        <v>80</v>
      </c>
      <c r="BK232" s="177">
        <f>ROUND(I232*H232,2)</f>
        <v>0</v>
      </c>
      <c r="BL232" s="19" t="s">
        <v>841</v>
      </c>
      <c r="BM232" s="176" t="s">
        <v>1112</v>
      </c>
    </row>
    <row r="233" s="2" customFormat="1" ht="16.5" customHeight="1">
      <c r="A233" s="38"/>
      <c r="B233" s="164"/>
      <c r="C233" s="207" t="s">
        <v>1069</v>
      </c>
      <c r="D233" s="207" t="s">
        <v>353</v>
      </c>
      <c r="E233" s="208" t="s">
        <v>1113</v>
      </c>
      <c r="F233" s="209" t="s">
        <v>1089</v>
      </c>
      <c r="G233" s="210" t="s">
        <v>221</v>
      </c>
      <c r="H233" s="211">
        <v>1</v>
      </c>
      <c r="I233" s="212"/>
      <c r="J233" s="213">
        <f>ROUND(I233*H233,2)</f>
        <v>0</v>
      </c>
      <c r="K233" s="209" t="s">
        <v>3</v>
      </c>
      <c r="L233" s="214"/>
      <c r="M233" s="215" t="s">
        <v>3</v>
      </c>
      <c r="N233" s="216" t="s">
        <v>43</v>
      </c>
      <c r="O233" s="72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6" t="s">
        <v>841</v>
      </c>
      <c r="AT233" s="176" t="s">
        <v>353</v>
      </c>
      <c r="AU233" s="176" t="s">
        <v>82</v>
      </c>
      <c r="AY233" s="19" t="s">
        <v>124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9" t="s">
        <v>80</v>
      </c>
      <c r="BK233" s="177">
        <f>ROUND(I233*H233,2)</f>
        <v>0</v>
      </c>
      <c r="BL233" s="19" t="s">
        <v>841</v>
      </c>
      <c r="BM233" s="176" t="s">
        <v>1114</v>
      </c>
    </row>
    <row r="234" s="12" customFormat="1" ht="22.8" customHeight="1">
      <c r="A234" s="12"/>
      <c r="B234" s="151"/>
      <c r="C234" s="12"/>
      <c r="D234" s="152" t="s">
        <v>71</v>
      </c>
      <c r="E234" s="162" t="s">
        <v>1115</v>
      </c>
      <c r="F234" s="162" t="s">
        <v>1116</v>
      </c>
      <c r="G234" s="12"/>
      <c r="H234" s="12"/>
      <c r="I234" s="154"/>
      <c r="J234" s="163">
        <f>BK234</f>
        <v>0</v>
      </c>
      <c r="K234" s="12"/>
      <c r="L234" s="151"/>
      <c r="M234" s="156"/>
      <c r="N234" s="157"/>
      <c r="O234" s="157"/>
      <c r="P234" s="158">
        <f>SUM(P235:P244)</f>
        <v>0</v>
      </c>
      <c r="Q234" s="157"/>
      <c r="R234" s="158">
        <f>SUM(R235:R244)</f>
        <v>0</v>
      </c>
      <c r="S234" s="157"/>
      <c r="T234" s="159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2" t="s">
        <v>142</v>
      </c>
      <c r="AT234" s="160" t="s">
        <v>71</v>
      </c>
      <c r="AU234" s="160" t="s">
        <v>80</v>
      </c>
      <c r="AY234" s="152" t="s">
        <v>124</v>
      </c>
      <c r="BK234" s="161">
        <f>SUM(BK235:BK244)</f>
        <v>0</v>
      </c>
    </row>
    <row r="235" s="2" customFormat="1" ht="16.5" customHeight="1">
      <c r="A235" s="38"/>
      <c r="B235" s="164"/>
      <c r="C235" s="165" t="s">
        <v>1117</v>
      </c>
      <c r="D235" s="165" t="s">
        <v>126</v>
      </c>
      <c r="E235" s="166" t="s">
        <v>1118</v>
      </c>
      <c r="F235" s="167" t="s">
        <v>1119</v>
      </c>
      <c r="G235" s="168" t="s">
        <v>837</v>
      </c>
      <c r="H235" s="169">
        <v>1</v>
      </c>
      <c r="I235" s="170"/>
      <c r="J235" s="171">
        <f>ROUND(I235*H235,2)</f>
        <v>0</v>
      </c>
      <c r="K235" s="167" t="s">
        <v>3</v>
      </c>
      <c r="L235" s="39"/>
      <c r="M235" s="172" t="s">
        <v>3</v>
      </c>
      <c r="N235" s="173" t="s">
        <v>43</v>
      </c>
      <c r="O235" s="72"/>
      <c r="P235" s="174">
        <f>O235*H235</f>
        <v>0</v>
      </c>
      <c r="Q235" s="174">
        <v>0</v>
      </c>
      <c r="R235" s="174">
        <f>Q235*H235</f>
        <v>0</v>
      </c>
      <c r="S235" s="174">
        <v>0</v>
      </c>
      <c r="T235" s="17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6" t="s">
        <v>515</v>
      </c>
      <c r="AT235" s="176" t="s">
        <v>126</v>
      </c>
      <c r="AU235" s="176" t="s">
        <v>82</v>
      </c>
      <c r="AY235" s="19" t="s">
        <v>124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9" t="s">
        <v>80</v>
      </c>
      <c r="BK235" s="177">
        <f>ROUND(I235*H235,2)</f>
        <v>0</v>
      </c>
      <c r="BL235" s="19" t="s">
        <v>515</v>
      </c>
      <c r="BM235" s="176" t="s">
        <v>1120</v>
      </c>
    </row>
    <row r="236" s="2" customFormat="1" ht="16.5" customHeight="1">
      <c r="A236" s="38"/>
      <c r="B236" s="164"/>
      <c r="C236" s="165" t="s">
        <v>1072</v>
      </c>
      <c r="D236" s="165" t="s">
        <v>126</v>
      </c>
      <c r="E236" s="166" t="s">
        <v>1121</v>
      </c>
      <c r="F236" s="167" t="s">
        <v>1122</v>
      </c>
      <c r="G236" s="168" t="s">
        <v>837</v>
      </c>
      <c r="H236" s="169">
        <v>1</v>
      </c>
      <c r="I236" s="170"/>
      <c r="J236" s="171">
        <f>ROUND(I236*H236,2)</f>
        <v>0</v>
      </c>
      <c r="K236" s="167" t="s">
        <v>3</v>
      </c>
      <c r="L236" s="39"/>
      <c r="M236" s="172" t="s">
        <v>3</v>
      </c>
      <c r="N236" s="173" t="s">
        <v>43</v>
      </c>
      <c r="O236" s="72"/>
      <c r="P236" s="174">
        <f>O236*H236</f>
        <v>0</v>
      </c>
      <c r="Q236" s="174">
        <v>0</v>
      </c>
      <c r="R236" s="174">
        <f>Q236*H236</f>
        <v>0</v>
      </c>
      <c r="S236" s="174">
        <v>0</v>
      </c>
      <c r="T236" s="17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6" t="s">
        <v>515</v>
      </c>
      <c r="AT236" s="176" t="s">
        <v>126</v>
      </c>
      <c r="AU236" s="176" t="s">
        <v>82</v>
      </c>
      <c r="AY236" s="19" t="s">
        <v>124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9" t="s">
        <v>80</v>
      </c>
      <c r="BK236" s="177">
        <f>ROUND(I236*H236,2)</f>
        <v>0</v>
      </c>
      <c r="BL236" s="19" t="s">
        <v>515</v>
      </c>
      <c r="BM236" s="176" t="s">
        <v>1123</v>
      </c>
    </row>
    <row r="237" s="2" customFormat="1" ht="16.5" customHeight="1">
      <c r="A237" s="38"/>
      <c r="B237" s="164"/>
      <c r="C237" s="165" t="s">
        <v>1124</v>
      </c>
      <c r="D237" s="165" t="s">
        <v>126</v>
      </c>
      <c r="E237" s="166" t="s">
        <v>1125</v>
      </c>
      <c r="F237" s="167" t="s">
        <v>1126</v>
      </c>
      <c r="G237" s="168" t="s">
        <v>837</v>
      </c>
      <c r="H237" s="169">
        <v>1</v>
      </c>
      <c r="I237" s="170"/>
      <c r="J237" s="171">
        <f>ROUND(I237*H237,2)</f>
        <v>0</v>
      </c>
      <c r="K237" s="167" t="s">
        <v>3</v>
      </c>
      <c r="L237" s="39"/>
      <c r="M237" s="172" t="s">
        <v>3</v>
      </c>
      <c r="N237" s="173" t="s">
        <v>43</v>
      </c>
      <c r="O237" s="72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6" t="s">
        <v>515</v>
      </c>
      <c r="AT237" s="176" t="s">
        <v>126</v>
      </c>
      <c r="AU237" s="176" t="s">
        <v>82</v>
      </c>
      <c r="AY237" s="19" t="s">
        <v>124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9" t="s">
        <v>80</v>
      </c>
      <c r="BK237" s="177">
        <f>ROUND(I237*H237,2)</f>
        <v>0</v>
      </c>
      <c r="BL237" s="19" t="s">
        <v>515</v>
      </c>
      <c r="BM237" s="176" t="s">
        <v>1127</v>
      </c>
    </row>
    <row r="238" s="2" customFormat="1" ht="16.5" customHeight="1">
      <c r="A238" s="38"/>
      <c r="B238" s="164"/>
      <c r="C238" s="165" t="s">
        <v>1075</v>
      </c>
      <c r="D238" s="165" t="s">
        <v>126</v>
      </c>
      <c r="E238" s="166" t="s">
        <v>1128</v>
      </c>
      <c r="F238" s="167" t="s">
        <v>1129</v>
      </c>
      <c r="G238" s="168" t="s">
        <v>837</v>
      </c>
      <c r="H238" s="169">
        <v>1</v>
      </c>
      <c r="I238" s="170"/>
      <c r="J238" s="171">
        <f>ROUND(I238*H238,2)</f>
        <v>0</v>
      </c>
      <c r="K238" s="167" t="s">
        <v>3</v>
      </c>
      <c r="L238" s="39"/>
      <c r="M238" s="172" t="s">
        <v>3</v>
      </c>
      <c r="N238" s="173" t="s">
        <v>43</v>
      </c>
      <c r="O238" s="72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6" t="s">
        <v>515</v>
      </c>
      <c r="AT238" s="176" t="s">
        <v>126</v>
      </c>
      <c r="AU238" s="176" t="s">
        <v>82</v>
      </c>
      <c r="AY238" s="19" t="s">
        <v>124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9" t="s">
        <v>80</v>
      </c>
      <c r="BK238" s="177">
        <f>ROUND(I238*H238,2)</f>
        <v>0</v>
      </c>
      <c r="BL238" s="19" t="s">
        <v>515</v>
      </c>
      <c r="BM238" s="176" t="s">
        <v>1130</v>
      </c>
    </row>
    <row r="239" s="2" customFormat="1" ht="16.5" customHeight="1">
      <c r="A239" s="38"/>
      <c r="B239" s="164"/>
      <c r="C239" s="165" t="s">
        <v>1131</v>
      </c>
      <c r="D239" s="165" t="s">
        <v>126</v>
      </c>
      <c r="E239" s="166" t="s">
        <v>1132</v>
      </c>
      <c r="F239" s="167" t="s">
        <v>1133</v>
      </c>
      <c r="G239" s="168" t="s">
        <v>837</v>
      </c>
      <c r="H239" s="169">
        <v>1</v>
      </c>
      <c r="I239" s="170"/>
      <c r="J239" s="171">
        <f>ROUND(I239*H239,2)</f>
        <v>0</v>
      </c>
      <c r="K239" s="167" t="s">
        <v>3</v>
      </c>
      <c r="L239" s="39"/>
      <c r="M239" s="172" t="s">
        <v>3</v>
      </c>
      <c r="N239" s="173" t="s">
        <v>43</v>
      </c>
      <c r="O239" s="72"/>
      <c r="P239" s="174">
        <f>O239*H239</f>
        <v>0</v>
      </c>
      <c r="Q239" s="174">
        <v>0</v>
      </c>
      <c r="R239" s="174">
        <f>Q239*H239</f>
        <v>0</v>
      </c>
      <c r="S239" s="174">
        <v>0</v>
      </c>
      <c r="T239" s="17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76" t="s">
        <v>515</v>
      </c>
      <c r="AT239" s="176" t="s">
        <v>126</v>
      </c>
      <c r="AU239" s="176" t="s">
        <v>82</v>
      </c>
      <c r="AY239" s="19" t="s">
        <v>124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9" t="s">
        <v>80</v>
      </c>
      <c r="BK239" s="177">
        <f>ROUND(I239*H239,2)</f>
        <v>0</v>
      </c>
      <c r="BL239" s="19" t="s">
        <v>515</v>
      </c>
      <c r="BM239" s="176" t="s">
        <v>1134</v>
      </c>
    </row>
    <row r="240" s="2" customFormat="1" ht="16.5" customHeight="1">
      <c r="A240" s="38"/>
      <c r="B240" s="164"/>
      <c r="C240" s="165" t="s">
        <v>1078</v>
      </c>
      <c r="D240" s="165" t="s">
        <v>126</v>
      </c>
      <c r="E240" s="166" t="s">
        <v>1135</v>
      </c>
      <c r="F240" s="167" t="s">
        <v>1136</v>
      </c>
      <c r="G240" s="168" t="s">
        <v>830</v>
      </c>
      <c r="H240" s="169">
        <v>0.12</v>
      </c>
      <c r="I240" s="170"/>
      <c r="J240" s="171">
        <f>ROUND(I240*H240,2)</f>
        <v>0</v>
      </c>
      <c r="K240" s="167" t="s">
        <v>3</v>
      </c>
      <c r="L240" s="39"/>
      <c r="M240" s="172" t="s">
        <v>3</v>
      </c>
      <c r="N240" s="173" t="s">
        <v>43</v>
      </c>
      <c r="O240" s="72"/>
      <c r="P240" s="174">
        <f>O240*H240</f>
        <v>0</v>
      </c>
      <c r="Q240" s="174">
        <v>0</v>
      </c>
      <c r="R240" s="174">
        <f>Q240*H240</f>
        <v>0</v>
      </c>
      <c r="S240" s="174">
        <v>0</v>
      </c>
      <c r="T240" s="17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6" t="s">
        <v>515</v>
      </c>
      <c r="AT240" s="176" t="s">
        <v>126</v>
      </c>
      <c r="AU240" s="176" t="s">
        <v>82</v>
      </c>
      <c r="AY240" s="19" t="s">
        <v>124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9" t="s">
        <v>80</v>
      </c>
      <c r="BK240" s="177">
        <f>ROUND(I240*H240,2)</f>
        <v>0</v>
      </c>
      <c r="BL240" s="19" t="s">
        <v>515</v>
      </c>
      <c r="BM240" s="176" t="s">
        <v>1137</v>
      </c>
    </row>
    <row r="241" s="2" customFormat="1" ht="16.5" customHeight="1">
      <c r="A241" s="38"/>
      <c r="B241" s="164"/>
      <c r="C241" s="165" t="s">
        <v>1138</v>
      </c>
      <c r="D241" s="165" t="s">
        <v>126</v>
      </c>
      <c r="E241" s="166" t="s">
        <v>1139</v>
      </c>
      <c r="F241" s="167" t="s">
        <v>1140</v>
      </c>
      <c r="G241" s="168" t="s">
        <v>1081</v>
      </c>
      <c r="H241" s="169">
        <v>6</v>
      </c>
      <c r="I241" s="170"/>
      <c r="J241" s="171">
        <f>ROUND(I241*H241,2)</f>
        <v>0</v>
      </c>
      <c r="K241" s="167" t="s">
        <v>3</v>
      </c>
      <c r="L241" s="39"/>
      <c r="M241" s="172" t="s">
        <v>3</v>
      </c>
      <c r="N241" s="173" t="s">
        <v>43</v>
      </c>
      <c r="O241" s="72"/>
      <c r="P241" s="174">
        <f>O241*H241</f>
        <v>0</v>
      </c>
      <c r="Q241" s="174">
        <v>0</v>
      </c>
      <c r="R241" s="174">
        <f>Q241*H241</f>
        <v>0</v>
      </c>
      <c r="S241" s="174">
        <v>0</v>
      </c>
      <c r="T241" s="17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76" t="s">
        <v>515</v>
      </c>
      <c r="AT241" s="176" t="s">
        <v>126</v>
      </c>
      <c r="AU241" s="176" t="s">
        <v>82</v>
      </c>
      <c r="AY241" s="19" t="s">
        <v>124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9" t="s">
        <v>80</v>
      </c>
      <c r="BK241" s="177">
        <f>ROUND(I241*H241,2)</f>
        <v>0</v>
      </c>
      <c r="BL241" s="19" t="s">
        <v>515</v>
      </c>
      <c r="BM241" s="176" t="s">
        <v>1141</v>
      </c>
    </row>
    <row r="242" s="2" customFormat="1" ht="16.5" customHeight="1">
      <c r="A242" s="38"/>
      <c r="B242" s="164"/>
      <c r="C242" s="165" t="s">
        <v>1082</v>
      </c>
      <c r="D242" s="165" t="s">
        <v>126</v>
      </c>
      <c r="E242" s="166" t="s">
        <v>1142</v>
      </c>
      <c r="F242" s="167" t="s">
        <v>1143</v>
      </c>
      <c r="G242" s="168" t="s">
        <v>1081</v>
      </c>
      <c r="H242" s="169">
        <v>6</v>
      </c>
      <c r="I242" s="170"/>
      <c r="J242" s="171">
        <f>ROUND(I242*H242,2)</f>
        <v>0</v>
      </c>
      <c r="K242" s="167" t="s">
        <v>3</v>
      </c>
      <c r="L242" s="39"/>
      <c r="M242" s="172" t="s">
        <v>3</v>
      </c>
      <c r="N242" s="173" t="s">
        <v>43</v>
      </c>
      <c r="O242" s="72"/>
      <c r="P242" s="174">
        <f>O242*H242</f>
        <v>0</v>
      </c>
      <c r="Q242" s="174">
        <v>0</v>
      </c>
      <c r="R242" s="174">
        <f>Q242*H242</f>
        <v>0</v>
      </c>
      <c r="S242" s="174">
        <v>0</v>
      </c>
      <c r="T242" s="17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76" t="s">
        <v>515</v>
      </c>
      <c r="AT242" s="176" t="s">
        <v>126</v>
      </c>
      <c r="AU242" s="176" t="s">
        <v>82</v>
      </c>
      <c r="AY242" s="19" t="s">
        <v>124</v>
      </c>
      <c r="BE242" s="177">
        <f>IF(N242="základní",J242,0)</f>
        <v>0</v>
      </c>
      <c r="BF242" s="177">
        <f>IF(N242="snížená",J242,0)</f>
        <v>0</v>
      </c>
      <c r="BG242" s="177">
        <f>IF(N242="zákl. přenesená",J242,0)</f>
        <v>0</v>
      </c>
      <c r="BH242" s="177">
        <f>IF(N242="sníž. přenesená",J242,0)</f>
        <v>0</v>
      </c>
      <c r="BI242" s="177">
        <f>IF(N242="nulová",J242,0)</f>
        <v>0</v>
      </c>
      <c r="BJ242" s="19" t="s">
        <v>80</v>
      </c>
      <c r="BK242" s="177">
        <f>ROUND(I242*H242,2)</f>
        <v>0</v>
      </c>
      <c r="BL242" s="19" t="s">
        <v>515</v>
      </c>
      <c r="BM242" s="176" t="s">
        <v>1144</v>
      </c>
    </row>
    <row r="243" s="2" customFormat="1" ht="16.5" customHeight="1">
      <c r="A243" s="38"/>
      <c r="B243" s="164"/>
      <c r="C243" s="165" t="s">
        <v>1145</v>
      </c>
      <c r="D243" s="165" t="s">
        <v>126</v>
      </c>
      <c r="E243" s="166" t="s">
        <v>1146</v>
      </c>
      <c r="F243" s="167" t="s">
        <v>1080</v>
      </c>
      <c r="G243" s="168" t="s">
        <v>1081</v>
      </c>
      <c r="H243" s="169">
        <v>6</v>
      </c>
      <c r="I243" s="170"/>
      <c r="J243" s="171">
        <f>ROUND(I243*H243,2)</f>
        <v>0</v>
      </c>
      <c r="K243" s="167" t="s">
        <v>3</v>
      </c>
      <c r="L243" s="39"/>
      <c r="M243" s="172" t="s">
        <v>3</v>
      </c>
      <c r="N243" s="173" t="s">
        <v>43</v>
      </c>
      <c r="O243" s="72"/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515</v>
      </c>
      <c r="AT243" s="176" t="s">
        <v>126</v>
      </c>
      <c r="AU243" s="176" t="s">
        <v>82</v>
      </c>
      <c r="AY243" s="19" t="s">
        <v>124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80</v>
      </c>
      <c r="BK243" s="177">
        <f>ROUND(I243*H243,2)</f>
        <v>0</v>
      </c>
      <c r="BL243" s="19" t="s">
        <v>515</v>
      </c>
      <c r="BM243" s="176" t="s">
        <v>1147</v>
      </c>
    </row>
    <row r="244" s="2" customFormat="1" ht="16.5" customHeight="1">
      <c r="A244" s="38"/>
      <c r="B244" s="164"/>
      <c r="C244" s="165" t="s">
        <v>841</v>
      </c>
      <c r="D244" s="165" t="s">
        <v>126</v>
      </c>
      <c r="E244" s="166" t="s">
        <v>1148</v>
      </c>
      <c r="F244" s="167" t="s">
        <v>1149</v>
      </c>
      <c r="G244" s="168" t="s">
        <v>837</v>
      </c>
      <c r="H244" s="169">
        <v>1</v>
      </c>
      <c r="I244" s="170"/>
      <c r="J244" s="171">
        <f>ROUND(I244*H244,2)</f>
        <v>0</v>
      </c>
      <c r="K244" s="167" t="s">
        <v>3</v>
      </c>
      <c r="L244" s="39"/>
      <c r="M244" s="172" t="s">
        <v>3</v>
      </c>
      <c r="N244" s="173" t="s">
        <v>43</v>
      </c>
      <c r="O244" s="72"/>
      <c r="P244" s="174">
        <f>O244*H244</f>
        <v>0</v>
      </c>
      <c r="Q244" s="174">
        <v>0</v>
      </c>
      <c r="R244" s="174">
        <f>Q244*H244</f>
        <v>0</v>
      </c>
      <c r="S244" s="174">
        <v>0</v>
      </c>
      <c r="T244" s="17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76" t="s">
        <v>515</v>
      </c>
      <c r="AT244" s="176" t="s">
        <v>126</v>
      </c>
      <c r="AU244" s="176" t="s">
        <v>82</v>
      </c>
      <c r="AY244" s="19" t="s">
        <v>124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9" t="s">
        <v>80</v>
      </c>
      <c r="BK244" s="177">
        <f>ROUND(I244*H244,2)</f>
        <v>0</v>
      </c>
      <c r="BL244" s="19" t="s">
        <v>515</v>
      </c>
      <c r="BM244" s="176" t="s">
        <v>1150</v>
      </c>
    </row>
    <row r="245" s="12" customFormat="1" ht="22.8" customHeight="1">
      <c r="A245" s="12"/>
      <c r="B245" s="151"/>
      <c r="C245" s="12"/>
      <c r="D245" s="152" t="s">
        <v>71</v>
      </c>
      <c r="E245" s="162" t="s">
        <v>1151</v>
      </c>
      <c r="F245" s="162" t="s">
        <v>1152</v>
      </c>
      <c r="G245" s="12"/>
      <c r="H245" s="12"/>
      <c r="I245" s="154"/>
      <c r="J245" s="163">
        <f>BK245</f>
        <v>0</v>
      </c>
      <c r="K245" s="12"/>
      <c r="L245" s="151"/>
      <c r="M245" s="156"/>
      <c r="N245" s="157"/>
      <c r="O245" s="157"/>
      <c r="P245" s="158">
        <f>SUM(P246:P255)</f>
        <v>0</v>
      </c>
      <c r="Q245" s="157"/>
      <c r="R245" s="158">
        <f>SUM(R246:R255)</f>
        <v>0</v>
      </c>
      <c r="S245" s="157"/>
      <c r="T245" s="159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2" t="s">
        <v>142</v>
      </c>
      <c r="AT245" s="160" t="s">
        <v>71</v>
      </c>
      <c r="AU245" s="160" t="s">
        <v>80</v>
      </c>
      <c r="AY245" s="152" t="s">
        <v>124</v>
      </c>
      <c r="BK245" s="161">
        <f>SUM(BK246:BK255)</f>
        <v>0</v>
      </c>
    </row>
    <row r="246" s="2" customFormat="1" ht="16.5" customHeight="1">
      <c r="A246" s="38"/>
      <c r="B246" s="164"/>
      <c r="C246" s="207" t="s">
        <v>1153</v>
      </c>
      <c r="D246" s="207" t="s">
        <v>353</v>
      </c>
      <c r="E246" s="208" t="s">
        <v>1154</v>
      </c>
      <c r="F246" s="209" t="s">
        <v>1119</v>
      </c>
      <c r="G246" s="210" t="s">
        <v>837</v>
      </c>
      <c r="H246" s="211">
        <v>1</v>
      </c>
      <c r="I246" s="212"/>
      <c r="J246" s="213">
        <f>ROUND(I246*H246,2)</f>
        <v>0</v>
      </c>
      <c r="K246" s="209" t="s">
        <v>3</v>
      </c>
      <c r="L246" s="214"/>
      <c r="M246" s="215" t="s">
        <v>3</v>
      </c>
      <c r="N246" s="216" t="s">
        <v>43</v>
      </c>
      <c r="O246" s="72"/>
      <c r="P246" s="174">
        <f>O246*H246</f>
        <v>0</v>
      </c>
      <c r="Q246" s="174">
        <v>0</v>
      </c>
      <c r="R246" s="174">
        <f>Q246*H246</f>
        <v>0</v>
      </c>
      <c r="S246" s="174">
        <v>0</v>
      </c>
      <c r="T246" s="17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6" t="s">
        <v>841</v>
      </c>
      <c r="AT246" s="176" t="s">
        <v>353</v>
      </c>
      <c r="AU246" s="176" t="s">
        <v>82</v>
      </c>
      <c r="AY246" s="19" t="s">
        <v>124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9" t="s">
        <v>80</v>
      </c>
      <c r="BK246" s="177">
        <f>ROUND(I246*H246,2)</f>
        <v>0</v>
      </c>
      <c r="BL246" s="19" t="s">
        <v>841</v>
      </c>
      <c r="BM246" s="176" t="s">
        <v>1155</v>
      </c>
    </row>
    <row r="247" s="2" customFormat="1" ht="16.5" customHeight="1">
      <c r="A247" s="38"/>
      <c r="B247" s="164"/>
      <c r="C247" s="207" t="s">
        <v>1087</v>
      </c>
      <c r="D247" s="207" t="s">
        <v>353</v>
      </c>
      <c r="E247" s="208" t="s">
        <v>1156</v>
      </c>
      <c r="F247" s="209" t="s">
        <v>1122</v>
      </c>
      <c r="G247" s="210" t="s">
        <v>837</v>
      </c>
      <c r="H247" s="211">
        <v>1</v>
      </c>
      <c r="I247" s="212"/>
      <c r="J247" s="213">
        <f>ROUND(I247*H247,2)</f>
        <v>0</v>
      </c>
      <c r="K247" s="209" t="s">
        <v>3</v>
      </c>
      <c r="L247" s="214"/>
      <c r="M247" s="215" t="s">
        <v>3</v>
      </c>
      <c r="N247" s="216" t="s">
        <v>43</v>
      </c>
      <c r="O247" s="72"/>
      <c r="P247" s="174">
        <f>O247*H247</f>
        <v>0</v>
      </c>
      <c r="Q247" s="174">
        <v>0</v>
      </c>
      <c r="R247" s="174">
        <f>Q247*H247</f>
        <v>0</v>
      </c>
      <c r="S247" s="174">
        <v>0</v>
      </c>
      <c r="T247" s="17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76" t="s">
        <v>841</v>
      </c>
      <c r="AT247" s="176" t="s">
        <v>353</v>
      </c>
      <c r="AU247" s="176" t="s">
        <v>82</v>
      </c>
      <c r="AY247" s="19" t="s">
        <v>124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9" t="s">
        <v>80</v>
      </c>
      <c r="BK247" s="177">
        <f>ROUND(I247*H247,2)</f>
        <v>0</v>
      </c>
      <c r="BL247" s="19" t="s">
        <v>841</v>
      </c>
      <c r="BM247" s="176" t="s">
        <v>1157</v>
      </c>
    </row>
    <row r="248" s="2" customFormat="1" ht="16.5" customHeight="1">
      <c r="A248" s="38"/>
      <c r="B248" s="164"/>
      <c r="C248" s="207" t="s">
        <v>1158</v>
      </c>
      <c r="D248" s="207" t="s">
        <v>353</v>
      </c>
      <c r="E248" s="208" t="s">
        <v>1159</v>
      </c>
      <c r="F248" s="209" t="s">
        <v>1126</v>
      </c>
      <c r="G248" s="210" t="s">
        <v>837</v>
      </c>
      <c r="H248" s="211">
        <v>1</v>
      </c>
      <c r="I248" s="212"/>
      <c r="J248" s="213">
        <f>ROUND(I248*H248,2)</f>
        <v>0</v>
      </c>
      <c r="K248" s="209" t="s">
        <v>3</v>
      </c>
      <c r="L248" s="214"/>
      <c r="M248" s="215" t="s">
        <v>3</v>
      </c>
      <c r="N248" s="216" t="s">
        <v>43</v>
      </c>
      <c r="O248" s="72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6" t="s">
        <v>841</v>
      </c>
      <c r="AT248" s="176" t="s">
        <v>353</v>
      </c>
      <c r="AU248" s="176" t="s">
        <v>82</v>
      </c>
      <c r="AY248" s="19" t="s">
        <v>124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9" t="s">
        <v>80</v>
      </c>
      <c r="BK248" s="177">
        <f>ROUND(I248*H248,2)</f>
        <v>0</v>
      </c>
      <c r="BL248" s="19" t="s">
        <v>841</v>
      </c>
      <c r="BM248" s="176" t="s">
        <v>1160</v>
      </c>
    </row>
    <row r="249" s="2" customFormat="1" ht="16.5" customHeight="1">
      <c r="A249" s="38"/>
      <c r="B249" s="164"/>
      <c r="C249" s="207" t="s">
        <v>1090</v>
      </c>
      <c r="D249" s="207" t="s">
        <v>353</v>
      </c>
      <c r="E249" s="208" t="s">
        <v>1161</v>
      </c>
      <c r="F249" s="209" t="s">
        <v>1129</v>
      </c>
      <c r="G249" s="210" t="s">
        <v>837</v>
      </c>
      <c r="H249" s="211">
        <v>1</v>
      </c>
      <c r="I249" s="212"/>
      <c r="J249" s="213">
        <f>ROUND(I249*H249,2)</f>
        <v>0</v>
      </c>
      <c r="K249" s="209" t="s">
        <v>3</v>
      </c>
      <c r="L249" s="214"/>
      <c r="M249" s="215" t="s">
        <v>3</v>
      </c>
      <c r="N249" s="216" t="s">
        <v>43</v>
      </c>
      <c r="O249" s="72"/>
      <c r="P249" s="174">
        <f>O249*H249</f>
        <v>0</v>
      </c>
      <c r="Q249" s="174">
        <v>0</v>
      </c>
      <c r="R249" s="174">
        <f>Q249*H249</f>
        <v>0</v>
      </c>
      <c r="S249" s="174">
        <v>0</v>
      </c>
      <c r="T249" s="17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76" t="s">
        <v>841</v>
      </c>
      <c r="AT249" s="176" t="s">
        <v>353</v>
      </c>
      <c r="AU249" s="176" t="s">
        <v>82</v>
      </c>
      <c r="AY249" s="19" t="s">
        <v>124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9" t="s">
        <v>80</v>
      </c>
      <c r="BK249" s="177">
        <f>ROUND(I249*H249,2)</f>
        <v>0</v>
      </c>
      <c r="BL249" s="19" t="s">
        <v>841</v>
      </c>
      <c r="BM249" s="176" t="s">
        <v>1162</v>
      </c>
    </row>
    <row r="250" s="2" customFormat="1" ht="16.5" customHeight="1">
      <c r="A250" s="38"/>
      <c r="B250" s="164"/>
      <c r="C250" s="207" t="s">
        <v>1163</v>
      </c>
      <c r="D250" s="207" t="s">
        <v>353</v>
      </c>
      <c r="E250" s="208" t="s">
        <v>1164</v>
      </c>
      <c r="F250" s="209" t="s">
        <v>1133</v>
      </c>
      <c r="G250" s="210" t="s">
        <v>837</v>
      </c>
      <c r="H250" s="211">
        <v>1</v>
      </c>
      <c r="I250" s="212"/>
      <c r="J250" s="213">
        <f>ROUND(I250*H250,2)</f>
        <v>0</v>
      </c>
      <c r="K250" s="209" t="s">
        <v>3</v>
      </c>
      <c r="L250" s="214"/>
      <c r="M250" s="215" t="s">
        <v>3</v>
      </c>
      <c r="N250" s="216" t="s">
        <v>43</v>
      </c>
      <c r="O250" s="72"/>
      <c r="P250" s="174">
        <f>O250*H250</f>
        <v>0</v>
      </c>
      <c r="Q250" s="174">
        <v>0</v>
      </c>
      <c r="R250" s="174">
        <f>Q250*H250</f>
        <v>0</v>
      </c>
      <c r="S250" s="174">
        <v>0</v>
      </c>
      <c r="T250" s="17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6" t="s">
        <v>841</v>
      </c>
      <c r="AT250" s="176" t="s">
        <v>353</v>
      </c>
      <c r="AU250" s="176" t="s">
        <v>82</v>
      </c>
      <c r="AY250" s="19" t="s">
        <v>124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9" t="s">
        <v>80</v>
      </c>
      <c r="BK250" s="177">
        <f>ROUND(I250*H250,2)</f>
        <v>0</v>
      </c>
      <c r="BL250" s="19" t="s">
        <v>841</v>
      </c>
      <c r="BM250" s="176" t="s">
        <v>1165</v>
      </c>
    </row>
    <row r="251" s="2" customFormat="1" ht="16.5" customHeight="1">
      <c r="A251" s="38"/>
      <c r="B251" s="164"/>
      <c r="C251" s="207" t="s">
        <v>1120</v>
      </c>
      <c r="D251" s="207" t="s">
        <v>353</v>
      </c>
      <c r="E251" s="208" t="s">
        <v>1166</v>
      </c>
      <c r="F251" s="209" t="s">
        <v>1136</v>
      </c>
      <c r="G251" s="210" t="s">
        <v>830</v>
      </c>
      <c r="H251" s="211">
        <v>0.12</v>
      </c>
      <c r="I251" s="212"/>
      <c r="J251" s="213">
        <f>ROUND(I251*H251,2)</f>
        <v>0</v>
      </c>
      <c r="K251" s="209" t="s">
        <v>3</v>
      </c>
      <c r="L251" s="214"/>
      <c r="M251" s="215" t="s">
        <v>3</v>
      </c>
      <c r="N251" s="216" t="s">
        <v>43</v>
      </c>
      <c r="O251" s="72"/>
      <c r="P251" s="174">
        <f>O251*H251</f>
        <v>0</v>
      </c>
      <c r="Q251" s="174">
        <v>0</v>
      </c>
      <c r="R251" s="174">
        <f>Q251*H251</f>
        <v>0</v>
      </c>
      <c r="S251" s="174">
        <v>0</v>
      </c>
      <c r="T251" s="17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76" t="s">
        <v>841</v>
      </c>
      <c r="AT251" s="176" t="s">
        <v>353</v>
      </c>
      <c r="AU251" s="176" t="s">
        <v>82</v>
      </c>
      <c r="AY251" s="19" t="s">
        <v>124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9" t="s">
        <v>80</v>
      </c>
      <c r="BK251" s="177">
        <f>ROUND(I251*H251,2)</f>
        <v>0</v>
      </c>
      <c r="BL251" s="19" t="s">
        <v>841</v>
      </c>
      <c r="BM251" s="176" t="s">
        <v>1167</v>
      </c>
    </row>
    <row r="252" s="2" customFormat="1" ht="16.5" customHeight="1">
      <c r="A252" s="38"/>
      <c r="B252" s="164"/>
      <c r="C252" s="207" t="s">
        <v>1168</v>
      </c>
      <c r="D252" s="207" t="s">
        <v>353</v>
      </c>
      <c r="E252" s="208" t="s">
        <v>1169</v>
      </c>
      <c r="F252" s="209" t="s">
        <v>1140</v>
      </c>
      <c r="G252" s="210" t="s">
        <v>1081</v>
      </c>
      <c r="H252" s="211">
        <v>6</v>
      </c>
      <c r="I252" s="212"/>
      <c r="J252" s="213">
        <f>ROUND(I252*H252,2)</f>
        <v>0</v>
      </c>
      <c r="K252" s="209" t="s">
        <v>3</v>
      </c>
      <c r="L252" s="214"/>
      <c r="M252" s="215" t="s">
        <v>3</v>
      </c>
      <c r="N252" s="216" t="s">
        <v>43</v>
      </c>
      <c r="O252" s="72"/>
      <c r="P252" s="174">
        <f>O252*H252</f>
        <v>0</v>
      </c>
      <c r="Q252" s="174">
        <v>0</v>
      </c>
      <c r="R252" s="174">
        <f>Q252*H252</f>
        <v>0</v>
      </c>
      <c r="S252" s="174">
        <v>0</v>
      </c>
      <c r="T252" s="17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6" t="s">
        <v>841</v>
      </c>
      <c r="AT252" s="176" t="s">
        <v>353</v>
      </c>
      <c r="AU252" s="176" t="s">
        <v>82</v>
      </c>
      <c r="AY252" s="19" t="s">
        <v>124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9" t="s">
        <v>80</v>
      </c>
      <c r="BK252" s="177">
        <f>ROUND(I252*H252,2)</f>
        <v>0</v>
      </c>
      <c r="BL252" s="19" t="s">
        <v>841</v>
      </c>
      <c r="BM252" s="176" t="s">
        <v>1170</v>
      </c>
    </row>
    <row r="253" s="2" customFormat="1" ht="16.5" customHeight="1">
      <c r="A253" s="38"/>
      <c r="B253" s="164"/>
      <c r="C253" s="207" t="s">
        <v>1123</v>
      </c>
      <c r="D253" s="207" t="s">
        <v>353</v>
      </c>
      <c r="E253" s="208" t="s">
        <v>1171</v>
      </c>
      <c r="F253" s="209" t="s">
        <v>1143</v>
      </c>
      <c r="G253" s="210" t="s">
        <v>1081</v>
      </c>
      <c r="H253" s="211">
        <v>6</v>
      </c>
      <c r="I253" s="212"/>
      <c r="J253" s="213">
        <f>ROUND(I253*H253,2)</f>
        <v>0</v>
      </c>
      <c r="K253" s="209" t="s">
        <v>3</v>
      </c>
      <c r="L253" s="214"/>
      <c r="M253" s="215" t="s">
        <v>3</v>
      </c>
      <c r="N253" s="216" t="s">
        <v>43</v>
      </c>
      <c r="O253" s="72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76" t="s">
        <v>841</v>
      </c>
      <c r="AT253" s="176" t="s">
        <v>353</v>
      </c>
      <c r="AU253" s="176" t="s">
        <v>82</v>
      </c>
      <c r="AY253" s="19" t="s">
        <v>124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9" t="s">
        <v>80</v>
      </c>
      <c r="BK253" s="177">
        <f>ROUND(I253*H253,2)</f>
        <v>0</v>
      </c>
      <c r="BL253" s="19" t="s">
        <v>841</v>
      </c>
      <c r="BM253" s="176" t="s">
        <v>1172</v>
      </c>
    </row>
    <row r="254" s="2" customFormat="1" ht="16.5" customHeight="1">
      <c r="A254" s="38"/>
      <c r="B254" s="164"/>
      <c r="C254" s="207" t="s">
        <v>1173</v>
      </c>
      <c r="D254" s="207" t="s">
        <v>353</v>
      </c>
      <c r="E254" s="208" t="s">
        <v>1174</v>
      </c>
      <c r="F254" s="209" t="s">
        <v>1080</v>
      </c>
      <c r="G254" s="210" t="s">
        <v>1081</v>
      </c>
      <c r="H254" s="211">
        <v>6</v>
      </c>
      <c r="I254" s="212"/>
      <c r="J254" s="213">
        <f>ROUND(I254*H254,2)</f>
        <v>0</v>
      </c>
      <c r="K254" s="209" t="s">
        <v>3</v>
      </c>
      <c r="L254" s="214"/>
      <c r="M254" s="215" t="s">
        <v>3</v>
      </c>
      <c r="N254" s="216" t="s">
        <v>43</v>
      </c>
      <c r="O254" s="72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6" t="s">
        <v>841</v>
      </c>
      <c r="AT254" s="176" t="s">
        <v>353</v>
      </c>
      <c r="AU254" s="176" t="s">
        <v>82</v>
      </c>
      <c r="AY254" s="19" t="s">
        <v>124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9" t="s">
        <v>80</v>
      </c>
      <c r="BK254" s="177">
        <f>ROUND(I254*H254,2)</f>
        <v>0</v>
      </c>
      <c r="BL254" s="19" t="s">
        <v>841</v>
      </c>
      <c r="BM254" s="176" t="s">
        <v>1175</v>
      </c>
    </row>
    <row r="255" s="2" customFormat="1" ht="16.5" customHeight="1">
      <c r="A255" s="38"/>
      <c r="B255" s="164"/>
      <c r="C255" s="207" t="s">
        <v>1127</v>
      </c>
      <c r="D255" s="207" t="s">
        <v>353</v>
      </c>
      <c r="E255" s="208" t="s">
        <v>1176</v>
      </c>
      <c r="F255" s="209" t="s">
        <v>1149</v>
      </c>
      <c r="G255" s="210" t="s">
        <v>837</v>
      </c>
      <c r="H255" s="211">
        <v>1</v>
      </c>
      <c r="I255" s="212"/>
      <c r="J255" s="213">
        <f>ROUND(I255*H255,2)</f>
        <v>0</v>
      </c>
      <c r="K255" s="209" t="s">
        <v>3</v>
      </c>
      <c r="L255" s="214"/>
      <c r="M255" s="215" t="s">
        <v>3</v>
      </c>
      <c r="N255" s="216" t="s">
        <v>43</v>
      </c>
      <c r="O255" s="72"/>
      <c r="P255" s="174">
        <f>O255*H255</f>
        <v>0</v>
      </c>
      <c r="Q255" s="174">
        <v>0</v>
      </c>
      <c r="R255" s="174">
        <f>Q255*H255</f>
        <v>0</v>
      </c>
      <c r="S255" s="174">
        <v>0</v>
      </c>
      <c r="T255" s="17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6" t="s">
        <v>841</v>
      </c>
      <c r="AT255" s="176" t="s">
        <v>353</v>
      </c>
      <c r="AU255" s="176" t="s">
        <v>82</v>
      </c>
      <c r="AY255" s="19" t="s">
        <v>124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9" t="s">
        <v>80</v>
      </c>
      <c r="BK255" s="177">
        <f>ROUND(I255*H255,2)</f>
        <v>0</v>
      </c>
      <c r="BL255" s="19" t="s">
        <v>841</v>
      </c>
      <c r="BM255" s="176" t="s">
        <v>1177</v>
      </c>
    </row>
    <row r="256" s="12" customFormat="1" ht="22.8" customHeight="1">
      <c r="A256" s="12"/>
      <c r="B256" s="151"/>
      <c r="C256" s="12"/>
      <c r="D256" s="152" t="s">
        <v>71</v>
      </c>
      <c r="E256" s="162" t="s">
        <v>1178</v>
      </c>
      <c r="F256" s="162" t="s">
        <v>1179</v>
      </c>
      <c r="G256" s="12"/>
      <c r="H256" s="12"/>
      <c r="I256" s="154"/>
      <c r="J256" s="163">
        <f>BK256</f>
        <v>0</v>
      </c>
      <c r="K256" s="12"/>
      <c r="L256" s="151"/>
      <c r="M256" s="156"/>
      <c r="N256" s="157"/>
      <c r="O256" s="157"/>
      <c r="P256" s="158">
        <f>SUM(P257:P271)</f>
        <v>0</v>
      </c>
      <c r="Q256" s="157"/>
      <c r="R256" s="158">
        <f>SUM(R257:R271)</f>
        <v>0</v>
      </c>
      <c r="S256" s="157"/>
      <c r="T256" s="159">
        <f>SUM(T257:T271)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2" t="s">
        <v>142</v>
      </c>
      <c r="AT256" s="160" t="s">
        <v>71</v>
      </c>
      <c r="AU256" s="160" t="s">
        <v>80</v>
      </c>
      <c r="AY256" s="152" t="s">
        <v>124</v>
      </c>
      <c r="BK256" s="161">
        <f>SUM(BK257:BK271)</f>
        <v>0</v>
      </c>
    </row>
    <row r="257" s="2" customFormat="1" ht="16.5" customHeight="1">
      <c r="A257" s="38"/>
      <c r="B257" s="164"/>
      <c r="C257" s="165" t="s">
        <v>1180</v>
      </c>
      <c r="D257" s="165" t="s">
        <v>126</v>
      </c>
      <c r="E257" s="166" t="s">
        <v>1181</v>
      </c>
      <c r="F257" s="167" t="s">
        <v>1182</v>
      </c>
      <c r="G257" s="168" t="s">
        <v>1081</v>
      </c>
      <c r="H257" s="169">
        <v>6</v>
      </c>
      <c r="I257" s="170"/>
      <c r="J257" s="171">
        <f>ROUND(I257*H257,2)</f>
        <v>0</v>
      </c>
      <c r="K257" s="167" t="s">
        <v>3</v>
      </c>
      <c r="L257" s="39"/>
      <c r="M257" s="172" t="s">
        <v>3</v>
      </c>
      <c r="N257" s="173" t="s">
        <v>43</v>
      </c>
      <c r="O257" s="72"/>
      <c r="P257" s="174">
        <f>O257*H257</f>
        <v>0</v>
      </c>
      <c r="Q257" s="174">
        <v>0</v>
      </c>
      <c r="R257" s="174">
        <f>Q257*H257</f>
        <v>0</v>
      </c>
      <c r="S257" s="174">
        <v>0</v>
      </c>
      <c r="T257" s="17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76" t="s">
        <v>515</v>
      </c>
      <c r="AT257" s="176" t="s">
        <v>126</v>
      </c>
      <c r="AU257" s="176" t="s">
        <v>82</v>
      </c>
      <c r="AY257" s="19" t="s">
        <v>124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9" t="s">
        <v>80</v>
      </c>
      <c r="BK257" s="177">
        <f>ROUND(I257*H257,2)</f>
        <v>0</v>
      </c>
      <c r="BL257" s="19" t="s">
        <v>515</v>
      </c>
      <c r="BM257" s="176" t="s">
        <v>1183</v>
      </c>
    </row>
    <row r="258" s="2" customFormat="1" ht="16.5" customHeight="1">
      <c r="A258" s="38"/>
      <c r="B258" s="164"/>
      <c r="C258" s="165" t="s">
        <v>1130</v>
      </c>
      <c r="D258" s="165" t="s">
        <v>126</v>
      </c>
      <c r="E258" s="166" t="s">
        <v>1184</v>
      </c>
      <c r="F258" s="167" t="s">
        <v>1185</v>
      </c>
      <c r="G258" s="168" t="s">
        <v>221</v>
      </c>
      <c r="H258" s="169">
        <v>4</v>
      </c>
      <c r="I258" s="170"/>
      <c r="J258" s="171">
        <f>ROUND(I258*H258,2)</f>
        <v>0</v>
      </c>
      <c r="K258" s="167" t="s">
        <v>3</v>
      </c>
      <c r="L258" s="39"/>
      <c r="M258" s="172" t="s">
        <v>3</v>
      </c>
      <c r="N258" s="173" t="s">
        <v>43</v>
      </c>
      <c r="O258" s="72"/>
      <c r="P258" s="174">
        <f>O258*H258</f>
        <v>0</v>
      </c>
      <c r="Q258" s="174">
        <v>0</v>
      </c>
      <c r="R258" s="174">
        <f>Q258*H258</f>
        <v>0</v>
      </c>
      <c r="S258" s="174">
        <v>0</v>
      </c>
      <c r="T258" s="17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76" t="s">
        <v>515</v>
      </c>
      <c r="AT258" s="176" t="s">
        <v>126</v>
      </c>
      <c r="AU258" s="176" t="s">
        <v>82</v>
      </c>
      <c r="AY258" s="19" t="s">
        <v>124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9" t="s">
        <v>80</v>
      </c>
      <c r="BK258" s="177">
        <f>ROUND(I258*H258,2)</f>
        <v>0</v>
      </c>
      <c r="BL258" s="19" t="s">
        <v>515</v>
      </c>
      <c r="BM258" s="176" t="s">
        <v>1186</v>
      </c>
    </row>
    <row r="259" s="2" customFormat="1" ht="16.5" customHeight="1">
      <c r="A259" s="38"/>
      <c r="B259" s="164"/>
      <c r="C259" s="165" t="s">
        <v>1187</v>
      </c>
      <c r="D259" s="165" t="s">
        <v>126</v>
      </c>
      <c r="E259" s="166" t="s">
        <v>1188</v>
      </c>
      <c r="F259" s="167" t="s">
        <v>1189</v>
      </c>
      <c r="G259" s="168" t="s">
        <v>221</v>
      </c>
      <c r="H259" s="169">
        <v>4</v>
      </c>
      <c r="I259" s="170"/>
      <c r="J259" s="171">
        <f>ROUND(I259*H259,2)</f>
        <v>0</v>
      </c>
      <c r="K259" s="167" t="s">
        <v>3</v>
      </c>
      <c r="L259" s="39"/>
      <c r="M259" s="172" t="s">
        <v>3</v>
      </c>
      <c r="N259" s="173" t="s">
        <v>43</v>
      </c>
      <c r="O259" s="72"/>
      <c r="P259" s="174">
        <f>O259*H259</f>
        <v>0</v>
      </c>
      <c r="Q259" s="174">
        <v>0</v>
      </c>
      <c r="R259" s="174">
        <f>Q259*H259</f>
        <v>0</v>
      </c>
      <c r="S259" s="174">
        <v>0</v>
      </c>
      <c r="T259" s="17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6" t="s">
        <v>515</v>
      </c>
      <c r="AT259" s="176" t="s">
        <v>126</v>
      </c>
      <c r="AU259" s="176" t="s">
        <v>82</v>
      </c>
      <c r="AY259" s="19" t="s">
        <v>124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9" t="s">
        <v>80</v>
      </c>
      <c r="BK259" s="177">
        <f>ROUND(I259*H259,2)</f>
        <v>0</v>
      </c>
      <c r="BL259" s="19" t="s">
        <v>515</v>
      </c>
      <c r="BM259" s="176" t="s">
        <v>1190</v>
      </c>
    </row>
    <row r="260" s="2" customFormat="1" ht="16.5" customHeight="1">
      <c r="A260" s="38"/>
      <c r="B260" s="164"/>
      <c r="C260" s="165" t="s">
        <v>1134</v>
      </c>
      <c r="D260" s="165" t="s">
        <v>126</v>
      </c>
      <c r="E260" s="166" t="s">
        <v>1191</v>
      </c>
      <c r="F260" s="167" t="s">
        <v>1192</v>
      </c>
      <c r="G260" s="168" t="s">
        <v>837</v>
      </c>
      <c r="H260" s="169">
        <v>3</v>
      </c>
      <c r="I260" s="170"/>
      <c r="J260" s="171">
        <f>ROUND(I260*H260,2)</f>
        <v>0</v>
      </c>
      <c r="K260" s="167" t="s">
        <v>3</v>
      </c>
      <c r="L260" s="39"/>
      <c r="M260" s="172" t="s">
        <v>3</v>
      </c>
      <c r="N260" s="173" t="s">
        <v>43</v>
      </c>
      <c r="O260" s="72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6" t="s">
        <v>515</v>
      </c>
      <c r="AT260" s="176" t="s">
        <v>126</v>
      </c>
      <c r="AU260" s="176" t="s">
        <v>82</v>
      </c>
      <c r="AY260" s="19" t="s">
        <v>124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9" t="s">
        <v>80</v>
      </c>
      <c r="BK260" s="177">
        <f>ROUND(I260*H260,2)</f>
        <v>0</v>
      </c>
      <c r="BL260" s="19" t="s">
        <v>515</v>
      </c>
      <c r="BM260" s="176" t="s">
        <v>1193</v>
      </c>
    </row>
    <row r="261" s="2" customFormat="1" ht="16.5" customHeight="1">
      <c r="A261" s="38"/>
      <c r="B261" s="164"/>
      <c r="C261" s="165" t="s">
        <v>1194</v>
      </c>
      <c r="D261" s="165" t="s">
        <v>126</v>
      </c>
      <c r="E261" s="166" t="s">
        <v>1195</v>
      </c>
      <c r="F261" s="167" t="s">
        <v>1196</v>
      </c>
      <c r="G261" s="168" t="s">
        <v>837</v>
      </c>
      <c r="H261" s="169">
        <v>6</v>
      </c>
      <c r="I261" s="170"/>
      <c r="J261" s="171">
        <f>ROUND(I261*H261,2)</f>
        <v>0</v>
      </c>
      <c r="K261" s="167" t="s">
        <v>3</v>
      </c>
      <c r="L261" s="39"/>
      <c r="M261" s="172" t="s">
        <v>3</v>
      </c>
      <c r="N261" s="173" t="s">
        <v>43</v>
      </c>
      <c r="O261" s="72"/>
      <c r="P261" s="174">
        <f>O261*H261</f>
        <v>0</v>
      </c>
      <c r="Q261" s="174">
        <v>0</v>
      </c>
      <c r="R261" s="174">
        <f>Q261*H261</f>
        <v>0</v>
      </c>
      <c r="S261" s="174">
        <v>0</v>
      </c>
      <c r="T261" s="17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76" t="s">
        <v>515</v>
      </c>
      <c r="AT261" s="176" t="s">
        <v>126</v>
      </c>
      <c r="AU261" s="176" t="s">
        <v>82</v>
      </c>
      <c r="AY261" s="19" t="s">
        <v>124</v>
      </c>
      <c r="BE261" s="177">
        <f>IF(N261="základní",J261,0)</f>
        <v>0</v>
      </c>
      <c r="BF261" s="177">
        <f>IF(N261="snížená",J261,0)</f>
        <v>0</v>
      </c>
      <c r="BG261" s="177">
        <f>IF(N261="zákl. přenesená",J261,0)</f>
        <v>0</v>
      </c>
      <c r="BH261" s="177">
        <f>IF(N261="sníž. přenesená",J261,0)</f>
        <v>0</v>
      </c>
      <c r="BI261" s="177">
        <f>IF(N261="nulová",J261,0)</f>
        <v>0</v>
      </c>
      <c r="BJ261" s="19" t="s">
        <v>80</v>
      </c>
      <c r="BK261" s="177">
        <f>ROUND(I261*H261,2)</f>
        <v>0</v>
      </c>
      <c r="BL261" s="19" t="s">
        <v>515</v>
      </c>
      <c r="BM261" s="176" t="s">
        <v>1197</v>
      </c>
    </row>
    <row r="262" s="2" customFormat="1" ht="16.5" customHeight="1">
      <c r="A262" s="38"/>
      <c r="B262" s="164"/>
      <c r="C262" s="165" t="s">
        <v>1137</v>
      </c>
      <c r="D262" s="165" t="s">
        <v>126</v>
      </c>
      <c r="E262" s="166" t="s">
        <v>1198</v>
      </c>
      <c r="F262" s="167" t="s">
        <v>1199</v>
      </c>
      <c r="G262" s="168" t="s">
        <v>837</v>
      </c>
      <c r="H262" s="169">
        <v>3</v>
      </c>
      <c r="I262" s="170"/>
      <c r="J262" s="171">
        <f>ROUND(I262*H262,2)</f>
        <v>0</v>
      </c>
      <c r="K262" s="167" t="s">
        <v>3</v>
      </c>
      <c r="L262" s="39"/>
      <c r="M262" s="172" t="s">
        <v>3</v>
      </c>
      <c r="N262" s="173" t="s">
        <v>43</v>
      </c>
      <c r="O262" s="72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6" t="s">
        <v>515</v>
      </c>
      <c r="AT262" s="176" t="s">
        <v>126</v>
      </c>
      <c r="AU262" s="176" t="s">
        <v>82</v>
      </c>
      <c r="AY262" s="19" t="s">
        <v>124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9" t="s">
        <v>80</v>
      </c>
      <c r="BK262" s="177">
        <f>ROUND(I262*H262,2)</f>
        <v>0</v>
      </c>
      <c r="BL262" s="19" t="s">
        <v>515</v>
      </c>
      <c r="BM262" s="176" t="s">
        <v>1200</v>
      </c>
    </row>
    <row r="263" s="2" customFormat="1" ht="16.5" customHeight="1">
      <c r="A263" s="38"/>
      <c r="B263" s="164"/>
      <c r="C263" s="165" t="s">
        <v>1201</v>
      </c>
      <c r="D263" s="165" t="s">
        <v>126</v>
      </c>
      <c r="E263" s="166" t="s">
        <v>1202</v>
      </c>
      <c r="F263" s="167" t="s">
        <v>1203</v>
      </c>
      <c r="G263" s="168" t="s">
        <v>837</v>
      </c>
      <c r="H263" s="169">
        <v>3</v>
      </c>
      <c r="I263" s="170"/>
      <c r="J263" s="171">
        <f>ROUND(I263*H263,2)</f>
        <v>0</v>
      </c>
      <c r="K263" s="167" t="s">
        <v>3</v>
      </c>
      <c r="L263" s="39"/>
      <c r="M263" s="172" t="s">
        <v>3</v>
      </c>
      <c r="N263" s="173" t="s">
        <v>43</v>
      </c>
      <c r="O263" s="72"/>
      <c r="P263" s="174">
        <f>O263*H263</f>
        <v>0</v>
      </c>
      <c r="Q263" s="174">
        <v>0</v>
      </c>
      <c r="R263" s="174">
        <f>Q263*H263</f>
        <v>0</v>
      </c>
      <c r="S263" s="174">
        <v>0</v>
      </c>
      <c r="T263" s="17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6" t="s">
        <v>515</v>
      </c>
      <c r="AT263" s="176" t="s">
        <v>126</v>
      </c>
      <c r="AU263" s="176" t="s">
        <v>82</v>
      </c>
      <c r="AY263" s="19" t="s">
        <v>124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9" t="s">
        <v>80</v>
      </c>
      <c r="BK263" s="177">
        <f>ROUND(I263*H263,2)</f>
        <v>0</v>
      </c>
      <c r="BL263" s="19" t="s">
        <v>515</v>
      </c>
      <c r="BM263" s="176" t="s">
        <v>1204</v>
      </c>
    </row>
    <row r="264" s="2" customFormat="1" ht="16.5" customHeight="1">
      <c r="A264" s="38"/>
      <c r="B264" s="164"/>
      <c r="C264" s="165" t="s">
        <v>1141</v>
      </c>
      <c r="D264" s="165" t="s">
        <v>126</v>
      </c>
      <c r="E264" s="166" t="s">
        <v>1205</v>
      </c>
      <c r="F264" s="167" t="s">
        <v>1206</v>
      </c>
      <c r="G264" s="168" t="s">
        <v>837</v>
      </c>
      <c r="H264" s="169">
        <v>3</v>
      </c>
      <c r="I264" s="170"/>
      <c r="J264" s="171">
        <f>ROUND(I264*H264,2)</f>
        <v>0</v>
      </c>
      <c r="K264" s="167" t="s">
        <v>3</v>
      </c>
      <c r="L264" s="39"/>
      <c r="M264" s="172" t="s">
        <v>3</v>
      </c>
      <c r="N264" s="173" t="s">
        <v>43</v>
      </c>
      <c r="O264" s="72"/>
      <c r="P264" s="174">
        <f>O264*H264</f>
        <v>0</v>
      </c>
      <c r="Q264" s="174">
        <v>0</v>
      </c>
      <c r="R264" s="174">
        <f>Q264*H264</f>
        <v>0</v>
      </c>
      <c r="S264" s="174">
        <v>0</v>
      </c>
      <c r="T264" s="17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76" t="s">
        <v>515</v>
      </c>
      <c r="AT264" s="176" t="s">
        <v>126</v>
      </c>
      <c r="AU264" s="176" t="s">
        <v>82</v>
      </c>
      <c r="AY264" s="19" t="s">
        <v>124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9" t="s">
        <v>80</v>
      </c>
      <c r="BK264" s="177">
        <f>ROUND(I264*H264,2)</f>
        <v>0</v>
      </c>
      <c r="BL264" s="19" t="s">
        <v>515</v>
      </c>
      <c r="BM264" s="176" t="s">
        <v>1207</v>
      </c>
    </row>
    <row r="265" s="2" customFormat="1" ht="16.5" customHeight="1">
      <c r="A265" s="38"/>
      <c r="B265" s="164"/>
      <c r="C265" s="165" t="s">
        <v>1208</v>
      </c>
      <c r="D265" s="165" t="s">
        <v>126</v>
      </c>
      <c r="E265" s="166" t="s">
        <v>1209</v>
      </c>
      <c r="F265" s="167" t="s">
        <v>1210</v>
      </c>
      <c r="G265" s="168" t="s">
        <v>837</v>
      </c>
      <c r="H265" s="169">
        <v>3</v>
      </c>
      <c r="I265" s="170"/>
      <c r="J265" s="171">
        <f>ROUND(I265*H265,2)</f>
        <v>0</v>
      </c>
      <c r="K265" s="167" t="s">
        <v>3</v>
      </c>
      <c r="L265" s="39"/>
      <c r="M265" s="172" t="s">
        <v>3</v>
      </c>
      <c r="N265" s="173" t="s">
        <v>43</v>
      </c>
      <c r="O265" s="72"/>
      <c r="P265" s="174">
        <f>O265*H265</f>
        <v>0</v>
      </c>
      <c r="Q265" s="174">
        <v>0</v>
      </c>
      <c r="R265" s="174">
        <f>Q265*H265</f>
        <v>0</v>
      </c>
      <c r="S265" s="174">
        <v>0</v>
      </c>
      <c r="T265" s="17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76" t="s">
        <v>515</v>
      </c>
      <c r="AT265" s="176" t="s">
        <v>126</v>
      </c>
      <c r="AU265" s="176" t="s">
        <v>82</v>
      </c>
      <c r="AY265" s="19" t="s">
        <v>124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9" t="s">
        <v>80</v>
      </c>
      <c r="BK265" s="177">
        <f>ROUND(I265*H265,2)</f>
        <v>0</v>
      </c>
      <c r="BL265" s="19" t="s">
        <v>515</v>
      </c>
      <c r="BM265" s="176" t="s">
        <v>1211</v>
      </c>
    </row>
    <row r="266" s="2" customFormat="1" ht="16.5" customHeight="1">
      <c r="A266" s="38"/>
      <c r="B266" s="164"/>
      <c r="C266" s="165" t="s">
        <v>1144</v>
      </c>
      <c r="D266" s="165" t="s">
        <v>126</v>
      </c>
      <c r="E266" s="166" t="s">
        <v>1212</v>
      </c>
      <c r="F266" s="167" t="s">
        <v>1213</v>
      </c>
      <c r="G266" s="168" t="s">
        <v>221</v>
      </c>
      <c r="H266" s="169">
        <v>6</v>
      </c>
      <c r="I266" s="170"/>
      <c r="J266" s="171">
        <f>ROUND(I266*H266,2)</f>
        <v>0</v>
      </c>
      <c r="K266" s="167" t="s">
        <v>3</v>
      </c>
      <c r="L266" s="39"/>
      <c r="M266" s="172" t="s">
        <v>3</v>
      </c>
      <c r="N266" s="173" t="s">
        <v>43</v>
      </c>
      <c r="O266" s="72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6" t="s">
        <v>515</v>
      </c>
      <c r="AT266" s="176" t="s">
        <v>126</v>
      </c>
      <c r="AU266" s="176" t="s">
        <v>82</v>
      </c>
      <c r="AY266" s="19" t="s">
        <v>124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9" t="s">
        <v>80</v>
      </c>
      <c r="BK266" s="177">
        <f>ROUND(I266*H266,2)</f>
        <v>0</v>
      </c>
      <c r="BL266" s="19" t="s">
        <v>515</v>
      </c>
      <c r="BM266" s="176" t="s">
        <v>1214</v>
      </c>
    </row>
    <row r="267" s="2" customFormat="1" ht="16.5" customHeight="1">
      <c r="A267" s="38"/>
      <c r="B267" s="164"/>
      <c r="C267" s="165" t="s">
        <v>1215</v>
      </c>
      <c r="D267" s="165" t="s">
        <v>126</v>
      </c>
      <c r="E267" s="166" t="s">
        <v>1216</v>
      </c>
      <c r="F267" s="167" t="s">
        <v>1217</v>
      </c>
      <c r="G267" s="168" t="s">
        <v>232</v>
      </c>
      <c r="H267" s="169">
        <v>2.5</v>
      </c>
      <c r="I267" s="170"/>
      <c r="J267" s="171">
        <f>ROUND(I267*H267,2)</f>
        <v>0</v>
      </c>
      <c r="K267" s="167" t="s">
        <v>3</v>
      </c>
      <c r="L267" s="39"/>
      <c r="M267" s="172" t="s">
        <v>3</v>
      </c>
      <c r="N267" s="173" t="s">
        <v>43</v>
      </c>
      <c r="O267" s="72"/>
      <c r="P267" s="174">
        <f>O267*H267</f>
        <v>0</v>
      </c>
      <c r="Q267" s="174">
        <v>0</v>
      </c>
      <c r="R267" s="174">
        <f>Q267*H267</f>
        <v>0</v>
      </c>
      <c r="S267" s="174">
        <v>0</v>
      </c>
      <c r="T267" s="17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6" t="s">
        <v>515</v>
      </c>
      <c r="AT267" s="176" t="s">
        <v>126</v>
      </c>
      <c r="AU267" s="176" t="s">
        <v>82</v>
      </c>
      <c r="AY267" s="19" t="s">
        <v>124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9" t="s">
        <v>80</v>
      </c>
      <c r="BK267" s="177">
        <f>ROUND(I267*H267,2)</f>
        <v>0</v>
      </c>
      <c r="BL267" s="19" t="s">
        <v>515</v>
      </c>
      <c r="BM267" s="176" t="s">
        <v>1218</v>
      </c>
    </row>
    <row r="268" s="2" customFormat="1" ht="16.5" customHeight="1">
      <c r="A268" s="38"/>
      <c r="B268" s="164"/>
      <c r="C268" s="165" t="s">
        <v>1147</v>
      </c>
      <c r="D268" s="165" t="s">
        <v>126</v>
      </c>
      <c r="E268" s="166" t="s">
        <v>1219</v>
      </c>
      <c r="F268" s="167" t="s">
        <v>1220</v>
      </c>
      <c r="G268" s="168" t="s">
        <v>232</v>
      </c>
      <c r="H268" s="169">
        <v>2.5</v>
      </c>
      <c r="I268" s="170"/>
      <c r="J268" s="171">
        <f>ROUND(I268*H268,2)</f>
        <v>0</v>
      </c>
      <c r="K268" s="167" t="s">
        <v>3</v>
      </c>
      <c r="L268" s="39"/>
      <c r="M268" s="172" t="s">
        <v>3</v>
      </c>
      <c r="N268" s="173" t="s">
        <v>43</v>
      </c>
      <c r="O268" s="72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76" t="s">
        <v>515</v>
      </c>
      <c r="AT268" s="176" t="s">
        <v>126</v>
      </c>
      <c r="AU268" s="176" t="s">
        <v>82</v>
      </c>
      <c r="AY268" s="19" t="s">
        <v>124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9" t="s">
        <v>80</v>
      </c>
      <c r="BK268" s="177">
        <f>ROUND(I268*H268,2)</f>
        <v>0</v>
      </c>
      <c r="BL268" s="19" t="s">
        <v>515</v>
      </c>
      <c r="BM268" s="176" t="s">
        <v>1221</v>
      </c>
    </row>
    <row r="269" s="2" customFormat="1" ht="16.5" customHeight="1">
      <c r="A269" s="38"/>
      <c r="B269" s="164"/>
      <c r="C269" s="165" t="s">
        <v>1222</v>
      </c>
      <c r="D269" s="165" t="s">
        <v>126</v>
      </c>
      <c r="E269" s="166" t="s">
        <v>1223</v>
      </c>
      <c r="F269" s="167" t="s">
        <v>1224</v>
      </c>
      <c r="G269" s="168" t="s">
        <v>232</v>
      </c>
      <c r="H269" s="169">
        <v>3.8999999999999999</v>
      </c>
      <c r="I269" s="170"/>
      <c r="J269" s="171">
        <f>ROUND(I269*H269,2)</f>
        <v>0</v>
      </c>
      <c r="K269" s="167" t="s">
        <v>3</v>
      </c>
      <c r="L269" s="39"/>
      <c r="M269" s="172" t="s">
        <v>3</v>
      </c>
      <c r="N269" s="173" t="s">
        <v>43</v>
      </c>
      <c r="O269" s="72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76" t="s">
        <v>515</v>
      </c>
      <c r="AT269" s="176" t="s">
        <v>126</v>
      </c>
      <c r="AU269" s="176" t="s">
        <v>82</v>
      </c>
      <c r="AY269" s="19" t="s">
        <v>124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9" t="s">
        <v>80</v>
      </c>
      <c r="BK269" s="177">
        <f>ROUND(I269*H269,2)</f>
        <v>0</v>
      </c>
      <c r="BL269" s="19" t="s">
        <v>515</v>
      </c>
      <c r="BM269" s="176" t="s">
        <v>1225</v>
      </c>
    </row>
    <row r="270" s="2" customFormat="1" ht="16.5" customHeight="1">
      <c r="A270" s="38"/>
      <c r="B270" s="164"/>
      <c r="C270" s="165" t="s">
        <v>1150</v>
      </c>
      <c r="D270" s="165" t="s">
        <v>126</v>
      </c>
      <c r="E270" s="166" t="s">
        <v>1226</v>
      </c>
      <c r="F270" s="167" t="s">
        <v>1227</v>
      </c>
      <c r="G270" s="168" t="s">
        <v>837</v>
      </c>
      <c r="H270" s="169">
        <v>1</v>
      </c>
      <c r="I270" s="170"/>
      <c r="J270" s="171">
        <f>ROUND(I270*H270,2)</f>
        <v>0</v>
      </c>
      <c r="K270" s="167" t="s">
        <v>3</v>
      </c>
      <c r="L270" s="39"/>
      <c r="M270" s="172" t="s">
        <v>3</v>
      </c>
      <c r="N270" s="173" t="s">
        <v>43</v>
      </c>
      <c r="O270" s="72"/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6" t="s">
        <v>515</v>
      </c>
      <c r="AT270" s="176" t="s">
        <v>126</v>
      </c>
      <c r="AU270" s="176" t="s">
        <v>82</v>
      </c>
      <c r="AY270" s="19" t="s">
        <v>124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9" t="s">
        <v>80</v>
      </c>
      <c r="BK270" s="177">
        <f>ROUND(I270*H270,2)</f>
        <v>0</v>
      </c>
      <c r="BL270" s="19" t="s">
        <v>515</v>
      </c>
      <c r="BM270" s="176" t="s">
        <v>1228</v>
      </c>
    </row>
    <row r="271" s="2" customFormat="1" ht="16.5" customHeight="1">
      <c r="A271" s="38"/>
      <c r="B271" s="164"/>
      <c r="C271" s="165" t="s">
        <v>1229</v>
      </c>
      <c r="D271" s="165" t="s">
        <v>126</v>
      </c>
      <c r="E271" s="166" t="s">
        <v>1230</v>
      </c>
      <c r="F271" s="167" t="s">
        <v>1231</v>
      </c>
      <c r="G271" s="168" t="s">
        <v>837</v>
      </c>
      <c r="H271" s="169">
        <v>1</v>
      </c>
      <c r="I271" s="170"/>
      <c r="J271" s="171">
        <f>ROUND(I271*H271,2)</f>
        <v>0</v>
      </c>
      <c r="K271" s="167" t="s">
        <v>3</v>
      </c>
      <c r="L271" s="39"/>
      <c r="M271" s="172" t="s">
        <v>3</v>
      </c>
      <c r="N271" s="173" t="s">
        <v>43</v>
      </c>
      <c r="O271" s="72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76" t="s">
        <v>515</v>
      </c>
      <c r="AT271" s="176" t="s">
        <v>126</v>
      </c>
      <c r="AU271" s="176" t="s">
        <v>82</v>
      </c>
      <c r="AY271" s="19" t="s">
        <v>124</v>
      </c>
      <c r="BE271" s="177">
        <f>IF(N271="základní",J271,0)</f>
        <v>0</v>
      </c>
      <c r="BF271" s="177">
        <f>IF(N271="snížená",J271,0)</f>
        <v>0</v>
      </c>
      <c r="BG271" s="177">
        <f>IF(N271="zákl. přenesená",J271,0)</f>
        <v>0</v>
      </c>
      <c r="BH271" s="177">
        <f>IF(N271="sníž. přenesená",J271,0)</f>
        <v>0</v>
      </c>
      <c r="BI271" s="177">
        <f>IF(N271="nulová",J271,0)</f>
        <v>0</v>
      </c>
      <c r="BJ271" s="19" t="s">
        <v>80</v>
      </c>
      <c r="BK271" s="177">
        <f>ROUND(I271*H271,2)</f>
        <v>0</v>
      </c>
      <c r="BL271" s="19" t="s">
        <v>515</v>
      </c>
      <c r="BM271" s="176" t="s">
        <v>1232</v>
      </c>
    </row>
    <row r="272" s="12" customFormat="1" ht="22.8" customHeight="1">
      <c r="A272" s="12"/>
      <c r="B272" s="151"/>
      <c r="C272" s="12"/>
      <c r="D272" s="152" t="s">
        <v>71</v>
      </c>
      <c r="E272" s="162" t="s">
        <v>1233</v>
      </c>
      <c r="F272" s="162" t="s">
        <v>1234</v>
      </c>
      <c r="G272" s="12"/>
      <c r="H272" s="12"/>
      <c r="I272" s="154"/>
      <c r="J272" s="163">
        <f>BK272</f>
        <v>0</v>
      </c>
      <c r="K272" s="12"/>
      <c r="L272" s="151"/>
      <c r="M272" s="156"/>
      <c r="N272" s="157"/>
      <c r="O272" s="157"/>
      <c r="P272" s="158">
        <f>SUM(P273:P284)</f>
        <v>0</v>
      </c>
      <c r="Q272" s="157"/>
      <c r="R272" s="158">
        <f>SUM(R273:R284)</f>
        <v>0</v>
      </c>
      <c r="S272" s="157"/>
      <c r="T272" s="159">
        <f>SUM(T273:T284)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2" t="s">
        <v>142</v>
      </c>
      <c r="AT272" s="160" t="s">
        <v>71</v>
      </c>
      <c r="AU272" s="160" t="s">
        <v>80</v>
      </c>
      <c r="AY272" s="152" t="s">
        <v>124</v>
      </c>
      <c r="BK272" s="161">
        <f>SUM(BK273:BK284)</f>
        <v>0</v>
      </c>
    </row>
    <row r="273" s="2" customFormat="1" ht="16.5" customHeight="1">
      <c r="A273" s="38"/>
      <c r="B273" s="164"/>
      <c r="C273" s="207" t="s">
        <v>1183</v>
      </c>
      <c r="D273" s="207" t="s">
        <v>353</v>
      </c>
      <c r="E273" s="208" t="s">
        <v>1235</v>
      </c>
      <c r="F273" s="209" t="s">
        <v>1192</v>
      </c>
      <c r="G273" s="210" t="s">
        <v>837</v>
      </c>
      <c r="H273" s="211">
        <v>3</v>
      </c>
      <c r="I273" s="212"/>
      <c r="J273" s="213">
        <f>ROUND(I273*H273,2)</f>
        <v>0</v>
      </c>
      <c r="K273" s="209" t="s">
        <v>3</v>
      </c>
      <c r="L273" s="214"/>
      <c r="M273" s="215" t="s">
        <v>3</v>
      </c>
      <c r="N273" s="216" t="s">
        <v>43</v>
      </c>
      <c r="O273" s="72"/>
      <c r="P273" s="174">
        <f>O273*H273</f>
        <v>0</v>
      </c>
      <c r="Q273" s="174">
        <v>0</v>
      </c>
      <c r="R273" s="174">
        <f>Q273*H273</f>
        <v>0</v>
      </c>
      <c r="S273" s="174">
        <v>0</v>
      </c>
      <c r="T273" s="17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76" t="s">
        <v>841</v>
      </c>
      <c r="AT273" s="176" t="s">
        <v>353</v>
      </c>
      <c r="AU273" s="176" t="s">
        <v>82</v>
      </c>
      <c r="AY273" s="19" t="s">
        <v>124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9" t="s">
        <v>80</v>
      </c>
      <c r="BK273" s="177">
        <f>ROUND(I273*H273,2)</f>
        <v>0</v>
      </c>
      <c r="BL273" s="19" t="s">
        <v>841</v>
      </c>
      <c r="BM273" s="176" t="s">
        <v>1236</v>
      </c>
    </row>
    <row r="274" s="2" customFormat="1" ht="16.5" customHeight="1">
      <c r="A274" s="38"/>
      <c r="B274" s="164"/>
      <c r="C274" s="207" t="s">
        <v>1237</v>
      </c>
      <c r="D274" s="207" t="s">
        <v>353</v>
      </c>
      <c r="E274" s="208" t="s">
        <v>1238</v>
      </c>
      <c r="F274" s="209" t="s">
        <v>1196</v>
      </c>
      <c r="G274" s="210" t="s">
        <v>837</v>
      </c>
      <c r="H274" s="211">
        <v>6</v>
      </c>
      <c r="I274" s="212"/>
      <c r="J274" s="213">
        <f>ROUND(I274*H274,2)</f>
        <v>0</v>
      </c>
      <c r="K274" s="209" t="s">
        <v>3</v>
      </c>
      <c r="L274" s="214"/>
      <c r="M274" s="215" t="s">
        <v>3</v>
      </c>
      <c r="N274" s="216" t="s">
        <v>43</v>
      </c>
      <c r="O274" s="72"/>
      <c r="P274" s="174">
        <f>O274*H274</f>
        <v>0</v>
      </c>
      <c r="Q274" s="174">
        <v>0</v>
      </c>
      <c r="R274" s="174">
        <f>Q274*H274</f>
        <v>0</v>
      </c>
      <c r="S274" s="174">
        <v>0</v>
      </c>
      <c r="T274" s="17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76" t="s">
        <v>841</v>
      </c>
      <c r="AT274" s="176" t="s">
        <v>353</v>
      </c>
      <c r="AU274" s="176" t="s">
        <v>82</v>
      </c>
      <c r="AY274" s="19" t="s">
        <v>124</v>
      </c>
      <c r="BE274" s="177">
        <f>IF(N274="základní",J274,0)</f>
        <v>0</v>
      </c>
      <c r="BF274" s="177">
        <f>IF(N274="snížená",J274,0)</f>
        <v>0</v>
      </c>
      <c r="BG274" s="177">
        <f>IF(N274="zákl. přenesená",J274,0)</f>
        <v>0</v>
      </c>
      <c r="BH274" s="177">
        <f>IF(N274="sníž. přenesená",J274,0)</f>
        <v>0</v>
      </c>
      <c r="BI274" s="177">
        <f>IF(N274="nulová",J274,0)</f>
        <v>0</v>
      </c>
      <c r="BJ274" s="19" t="s">
        <v>80</v>
      </c>
      <c r="BK274" s="177">
        <f>ROUND(I274*H274,2)</f>
        <v>0</v>
      </c>
      <c r="BL274" s="19" t="s">
        <v>841</v>
      </c>
      <c r="BM274" s="176" t="s">
        <v>1239</v>
      </c>
    </row>
    <row r="275" s="2" customFormat="1" ht="24.15" customHeight="1">
      <c r="A275" s="38"/>
      <c r="B275" s="164"/>
      <c r="C275" s="207" t="s">
        <v>1186</v>
      </c>
      <c r="D275" s="207" t="s">
        <v>353</v>
      </c>
      <c r="E275" s="208" t="s">
        <v>1240</v>
      </c>
      <c r="F275" s="209" t="s">
        <v>1199</v>
      </c>
      <c r="G275" s="210" t="s">
        <v>837</v>
      </c>
      <c r="H275" s="211">
        <v>3</v>
      </c>
      <c r="I275" s="212"/>
      <c r="J275" s="213">
        <f>ROUND(I275*H275,2)</f>
        <v>0</v>
      </c>
      <c r="K275" s="209" t="s">
        <v>3</v>
      </c>
      <c r="L275" s="214"/>
      <c r="M275" s="215" t="s">
        <v>3</v>
      </c>
      <c r="N275" s="216" t="s">
        <v>43</v>
      </c>
      <c r="O275" s="72"/>
      <c r="P275" s="174">
        <f>O275*H275</f>
        <v>0</v>
      </c>
      <c r="Q275" s="174">
        <v>0</v>
      </c>
      <c r="R275" s="174">
        <f>Q275*H275</f>
        <v>0</v>
      </c>
      <c r="S275" s="174">
        <v>0</v>
      </c>
      <c r="T275" s="17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6" t="s">
        <v>841</v>
      </c>
      <c r="AT275" s="176" t="s">
        <v>353</v>
      </c>
      <c r="AU275" s="176" t="s">
        <v>82</v>
      </c>
      <c r="AY275" s="19" t="s">
        <v>124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9" t="s">
        <v>80</v>
      </c>
      <c r="BK275" s="177">
        <f>ROUND(I275*H275,2)</f>
        <v>0</v>
      </c>
      <c r="BL275" s="19" t="s">
        <v>841</v>
      </c>
      <c r="BM275" s="176" t="s">
        <v>1241</v>
      </c>
    </row>
    <row r="276" s="2" customFormat="1" ht="16.5" customHeight="1">
      <c r="A276" s="38"/>
      <c r="B276" s="164"/>
      <c r="C276" s="207" t="s">
        <v>1242</v>
      </c>
      <c r="D276" s="207" t="s">
        <v>353</v>
      </c>
      <c r="E276" s="208" t="s">
        <v>1243</v>
      </c>
      <c r="F276" s="209" t="s">
        <v>1203</v>
      </c>
      <c r="G276" s="210" t="s">
        <v>837</v>
      </c>
      <c r="H276" s="211">
        <v>3</v>
      </c>
      <c r="I276" s="212"/>
      <c r="J276" s="213">
        <f>ROUND(I276*H276,2)</f>
        <v>0</v>
      </c>
      <c r="K276" s="209" t="s">
        <v>3</v>
      </c>
      <c r="L276" s="214"/>
      <c r="M276" s="215" t="s">
        <v>3</v>
      </c>
      <c r="N276" s="216" t="s">
        <v>43</v>
      </c>
      <c r="O276" s="72"/>
      <c r="P276" s="174">
        <f>O276*H276</f>
        <v>0</v>
      </c>
      <c r="Q276" s="174">
        <v>0</v>
      </c>
      <c r="R276" s="174">
        <f>Q276*H276</f>
        <v>0</v>
      </c>
      <c r="S276" s="174">
        <v>0</v>
      </c>
      <c r="T276" s="17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6" t="s">
        <v>841</v>
      </c>
      <c r="AT276" s="176" t="s">
        <v>353</v>
      </c>
      <c r="AU276" s="176" t="s">
        <v>82</v>
      </c>
      <c r="AY276" s="19" t="s">
        <v>124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9" t="s">
        <v>80</v>
      </c>
      <c r="BK276" s="177">
        <f>ROUND(I276*H276,2)</f>
        <v>0</v>
      </c>
      <c r="BL276" s="19" t="s">
        <v>841</v>
      </c>
      <c r="BM276" s="176" t="s">
        <v>1244</v>
      </c>
    </row>
    <row r="277" s="2" customFormat="1" ht="16.5" customHeight="1">
      <c r="A277" s="38"/>
      <c r="B277" s="164"/>
      <c r="C277" s="207" t="s">
        <v>1190</v>
      </c>
      <c r="D277" s="207" t="s">
        <v>353</v>
      </c>
      <c r="E277" s="208" t="s">
        <v>1245</v>
      </c>
      <c r="F277" s="209" t="s">
        <v>1206</v>
      </c>
      <c r="G277" s="210" t="s">
        <v>837</v>
      </c>
      <c r="H277" s="211">
        <v>3</v>
      </c>
      <c r="I277" s="212"/>
      <c r="J277" s="213">
        <f>ROUND(I277*H277,2)</f>
        <v>0</v>
      </c>
      <c r="K277" s="209" t="s">
        <v>3</v>
      </c>
      <c r="L277" s="214"/>
      <c r="M277" s="215" t="s">
        <v>3</v>
      </c>
      <c r="N277" s="216" t="s">
        <v>43</v>
      </c>
      <c r="O277" s="72"/>
      <c r="P277" s="174">
        <f>O277*H277</f>
        <v>0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76" t="s">
        <v>841</v>
      </c>
      <c r="AT277" s="176" t="s">
        <v>353</v>
      </c>
      <c r="AU277" s="176" t="s">
        <v>82</v>
      </c>
      <c r="AY277" s="19" t="s">
        <v>124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9" t="s">
        <v>80</v>
      </c>
      <c r="BK277" s="177">
        <f>ROUND(I277*H277,2)</f>
        <v>0</v>
      </c>
      <c r="BL277" s="19" t="s">
        <v>841</v>
      </c>
      <c r="BM277" s="176" t="s">
        <v>1246</v>
      </c>
    </row>
    <row r="278" s="2" customFormat="1" ht="16.5" customHeight="1">
      <c r="A278" s="38"/>
      <c r="B278" s="164"/>
      <c r="C278" s="207" t="s">
        <v>1247</v>
      </c>
      <c r="D278" s="207" t="s">
        <v>353</v>
      </c>
      <c r="E278" s="208" t="s">
        <v>1248</v>
      </c>
      <c r="F278" s="209" t="s">
        <v>1210</v>
      </c>
      <c r="G278" s="210" t="s">
        <v>837</v>
      </c>
      <c r="H278" s="211">
        <v>3</v>
      </c>
      <c r="I278" s="212"/>
      <c r="J278" s="213">
        <f>ROUND(I278*H278,2)</f>
        <v>0</v>
      </c>
      <c r="K278" s="209" t="s">
        <v>3</v>
      </c>
      <c r="L278" s="214"/>
      <c r="M278" s="215" t="s">
        <v>3</v>
      </c>
      <c r="N278" s="216" t="s">
        <v>43</v>
      </c>
      <c r="O278" s="72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841</v>
      </c>
      <c r="AT278" s="176" t="s">
        <v>353</v>
      </c>
      <c r="AU278" s="176" t="s">
        <v>82</v>
      </c>
      <c r="AY278" s="19" t="s">
        <v>124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80</v>
      </c>
      <c r="BK278" s="177">
        <f>ROUND(I278*H278,2)</f>
        <v>0</v>
      </c>
      <c r="BL278" s="19" t="s">
        <v>841</v>
      </c>
      <c r="BM278" s="176" t="s">
        <v>1249</v>
      </c>
    </row>
    <row r="279" s="2" customFormat="1" ht="16.5" customHeight="1">
      <c r="A279" s="38"/>
      <c r="B279" s="164"/>
      <c r="C279" s="207" t="s">
        <v>1193</v>
      </c>
      <c r="D279" s="207" t="s">
        <v>353</v>
      </c>
      <c r="E279" s="208" t="s">
        <v>1250</v>
      </c>
      <c r="F279" s="209" t="s">
        <v>1213</v>
      </c>
      <c r="G279" s="210" t="s">
        <v>221</v>
      </c>
      <c r="H279" s="211">
        <v>6</v>
      </c>
      <c r="I279" s="212"/>
      <c r="J279" s="213">
        <f>ROUND(I279*H279,2)</f>
        <v>0</v>
      </c>
      <c r="K279" s="209" t="s">
        <v>3</v>
      </c>
      <c r="L279" s="214"/>
      <c r="M279" s="215" t="s">
        <v>3</v>
      </c>
      <c r="N279" s="216" t="s">
        <v>43</v>
      </c>
      <c r="O279" s="72"/>
      <c r="P279" s="174">
        <f>O279*H279</f>
        <v>0</v>
      </c>
      <c r="Q279" s="174">
        <v>0</v>
      </c>
      <c r="R279" s="174">
        <f>Q279*H279</f>
        <v>0</v>
      </c>
      <c r="S279" s="174">
        <v>0</v>
      </c>
      <c r="T279" s="17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76" t="s">
        <v>841</v>
      </c>
      <c r="AT279" s="176" t="s">
        <v>353</v>
      </c>
      <c r="AU279" s="176" t="s">
        <v>82</v>
      </c>
      <c r="AY279" s="19" t="s">
        <v>124</v>
      </c>
      <c r="BE279" s="177">
        <f>IF(N279="základní",J279,0)</f>
        <v>0</v>
      </c>
      <c r="BF279" s="177">
        <f>IF(N279="snížená",J279,0)</f>
        <v>0</v>
      </c>
      <c r="BG279" s="177">
        <f>IF(N279="zákl. přenesená",J279,0)</f>
        <v>0</v>
      </c>
      <c r="BH279" s="177">
        <f>IF(N279="sníž. přenesená",J279,0)</f>
        <v>0</v>
      </c>
      <c r="BI279" s="177">
        <f>IF(N279="nulová",J279,0)</f>
        <v>0</v>
      </c>
      <c r="BJ279" s="19" t="s">
        <v>80</v>
      </c>
      <c r="BK279" s="177">
        <f>ROUND(I279*H279,2)</f>
        <v>0</v>
      </c>
      <c r="BL279" s="19" t="s">
        <v>841</v>
      </c>
      <c r="BM279" s="176" t="s">
        <v>1251</v>
      </c>
    </row>
    <row r="280" s="2" customFormat="1" ht="16.5" customHeight="1">
      <c r="A280" s="38"/>
      <c r="B280" s="164"/>
      <c r="C280" s="207" t="s">
        <v>1252</v>
      </c>
      <c r="D280" s="207" t="s">
        <v>353</v>
      </c>
      <c r="E280" s="208" t="s">
        <v>1253</v>
      </c>
      <c r="F280" s="209" t="s">
        <v>1217</v>
      </c>
      <c r="G280" s="210" t="s">
        <v>232</v>
      </c>
      <c r="H280" s="211">
        <v>2.5</v>
      </c>
      <c r="I280" s="212"/>
      <c r="J280" s="213">
        <f>ROUND(I280*H280,2)</f>
        <v>0</v>
      </c>
      <c r="K280" s="209" t="s">
        <v>3</v>
      </c>
      <c r="L280" s="214"/>
      <c r="M280" s="215" t="s">
        <v>3</v>
      </c>
      <c r="N280" s="216" t="s">
        <v>43</v>
      </c>
      <c r="O280" s="72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6" t="s">
        <v>841</v>
      </c>
      <c r="AT280" s="176" t="s">
        <v>353</v>
      </c>
      <c r="AU280" s="176" t="s">
        <v>82</v>
      </c>
      <c r="AY280" s="19" t="s">
        <v>124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9" t="s">
        <v>80</v>
      </c>
      <c r="BK280" s="177">
        <f>ROUND(I280*H280,2)</f>
        <v>0</v>
      </c>
      <c r="BL280" s="19" t="s">
        <v>841</v>
      </c>
      <c r="BM280" s="176" t="s">
        <v>1254</v>
      </c>
    </row>
    <row r="281" s="2" customFormat="1" ht="16.5" customHeight="1">
      <c r="A281" s="38"/>
      <c r="B281" s="164"/>
      <c r="C281" s="207" t="s">
        <v>1197</v>
      </c>
      <c r="D281" s="207" t="s">
        <v>353</v>
      </c>
      <c r="E281" s="208" t="s">
        <v>1255</v>
      </c>
      <c r="F281" s="209" t="s">
        <v>1220</v>
      </c>
      <c r="G281" s="210" t="s">
        <v>232</v>
      </c>
      <c r="H281" s="211">
        <v>2.5</v>
      </c>
      <c r="I281" s="212"/>
      <c r="J281" s="213">
        <f>ROUND(I281*H281,2)</f>
        <v>0</v>
      </c>
      <c r="K281" s="209" t="s">
        <v>3</v>
      </c>
      <c r="L281" s="214"/>
      <c r="M281" s="215" t="s">
        <v>3</v>
      </c>
      <c r="N281" s="216" t="s">
        <v>43</v>
      </c>
      <c r="O281" s="72"/>
      <c r="P281" s="174">
        <f>O281*H281</f>
        <v>0</v>
      </c>
      <c r="Q281" s="174">
        <v>0</v>
      </c>
      <c r="R281" s="174">
        <f>Q281*H281</f>
        <v>0</v>
      </c>
      <c r="S281" s="174">
        <v>0</v>
      </c>
      <c r="T281" s="17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6" t="s">
        <v>841</v>
      </c>
      <c r="AT281" s="176" t="s">
        <v>353</v>
      </c>
      <c r="AU281" s="176" t="s">
        <v>82</v>
      </c>
      <c r="AY281" s="19" t="s">
        <v>124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9" t="s">
        <v>80</v>
      </c>
      <c r="BK281" s="177">
        <f>ROUND(I281*H281,2)</f>
        <v>0</v>
      </c>
      <c r="BL281" s="19" t="s">
        <v>841</v>
      </c>
      <c r="BM281" s="176" t="s">
        <v>1256</v>
      </c>
    </row>
    <row r="282" s="2" customFormat="1" ht="16.5" customHeight="1">
      <c r="A282" s="38"/>
      <c r="B282" s="164"/>
      <c r="C282" s="207" t="s">
        <v>1257</v>
      </c>
      <c r="D282" s="207" t="s">
        <v>353</v>
      </c>
      <c r="E282" s="208" t="s">
        <v>1258</v>
      </c>
      <c r="F282" s="209" t="s">
        <v>1259</v>
      </c>
      <c r="G282" s="210" t="s">
        <v>232</v>
      </c>
      <c r="H282" s="211">
        <v>3.8999999999999999</v>
      </c>
      <c r="I282" s="212"/>
      <c r="J282" s="213">
        <f>ROUND(I282*H282,2)</f>
        <v>0</v>
      </c>
      <c r="K282" s="209" t="s">
        <v>3</v>
      </c>
      <c r="L282" s="214"/>
      <c r="M282" s="215" t="s">
        <v>3</v>
      </c>
      <c r="N282" s="216" t="s">
        <v>43</v>
      </c>
      <c r="O282" s="72"/>
      <c r="P282" s="174">
        <f>O282*H282</f>
        <v>0</v>
      </c>
      <c r="Q282" s="174">
        <v>0</v>
      </c>
      <c r="R282" s="174">
        <f>Q282*H282</f>
        <v>0</v>
      </c>
      <c r="S282" s="174">
        <v>0</v>
      </c>
      <c r="T282" s="17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6" t="s">
        <v>841</v>
      </c>
      <c r="AT282" s="176" t="s">
        <v>353</v>
      </c>
      <c r="AU282" s="176" t="s">
        <v>82</v>
      </c>
      <c r="AY282" s="19" t="s">
        <v>124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9" t="s">
        <v>80</v>
      </c>
      <c r="BK282" s="177">
        <f>ROUND(I282*H282,2)</f>
        <v>0</v>
      </c>
      <c r="BL282" s="19" t="s">
        <v>841</v>
      </c>
      <c r="BM282" s="176" t="s">
        <v>1260</v>
      </c>
    </row>
    <row r="283" s="2" customFormat="1" ht="16.5" customHeight="1">
      <c r="A283" s="38"/>
      <c r="B283" s="164"/>
      <c r="C283" s="207" t="s">
        <v>1200</v>
      </c>
      <c r="D283" s="207" t="s">
        <v>353</v>
      </c>
      <c r="E283" s="208" t="s">
        <v>1261</v>
      </c>
      <c r="F283" s="209" t="s">
        <v>1227</v>
      </c>
      <c r="G283" s="210" t="s">
        <v>837</v>
      </c>
      <c r="H283" s="211">
        <v>1</v>
      </c>
      <c r="I283" s="212"/>
      <c r="J283" s="213">
        <f>ROUND(I283*H283,2)</f>
        <v>0</v>
      </c>
      <c r="K283" s="209" t="s">
        <v>3</v>
      </c>
      <c r="L283" s="214"/>
      <c r="M283" s="215" t="s">
        <v>3</v>
      </c>
      <c r="N283" s="216" t="s">
        <v>43</v>
      </c>
      <c r="O283" s="72"/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6" t="s">
        <v>841</v>
      </c>
      <c r="AT283" s="176" t="s">
        <v>353</v>
      </c>
      <c r="AU283" s="176" t="s">
        <v>82</v>
      </c>
      <c r="AY283" s="19" t="s">
        <v>124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9" t="s">
        <v>80</v>
      </c>
      <c r="BK283" s="177">
        <f>ROUND(I283*H283,2)</f>
        <v>0</v>
      </c>
      <c r="BL283" s="19" t="s">
        <v>841</v>
      </c>
      <c r="BM283" s="176" t="s">
        <v>1262</v>
      </c>
    </row>
    <row r="284" s="2" customFormat="1" ht="16.5" customHeight="1">
      <c r="A284" s="38"/>
      <c r="B284" s="164"/>
      <c r="C284" s="207" t="s">
        <v>1263</v>
      </c>
      <c r="D284" s="207" t="s">
        <v>353</v>
      </c>
      <c r="E284" s="208" t="s">
        <v>1264</v>
      </c>
      <c r="F284" s="209" t="s">
        <v>1231</v>
      </c>
      <c r="G284" s="210" t="s">
        <v>837</v>
      </c>
      <c r="H284" s="211">
        <v>1</v>
      </c>
      <c r="I284" s="212"/>
      <c r="J284" s="213">
        <f>ROUND(I284*H284,2)</f>
        <v>0</v>
      </c>
      <c r="K284" s="209" t="s">
        <v>3</v>
      </c>
      <c r="L284" s="214"/>
      <c r="M284" s="221" t="s">
        <v>3</v>
      </c>
      <c r="N284" s="222" t="s">
        <v>43</v>
      </c>
      <c r="O284" s="223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76" t="s">
        <v>841</v>
      </c>
      <c r="AT284" s="176" t="s">
        <v>353</v>
      </c>
      <c r="AU284" s="176" t="s">
        <v>82</v>
      </c>
      <c r="AY284" s="19" t="s">
        <v>124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9" t="s">
        <v>80</v>
      </c>
      <c r="BK284" s="177">
        <f>ROUND(I284*H284,2)</f>
        <v>0</v>
      </c>
      <c r="BL284" s="19" t="s">
        <v>841</v>
      </c>
      <c r="BM284" s="176" t="s">
        <v>1265</v>
      </c>
    </row>
    <row r="285" s="2" customFormat="1" ht="6.96" customHeight="1">
      <c r="A285" s="38"/>
      <c r="B285" s="55"/>
      <c r="C285" s="56"/>
      <c r="D285" s="56"/>
      <c r="E285" s="56"/>
      <c r="F285" s="56"/>
      <c r="G285" s="56"/>
      <c r="H285" s="56"/>
      <c r="I285" s="56"/>
      <c r="J285" s="56"/>
      <c r="K285" s="56"/>
      <c r="L285" s="39"/>
      <c r="M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</sheetData>
  <autoFilter ref="C97:K284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89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Jáchymov - třída Dukelských hrdinů - parkovací plochy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1266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7. 12. 2021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28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36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17"/>
      <c r="B27" s="118"/>
      <c r="C27" s="117"/>
      <c r="D27" s="117"/>
      <c r="E27" s="36" t="s">
        <v>37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38</v>
      </c>
      <c r="E30" s="38"/>
      <c r="F30" s="38"/>
      <c r="G30" s="38"/>
      <c r="H30" s="38"/>
      <c r="I30" s="38"/>
      <c r="J30" s="90">
        <f>ROUND(J83,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42</v>
      </c>
      <c r="E33" s="32" t="s">
        <v>43</v>
      </c>
      <c r="F33" s="122">
        <f>ROUND((SUM(BE83:BE107)),  2)</f>
        <v>0</v>
      </c>
      <c r="G33" s="38"/>
      <c r="H33" s="38"/>
      <c r="I33" s="123">
        <v>0.20999999999999999</v>
      </c>
      <c r="J33" s="122">
        <f>ROUND(((SUM(BE83:BE107))*I33),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2">
        <f>ROUND((SUM(BF83:BF107)),  2)</f>
        <v>0</v>
      </c>
      <c r="G34" s="38"/>
      <c r="H34" s="38"/>
      <c r="I34" s="123">
        <v>0.14999999999999999</v>
      </c>
      <c r="J34" s="122">
        <f>ROUND(((SUM(BF83:BF107))*I34),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2">
        <f>ROUND((SUM(BG83:BG107)),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2">
        <f>ROUND((SUM(BH83:BH107)),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2">
        <f>ROUND((SUM(BI83:BI107)),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48</v>
      </c>
      <c r="E39" s="76"/>
      <c r="F39" s="76"/>
      <c r="G39" s="126" t="s">
        <v>49</v>
      </c>
      <c r="H39" s="127" t="s">
        <v>50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Jáchymov - třída Dukelských hrdinů - parkovací plochy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VON - Vedlejší a ostatní náklady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Jáchymov</v>
      </c>
      <c r="G52" s="38"/>
      <c r="H52" s="38"/>
      <c r="I52" s="32" t="s">
        <v>23</v>
      </c>
      <c r="J52" s="64" t="str">
        <f>IF(J12="","",J12)</f>
        <v>7. 12. 2021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38"/>
      <c r="E54" s="38"/>
      <c r="F54" s="27" t="str">
        <f>E15</f>
        <v>město Jáchymov, nám. Republiky 1, 362 51 Jáchymov</v>
      </c>
      <c r="G54" s="38"/>
      <c r="H54" s="38"/>
      <c r="I54" s="32" t="s">
        <v>31</v>
      </c>
      <c r="J54" s="36" t="str">
        <f>E21</f>
        <v>AZ Consult spol. s 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>Lucie Wojčiková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93</v>
      </c>
      <c r="D57" s="124"/>
      <c r="E57" s="124"/>
      <c r="F57" s="124"/>
      <c r="G57" s="124"/>
      <c r="H57" s="124"/>
      <c r="I57" s="124"/>
      <c r="J57" s="131" t="s">
        <v>94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70</v>
      </c>
      <c r="D59" s="38"/>
      <c r="E59" s="38"/>
      <c r="F59" s="38"/>
      <c r="G59" s="38"/>
      <c r="H59" s="38"/>
      <c r="I59" s="38"/>
      <c r="J59" s="90">
        <f>J83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95</v>
      </c>
    </row>
    <row r="60" s="9" customFormat="1" ht="24.96" customHeight="1">
      <c r="A60" s="9"/>
      <c r="B60" s="133"/>
      <c r="C60" s="9"/>
      <c r="D60" s="134" t="s">
        <v>1267</v>
      </c>
      <c r="E60" s="135"/>
      <c r="F60" s="135"/>
      <c r="G60" s="135"/>
      <c r="H60" s="135"/>
      <c r="I60" s="135"/>
      <c r="J60" s="136">
        <f>J84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1268</v>
      </c>
      <c r="E61" s="139"/>
      <c r="F61" s="139"/>
      <c r="G61" s="139"/>
      <c r="H61" s="139"/>
      <c r="I61" s="139"/>
      <c r="J61" s="140">
        <f>J85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1269</v>
      </c>
      <c r="E62" s="139"/>
      <c r="F62" s="139"/>
      <c r="G62" s="139"/>
      <c r="H62" s="139"/>
      <c r="I62" s="139"/>
      <c r="J62" s="140">
        <f>J94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1270</v>
      </c>
      <c r="E63" s="139"/>
      <c r="F63" s="139"/>
      <c r="G63" s="139"/>
      <c r="H63" s="139"/>
      <c r="I63" s="139"/>
      <c r="J63" s="140">
        <f>J101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38"/>
      <c r="E70" s="38"/>
      <c r="F70" s="38"/>
      <c r="G70" s="38"/>
      <c r="H70" s="38"/>
      <c r="I70" s="38"/>
      <c r="J70" s="38"/>
      <c r="K70" s="3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38"/>
      <c r="D73" s="38"/>
      <c r="E73" s="115" t="str">
        <f>E7</f>
        <v>Jáchymov - třída Dukelských hrdinů - parkovací plochy</v>
      </c>
      <c r="F73" s="32"/>
      <c r="G73" s="32"/>
      <c r="H73" s="32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62" t="str">
        <f>E9</f>
        <v>VON - Vedlejší a ostatní náklady</v>
      </c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38"/>
      <c r="E77" s="38"/>
      <c r="F77" s="27" t="str">
        <f>F12</f>
        <v>Jáchymov</v>
      </c>
      <c r="G77" s="38"/>
      <c r="H77" s="38"/>
      <c r="I77" s="32" t="s">
        <v>23</v>
      </c>
      <c r="J77" s="64" t="str">
        <f>IF(J12="","",J12)</f>
        <v>7. 12. 2021</v>
      </c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38"/>
      <c r="E79" s="38"/>
      <c r="F79" s="27" t="str">
        <f>E15</f>
        <v>město Jáchymov, nám. Republiky 1, 362 51 Jáchymov</v>
      </c>
      <c r="G79" s="38"/>
      <c r="H79" s="38"/>
      <c r="I79" s="32" t="s">
        <v>31</v>
      </c>
      <c r="J79" s="36" t="str">
        <f>E21</f>
        <v>AZ Consult spol. s r.o.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38"/>
      <c r="E80" s="38"/>
      <c r="F80" s="27" t="str">
        <f>IF(E18="","",E18)</f>
        <v>Vyplň údaj</v>
      </c>
      <c r="G80" s="38"/>
      <c r="H80" s="38"/>
      <c r="I80" s="32" t="s">
        <v>34</v>
      </c>
      <c r="J80" s="36" t="str">
        <f>E24</f>
        <v>Lucie Wojčiková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41"/>
      <c r="B82" s="142"/>
      <c r="C82" s="143" t="s">
        <v>110</v>
      </c>
      <c r="D82" s="144" t="s">
        <v>57</v>
      </c>
      <c r="E82" s="144" t="s">
        <v>53</v>
      </c>
      <c r="F82" s="144" t="s">
        <v>54</v>
      </c>
      <c r="G82" s="144" t="s">
        <v>111</v>
      </c>
      <c r="H82" s="144" t="s">
        <v>112</v>
      </c>
      <c r="I82" s="144" t="s">
        <v>113</v>
      </c>
      <c r="J82" s="144" t="s">
        <v>94</v>
      </c>
      <c r="K82" s="145" t="s">
        <v>114</v>
      </c>
      <c r="L82" s="146"/>
      <c r="M82" s="80" t="s">
        <v>3</v>
      </c>
      <c r="N82" s="81" t="s">
        <v>42</v>
      </c>
      <c r="O82" s="81" t="s">
        <v>115</v>
      </c>
      <c r="P82" s="81" t="s">
        <v>116</v>
      </c>
      <c r="Q82" s="81" t="s">
        <v>117</v>
      </c>
      <c r="R82" s="81" t="s">
        <v>118</v>
      </c>
      <c r="S82" s="81" t="s">
        <v>119</v>
      </c>
      <c r="T82" s="82" t="s">
        <v>120</v>
      </c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="2" customFormat="1" ht="22.8" customHeight="1">
      <c r="A83" s="38"/>
      <c r="B83" s="39"/>
      <c r="C83" s="87" t="s">
        <v>121</v>
      </c>
      <c r="D83" s="38"/>
      <c r="E83" s="38"/>
      <c r="F83" s="38"/>
      <c r="G83" s="38"/>
      <c r="H83" s="38"/>
      <c r="I83" s="38"/>
      <c r="J83" s="147">
        <f>BK83</f>
        <v>0</v>
      </c>
      <c r="K83" s="38"/>
      <c r="L83" s="39"/>
      <c r="M83" s="83"/>
      <c r="N83" s="68"/>
      <c r="O83" s="84"/>
      <c r="P83" s="148">
        <f>P84</f>
        <v>0</v>
      </c>
      <c r="Q83" s="84"/>
      <c r="R83" s="148">
        <f>R84</f>
        <v>0</v>
      </c>
      <c r="S83" s="84"/>
      <c r="T83" s="149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9" t="s">
        <v>71</v>
      </c>
      <c r="AU83" s="19" t="s">
        <v>95</v>
      </c>
      <c r="BK83" s="150">
        <f>BK84</f>
        <v>0</v>
      </c>
    </row>
    <row r="84" s="12" customFormat="1" ht="25.92" customHeight="1">
      <c r="A84" s="12"/>
      <c r="B84" s="151"/>
      <c r="C84" s="12"/>
      <c r="D84" s="152" t="s">
        <v>71</v>
      </c>
      <c r="E84" s="153" t="s">
        <v>1271</v>
      </c>
      <c r="F84" s="153" t="s">
        <v>1272</v>
      </c>
      <c r="G84" s="12"/>
      <c r="H84" s="12"/>
      <c r="I84" s="154"/>
      <c r="J84" s="155">
        <f>BK84</f>
        <v>0</v>
      </c>
      <c r="K84" s="12"/>
      <c r="L84" s="151"/>
      <c r="M84" s="156"/>
      <c r="N84" s="157"/>
      <c r="O84" s="157"/>
      <c r="P84" s="158">
        <f>P85+P94+P101</f>
        <v>0</v>
      </c>
      <c r="Q84" s="157"/>
      <c r="R84" s="158">
        <f>R85+R94+R101</f>
        <v>0</v>
      </c>
      <c r="S84" s="157"/>
      <c r="T84" s="159">
        <f>T85+T94+T101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2" t="s">
        <v>153</v>
      </c>
      <c r="AT84" s="160" t="s">
        <v>71</v>
      </c>
      <c r="AU84" s="160" t="s">
        <v>72</v>
      </c>
      <c r="AY84" s="152" t="s">
        <v>124</v>
      </c>
      <c r="BK84" s="161">
        <f>BK85+BK94+BK101</f>
        <v>0</v>
      </c>
    </row>
    <row r="85" s="12" customFormat="1" ht="22.8" customHeight="1">
      <c r="A85" s="12"/>
      <c r="B85" s="151"/>
      <c r="C85" s="12"/>
      <c r="D85" s="152" t="s">
        <v>71</v>
      </c>
      <c r="E85" s="162" t="s">
        <v>1273</v>
      </c>
      <c r="F85" s="162" t="s">
        <v>1274</v>
      </c>
      <c r="G85" s="12"/>
      <c r="H85" s="12"/>
      <c r="I85" s="154"/>
      <c r="J85" s="163">
        <f>BK85</f>
        <v>0</v>
      </c>
      <c r="K85" s="12"/>
      <c r="L85" s="151"/>
      <c r="M85" s="156"/>
      <c r="N85" s="157"/>
      <c r="O85" s="157"/>
      <c r="P85" s="158">
        <f>SUM(P86:P93)</f>
        <v>0</v>
      </c>
      <c r="Q85" s="157"/>
      <c r="R85" s="158">
        <f>SUM(R86:R93)</f>
        <v>0</v>
      </c>
      <c r="S85" s="157"/>
      <c r="T85" s="159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153</v>
      </c>
      <c r="AT85" s="160" t="s">
        <v>71</v>
      </c>
      <c r="AU85" s="160" t="s">
        <v>80</v>
      </c>
      <c r="AY85" s="152" t="s">
        <v>124</v>
      </c>
      <c r="BK85" s="161">
        <f>SUM(BK86:BK93)</f>
        <v>0</v>
      </c>
    </row>
    <row r="86" s="2" customFormat="1" ht="16.5" customHeight="1">
      <c r="A86" s="38"/>
      <c r="B86" s="164"/>
      <c r="C86" s="165" t="s">
        <v>80</v>
      </c>
      <c r="D86" s="165" t="s">
        <v>126</v>
      </c>
      <c r="E86" s="166" t="s">
        <v>1275</v>
      </c>
      <c r="F86" s="167" t="s">
        <v>1276</v>
      </c>
      <c r="G86" s="168" t="s">
        <v>1277</v>
      </c>
      <c r="H86" s="169">
        <v>1</v>
      </c>
      <c r="I86" s="170"/>
      <c r="J86" s="171">
        <f>ROUND(I86*H86,2)</f>
        <v>0</v>
      </c>
      <c r="K86" s="167" t="s">
        <v>3</v>
      </c>
      <c r="L86" s="39"/>
      <c r="M86" s="172" t="s">
        <v>3</v>
      </c>
      <c r="N86" s="173" t="s">
        <v>43</v>
      </c>
      <c r="O86" s="72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6" t="s">
        <v>1278</v>
      </c>
      <c r="AT86" s="176" t="s">
        <v>126</v>
      </c>
      <c r="AU86" s="176" t="s">
        <v>82</v>
      </c>
      <c r="AY86" s="19" t="s">
        <v>124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9" t="s">
        <v>80</v>
      </c>
      <c r="BK86" s="177">
        <f>ROUND(I86*H86,2)</f>
        <v>0</v>
      </c>
      <c r="BL86" s="19" t="s">
        <v>1278</v>
      </c>
      <c r="BM86" s="176" t="s">
        <v>1279</v>
      </c>
    </row>
    <row r="87" s="2" customFormat="1" ht="16.5" customHeight="1">
      <c r="A87" s="38"/>
      <c r="B87" s="164"/>
      <c r="C87" s="165" t="s">
        <v>82</v>
      </c>
      <c r="D87" s="165" t="s">
        <v>126</v>
      </c>
      <c r="E87" s="166" t="s">
        <v>1280</v>
      </c>
      <c r="F87" s="167" t="s">
        <v>1281</v>
      </c>
      <c r="G87" s="168" t="s">
        <v>1282</v>
      </c>
      <c r="H87" s="169">
        <v>1</v>
      </c>
      <c r="I87" s="170"/>
      <c r="J87" s="171">
        <f>ROUND(I87*H87,2)</f>
        <v>0</v>
      </c>
      <c r="K87" s="167" t="s">
        <v>3</v>
      </c>
      <c r="L87" s="39"/>
      <c r="M87" s="172" t="s">
        <v>3</v>
      </c>
      <c r="N87" s="173" t="s">
        <v>43</v>
      </c>
      <c r="O87" s="72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1278</v>
      </c>
      <c r="AT87" s="176" t="s">
        <v>126</v>
      </c>
      <c r="AU87" s="176" t="s">
        <v>82</v>
      </c>
      <c r="AY87" s="19" t="s">
        <v>124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80</v>
      </c>
      <c r="BK87" s="177">
        <f>ROUND(I87*H87,2)</f>
        <v>0</v>
      </c>
      <c r="BL87" s="19" t="s">
        <v>1278</v>
      </c>
      <c r="BM87" s="176" t="s">
        <v>1283</v>
      </c>
    </row>
    <row r="88" s="2" customFormat="1" ht="16.5" customHeight="1">
      <c r="A88" s="38"/>
      <c r="B88" s="164"/>
      <c r="C88" s="165" t="s">
        <v>142</v>
      </c>
      <c r="D88" s="165" t="s">
        <v>126</v>
      </c>
      <c r="E88" s="166" t="s">
        <v>1284</v>
      </c>
      <c r="F88" s="167" t="s">
        <v>1285</v>
      </c>
      <c r="G88" s="168" t="s">
        <v>1282</v>
      </c>
      <c r="H88" s="169">
        <v>1</v>
      </c>
      <c r="I88" s="170"/>
      <c r="J88" s="171">
        <f>ROUND(I88*H88,2)</f>
        <v>0</v>
      </c>
      <c r="K88" s="167" t="s">
        <v>130</v>
      </c>
      <c r="L88" s="39"/>
      <c r="M88" s="172" t="s">
        <v>3</v>
      </c>
      <c r="N88" s="173" t="s">
        <v>43</v>
      </c>
      <c r="O88" s="72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1278</v>
      </c>
      <c r="AT88" s="176" t="s">
        <v>126</v>
      </c>
      <c r="AU88" s="176" t="s">
        <v>82</v>
      </c>
      <c r="AY88" s="19" t="s">
        <v>124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80</v>
      </c>
      <c r="BK88" s="177">
        <f>ROUND(I88*H88,2)</f>
        <v>0</v>
      </c>
      <c r="BL88" s="19" t="s">
        <v>1278</v>
      </c>
      <c r="BM88" s="176" t="s">
        <v>1286</v>
      </c>
    </row>
    <row r="89" s="2" customFormat="1">
      <c r="A89" s="38"/>
      <c r="B89" s="39"/>
      <c r="C89" s="38"/>
      <c r="D89" s="178" t="s">
        <v>133</v>
      </c>
      <c r="E89" s="38"/>
      <c r="F89" s="179" t="s">
        <v>1287</v>
      </c>
      <c r="G89" s="38"/>
      <c r="H89" s="38"/>
      <c r="I89" s="180"/>
      <c r="J89" s="38"/>
      <c r="K89" s="38"/>
      <c r="L89" s="39"/>
      <c r="M89" s="181"/>
      <c r="N89" s="182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133</v>
      </c>
      <c r="AU89" s="19" t="s">
        <v>82</v>
      </c>
    </row>
    <row r="90" s="2" customFormat="1" ht="16.5" customHeight="1">
      <c r="A90" s="38"/>
      <c r="B90" s="164"/>
      <c r="C90" s="165" t="s">
        <v>131</v>
      </c>
      <c r="D90" s="165" t="s">
        <v>126</v>
      </c>
      <c r="E90" s="166" t="s">
        <v>1288</v>
      </c>
      <c r="F90" s="167" t="s">
        <v>1289</v>
      </c>
      <c r="G90" s="168" t="s">
        <v>1282</v>
      </c>
      <c r="H90" s="169">
        <v>1</v>
      </c>
      <c r="I90" s="170"/>
      <c r="J90" s="171">
        <f>ROUND(I90*H90,2)</f>
        <v>0</v>
      </c>
      <c r="K90" s="167" t="s">
        <v>130</v>
      </c>
      <c r="L90" s="39"/>
      <c r="M90" s="172" t="s">
        <v>3</v>
      </c>
      <c r="N90" s="173" t="s">
        <v>43</v>
      </c>
      <c r="O90" s="72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6" t="s">
        <v>1278</v>
      </c>
      <c r="AT90" s="176" t="s">
        <v>126</v>
      </c>
      <c r="AU90" s="176" t="s">
        <v>82</v>
      </c>
      <c r="AY90" s="19" t="s">
        <v>124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9" t="s">
        <v>80</v>
      </c>
      <c r="BK90" s="177">
        <f>ROUND(I90*H90,2)</f>
        <v>0</v>
      </c>
      <c r="BL90" s="19" t="s">
        <v>1278</v>
      </c>
      <c r="BM90" s="176" t="s">
        <v>1290</v>
      </c>
    </row>
    <row r="91" s="2" customFormat="1">
      <c r="A91" s="38"/>
      <c r="B91" s="39"/>
      <c r="C91" s="38"/>
      <c r="D91" s="178" t="s">
        <v>133</v>
      </c>
      <c r="E91" s="38"/>
      <c r="F91" s="179" t="s">
        <v>1291</v>
      </c>
      <c r="G91" s="38"/>
      <c r="H91" s="38"/>
      <c r="I91" s="180"/>
      <c r="J91" s="38"/>
      <c r="K91" s="38"/>
      <c r="L91" s="39"/>
      <c r="M91" s="181"/>
      <c r="N91" s="182"/>
      <c r="O91" s="72"/>
      <c r="P91" s="72"/>
      <c r="Q91" s="72"/>
      <c r="R91" s="72"/>
      <c r="S91" s="72"/>
      <c r="T91" s="73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9" t="s">
        <v>133</v>
      </c>
      <c r="AU91" s="19" t="s">
        <v>82</v>
      </c>
    </row>
    <row r="92" s="2" customFormat="1" ht="16.5" customHeight="1">
      <c r="A92" s="38"/>
      <c r="B92" s="164"/>
      <c r="C92" s="165" t="s">
        <v>153</v>
      </c>
      <c r="D92" s="165" t="s">
        <v>126</v>
      </c>
      <c r="E92" s="166" t="s">
        <v>1292</v>
      </c>
      <c r="F92" s="167" t="s">
        <v>1293</v>
      </c>
      <c r="G92" s="168" t="s">
        <v>1282</v>
      </c>
      <c r="H92" s="169">
        <v>1</v>
      </c>
      <c r="I92" s="170"/>
      <c r="J92" s="171">
        <f>ROUND(I92*H92,2)</f>
        <v>0</v>
      </c>
      <c r="K92" s="167" t="s">
        <v>130</v>
      </c>
      <c r="L92" s="39"/>
      <c r="M92" s="172" t="s">
        <v>3</v>
      </c>
      <c r="N92" s="173" t="s">
        <v>43</v>
      </c>
      <c r="O92" s="72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6" t="s">
        <v>1278</v>
      </c>
      <c r="AT92" s="176" t="s">
        <v>126</v>
      </c>
      <c r="AU92" s="176" t="s">
        <v>82</v>
      </c>
      <c r="AY92" s="19" t="s">
        <v>124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9" t="s">
        <v>80</v>
      </c>
      <c r="BK92" s="177">
        <f>ROUND(I92*H92,2)</f>
        <v>0</v>
      </c>
      <c r="BL92" s="19" t="s">
        <v>1278</v>
      </c>
      <c r="BM92" s="176" t="s">
        <v>1294</v>
      </c>
    </row>
    <row r="93" s="2" customFormat="1">
      <c r="A93" s="38"/>
      <c r="B93" s="39"/>
      <c r="C93" s="38"/>
      <c r="D93" s="178" t="s">
        <v>133</v>
      </c>
      <c r="E93" s="38"/>
      <c r="F93" s="179" t="s">
        <v>1295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133</v>
      </c>
      <c r="AU93" s="19" t="s">
        <v>82</v>
      </c>
    </row>
    <row r="94" s="12" customFormat="1" ht="22.8" customHeight="1">
      <c r="A94" s="12"/>
      <c r="B94" s="151"/>
      <c r="C94" s="12"/>
      <c r="D94" s="152" t="s">
        <v>71</v>
      </c>
      <c r="E94" s="162" t="s">
        <v>1296</v>
      </c>
      <c r="F94" s="162" t="s">
        <v>1297</v>
      </c>
      <c r="G94" s="12"/>
      <c r="H94" s="12"/>
      <c r="I94" s="154"/>
      <c r="J94" s="163">
        <f>BK94</f>
        <v>0</v>
      </c>
      <c r="K94" s="12"/>
      <c r="L94" s="151"/>
      <c r="M94" s="156"/>
      <c r="N94" s="157"/>
      <c r="O94" s="157"/>
      <c r="P94" s="158">
        <f>SUM(P95:P100)</f>
        <v>0</v>
      </c>
      <c r="Q94" s="157"/>
      <c r="R94" s="158">
        <f>SUM(R95:R100)</f>
        <v>0</v>
      </c>
      <c r="S94" s="157"/>
      <c r="T94" s="159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2" t="s">
        <v>153</v>
      </c>
      <c r="AT94" s="160" t="s">
        <v>71</v>
      </c>
      <c r="AU94" s="160" t="s">
        <v>80</v>
      </c>
      <c r="AY94" s="152" t="s">
        <v>124</v>
      </c>
      <c r="BK94" s="161">
        <f>SUM(BK95:BK100)</f>
        <v>0</v>
      </c>
    </row>
    <row r="95" s="2" customFormat="1" ht="16.5" customHeight="1">
      <c r="A95" s="38"/>
      <c r="B95" s="164"/>
      <c r="C95" s="165" t="s">
        <v>160</v>
      </c>
      <c r="D95" s="165" t="s">
        <v>126</v>
      </c>
      <c r="E95" s="166" t="s">
        <v>1298</v>
      </c>
      <c r="F95" s="167" t="s">
        <v>1297</v>
      </c>
      <c r="G95" s="168" t="s">
        <v>1282</v>
      </c>
      <c r="H95" s="169">
        <v>1</v>
      </c>
      <c r="I95" s="170"/>
      <c r="J95" s="171">
        <f>ROUND(I95*H95,2)</f>
        <v>0</v>
      </c>
      <c r="K95" s="167" t="s">
        <v>130</v>
      </c>
      <c r="L95" s="39"/>
      <c r="M95" s="172" t="s">
        <v>3</v>
      </c>
      <c r="N95" s="173" t="s">
        <v>43</v>
      </c>
      <c r="O95" s="72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6" t="s">
        <v>1278</v>
      </c>
      <c r="AT95" s="176" t="s">
        <v>126</v>
      </c>
      <c r="AU95" s="176" t="s">
        <v>82</v>
      </c>
      <c r="AY95" s="19" t="s">
        <v>124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9" t="s">
        <v>80</v>
      </c>
      <c r="BK95" s="177">
        <f>ROUND(I95*H95,2)</f>
        <v>0</v>
      </c>
      <c r="BL95" s="19" t="s">
        <v>1278</v>
      </c>
      <c r="BM95" s="176" t="s">
        <v>1299</v>
      </c>
    </row>
    <row r="96" s="2" customFormat="1">
      <c r="A96" s="38"/>
      <c r="B96" s="39"/>
      <c r="C96" s="38"/>
      <c r="D96" s="178" t="s">
        <v>133</v>
      </c>
      <c r="E96" s="38"/>
      <c r="F96" s="179" t="s">
        <v>1300</v>
      </c>
      <c r="G96" s="38"/>
      <c r="H96" s="38"/>
      <c r="I96" s="180"/>
      <c r="J96" s="38"/>
      <c r="K96" s="38"/>
      <c r="L96" s="39"/>
      <c r="M96" s="181"/>
      <c r="N96" s="182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133</v>
      </c>
      <c r="AU96" s="19" t="s">
        <v>82</v>
      </c>
    </row>
    <row r="97" s="14" customFormat="1">
      <c r="A97" s="14"/>
      <c r="B97" s="192"/>
      <c r="C97" s="14"/>
      <c r="D97" s="184" t="s">
        <v>135</v>
      </c>
      <c r="E97" s="193" t="s">
        <v>3</v>
      </c>
      <c r="F97" s="194" t="s">
        <v>1301</v>
      </c>
      <c r="G97" s="14"/>
      <c r="H97" s="193" t="s">
        <v>3</v>
      </c>
      <c r="I97" s="195"/>
      <c r="J97" s="14"/>
      <c r="K97" s="14"/>
      <c r="L97" s="192"/>
      <c r="M97" s="196"/>
      <c r="N97" s="197"/>
      <c r="O97" s="197"/>
      <c r="P97" s="197"/>
      <c r="Q97" s="197"/>
      <c r="R97" s="197"/>
      <c r="S97" s="197"/>
      <c r="T97" s="19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193" t="s">
        <v>135</v>
      </c>
      <c r="AU97" s="193" t="s">
        <v>82</v>
      </c>
      <c r="AV97" s="14" t="s">
        <v>80</v>
      </c>
      <c r="AW97" s="14" t="s">
        <v>33</v>
      </c>
      <c r="AX97" s="14" t="s">
        <v>72</v>
      </c>
      <c r="AY97" s="193" t="s">
        <v>124</v>
      </c>
    </row>
    <row r="98" s="13" customFormat="1">
      <c r="A98" s="13"/>
      <c r="B98" s="183"/>
      <c r="C98" s="13"/>
      <c r="D98" s="184" t="s">
        <v>135</v>
      </c>
      <c r="E98" s="185" t="s">
        <v>3</v>
      </c>
      <c r="F98" s="186" t="s">
        <v>80</v>
      </c>
      <c r="G98" s="13"/>
      <c r="H98" s="187">
        <v>1</v>
      </c>
      <c r="I98" s="188"/>
      <c r="J98" s="13"/>
      <c r="K98" s="13"/>
      <c r="L98" s="183"/>
      <c r="M98" s="189"/>
      <c r="N98" s="190"/>
      <c r="O98" s="190"/>
      <c r="P98" s="190"/>
      <c r="Q98" s="190"/>
      <c r="R98" s="190"/>
      <c r="S98" s="190"/>
      <c r="T98" s="19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5" t="s">
        <v>135</v>
      </c>
      <c r="AU98" s="185" t="s">
        <v>82</v>
      </c>
      <c r="AV98" s="13" t="s">
        <v>82</v>
      </c>
      <c r="AW98" s="13" t="s">
        <v>33</v>
      </c>
      <c r="AX98" s="13" t="s">
        <v>80</v>
      </c>
      <c r="AY98" s="185" t="s">
        <v>124</v>
      </c>
    </row>
    <row r="99" s="2" customFormat="1" ht="16.5" customHeight="1">
      <c r="A99" s="38"/>
      <c r="B99" s="164"/>
      <c r="C99" s="165" t="s">
        <v>167</v>
      </c>
      <c r="D99" s="165" t="s">
        <v>126</v>
      </c>
      <c r="E99" s="166" t="s">
        <v>1302</v>
      </c>
      <c r="F99" s="167" t="s">
        <v>1303</v>
      </c>
      <c r="G99" s="168" t="s">
        <v>1282</v>
      </c>
      <c r="H99" s="169">
        <v>1</v>
      </c>
      <c r="I99" s="170"/>
      <c r="J99" s="171">
        <f>ROUND(I99*H99,2)</f>
        <v>0</v>
      </c>
      <c r="K99" s="167" t="s">
        <v>130</v>
      </c>
      <c r="L99" s="39"/>
      <c r="M99" s="172" t="s">
        <v>3</v>
      </c>
      <c r="N99" s="173" t="s">
        <v>43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1278</v>
      </c>
      <c r="AT99" s="176" t="s">
        <v>126</v>
      </c>
      <c r="AU99" s="176" t="s">
        <v>82</v>
      </c>
      <c r="AY99" s="19" t="s">
        <v>124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80</v>
      </c>
      <c r="BK99" s="177">
        <f>ROUND(I99*H99,2)</f>
        <v>0</v>
      </c>
      <c r="BL99" s="19" t="s">
        <v>1278</v>
      </c>
      <c r="BM99" s="176" t="s">
        <v>1304</v>
      </c>
    </row>
    <row r="100" s="2" customFormat="1">
      <c r="A100" s="38"/>
      <c r="B100" s="39"/>
      <c r="C100" s="38"/>
      <c r="D100" s="178" t="s">
        <v>133</v>
      </c>
      <c r="E100" s="38"/>
      <c r="F100" s="179" t="s">
        <v>1305</v>
      </c>
      <c r="G100" s="38"/>
      <c r="H100" s="38"/>
      <c r="I100" s="180"/>
      <c r="J100" s="38"/>
      <c r="K100" s="38"/>
      <c r="L100" s="39"/>
      <c r="M100" s="181"/>
      <c r="N100" s="182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133</v>
      </c>
      <c r="AU100" s="19" t="s">
        <v>82</v>
      </c>
    </row>
    <row r="101" s="12" customFormat="1" ht="22.8" customHeight="1">
      <c r="A101" s="12"/>
      <c r="B101" s="151"/>
      <c r="C101" s="12"/>
      <c r="D101" s="152" t="s">
        <v>71</v>
      </c>
      <c r="E101" s="162" t="s">
        <v>1306</v>
      </c>
      <c r="F101" s="162" t="s">
        <v>1307</v>
      </c>
      <c r="G101" s="12"/>
      <c r="H101" s="12"/>
      <c r="I101" s="154"/>
      <c r="J101" s="163">
        <f>BK101</f>
        <v>0</v>
      </c>
      <c r="K101" s="12"/>
      <c r="L101" s="151"/>
      <c r="M101" s="156"/>
      <c r="N101" s="157"/>
      <c r="O101" s="157"/>
      <c r="P101" s="158">
        <f>SUM(P102:P107)</f>
        <v>0</v>
      </c>
      <c r="Q101" s="157"/>
      <c r="R101" s="158">
        <f>SUM(R102:R107)</f>
        <v>0</v>
      </c>
      <c r="S101" s="157"/>
      <c r="T101" s="159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2" t="s">
        <v>153</v>
      </c>
      <c r="AT101" s="160" t="s">
        <v>71</v>
      </c>
      <c r="AU101" s="160" t="s">
        <v>80</v>
      </c>
      <c r="AY101" s="152" t="s">
        <v>124</v>
      </c>
      <c r="BK101" s="161">
        <f>SUM(BK102:BK107)</f>
        <v>0</v>
      </c>
    </row>
    <row r="102" s="2" customFormat="1" ht="16.5" customHeight="1">
      <c r="A102" s="38"/>
      <c r="B102" s="164"/>
      <c r="C102" s="165" t="s">
        <v>173</v>
      </c>
      <c r="D102" s="165" t="s">
        <v>126</v>
      </c>
      <c r="E102" s="166" t="s">
        <v>1308</v>
      </c>
      <c r="F102" s="167" t="s">
        <v>1309</v>
      </c>
      <c r="G102" s="168" t="s">
        <v>1282</v>
      </c>
      <c r="H102" s="169">
        <v>1</v>
      </c>
      <c r="I102" s="170"/>
      <c r="J102" s="171">
        <f>ROUND(I102*H102,2)</f>
        <v>0</v>
      </c>
      <c r="K102" s="167" t="s">
        <v>3</v>
      </c>
      <c r="L102" s="39"/>
      <c r="M102" s="172" t="s">
        <v>3</v>
      </c>
      <c r="N102" s="173" t="s">
        <v>43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1278</v>
      </c>
      <c r="AT102" s="176" t="s">
        <v>126</v>
      </c>
      <c r="AU102" s="176" t="s">
        <v>82</v>
      </c>
      <c r="AY102" s="19" t="s">
        <v>124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80</v>
      </c>
      <c r="BK102" s="177">
        <f>ROUND(I102*H102,2)</f>
        <v>0</v>
      </c>
      <c r="BL102" s="19" t="s">
        <v>1278</v>
      </c>
      <c r="BM102" s="176" t="s">
        <v>1310</v>
      </c>
    </row>
    <row r="103" s="2" customFormat="1">
      <c r="A103" s="38"/>
      <c r="B103" s="39"/>
      <c r="C103" s="38"/>
      <c r="D103" s="184" t="s">
        <v>1009</v>
      </c>
      <c r="E103" s="38"/>
      <c r="F103" s="217" t="s">
        <v>1311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1009</v>
      </c>
      <c r="AU103" s="19" t="s">
        <v>82</v>
      </c>
    </row>
    <row r="104" s="2" customFormat="1" ht="16.5" customHeight="1">
      <c r="A104" s="38"/>
      <c r="B104" s="164"/>
      <c r="C104" s="165" t="s">
        <v>179</v>
      </c>
      <c r="D104" s="165" t="s">
        <v>126</v>
      </c>
      <c r="E104" s="166" t="s">
        <v>1312</v>
      </c>
      <c r="F104" s="167" t="s">
        <v>1313</v>
      </c>
      <c r="G104" s="168" t="s">
        <v>1282</v>
      </c>
      <c r="H104" s="169">
        <v>2</v>
      </c>
      <c r="I104" s="170"/>
      <c r="J104" s="171">
        <f>ROUND(I104*H104,2)</f>
        <v>0</v>
      </c>
      <c r="K104" s="167" t="s">
        <v>3</v>
      </c>
      <c r="L104" s="39"/>
      <c r="M104" s="172" t="s">
        <v>3</v>
      </c>
      <c r="N104" s="173" t="s">
        <v>43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1278</v>
      </c>
      <c r="AT104" s="176" t="s">
        <v>126</v>
      </c>
      <c r="AU104" s="176" t="s">
        <v>82</v>
      </c>
      <c r="AY104" s="19" t="s">
        <v>124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80</v>
      </c>
      <c r="BK104" s="177">
        <f>ROUND(I104*H104,2)</f>
        <v>0</v>
      </c>
      <c r="BL104" s="19" t="s">
        <v>1278</v>
      </c>
      <c r="BM104" s="176" t="s">
        <v>1314</v>
      </c>
    </row>
    <row r="105" s="13" customFormat="1">
      <c r="A105" s="13"/>
      <c r="B105" s="183"/>
      <c r="C105" s="13"/>
      <c r="D105" s="184" t="s">
        <v>135</v>
      </c>
      <c r="E105" s="185" t="s">
        <v>3</v>
      </c>
      <c r="F105" s="186" t="s">
        <v>1315</v>
      </c>
      <c r="G105" s="13"/>
      <c r="H105" s="187">
        <v>1</v>
      </c>
      <c r="I105" s="188"/>
      <c r="J105" s="13"/>
      <c r="K105" s="13"/>
      <c r="L105" s="183"/>
      <c r="M105" s="189"/>
      <c r="N105" s="190"/>
      <c r="O105" s="190"/>
      <c r="P105" s="190"/>
      <c r="Q105" s="190"/>
      <c r="R105" s="190"/>
      <c r="S105" s="190"/>
      <c r="T105" s="19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5" t="s">
        <v>135</v>
      </c>
      <c r="AU105" s="185" t="s">
        <v>82</v>
      </c>
      <c r="AV105" s="13" t="s">
        <v>82</v>
      </c>
      <c r="AW105" s="13" t="s">
        <v>33</v>
      </c>
      <c r="AX105" s="13" t="s">
        <v>72</v>
      </c>
      <c r="AY105" s="185" t="s">
        <v>124</v>
      </c>
    </row>
    <row r="106" s="13" customFormat="1">
      <c r="A106" s="13"/>
      <c r="B106" s="183"/>
      <c r="C106" s="13"/>
      <c r="D106" s="184" t="s">
        <v>135</v>
      </c>
      <c r="E106" s="185" t="s">
        <v>3</v>
      </c>
      <c r="F106" s="186" t="s">
        <v>1316</v>
      </c>
      <c r="G106" s="13"/>
      <c r="H106" s="187">
        <v>1</v>
      </c>
      <c r="I106" s="188"/>
      <c r="J106" s="13"/>
      <c r="K106" s="13"/>
      <c r="L106" s="183"/>
      <c r="M106" s="189"/>
      <c r="N106" s="190"/>
      <c r="O106" s="190"/>
      <c r="P106" s="190"/>
      <c r="Q106" s="190"/>
      <c r="R106" s="190"/>
      <c r="S106" s="190"/>
      <c r="T106" s="19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5" t="s">
        <v>135</v>
      </c>
      <c r="AU106" s="185" t="s">
        <v>82</v>
      </c>
      <c r="AV106" s="13" t="s">
        <v>82</v>
      </c>
      <c r="AW106" s="13" t="s">
        <v>33</v>
      </c>
      <c r="AX106" s="13" t="s">
        <v>72</v>
      </c>
      <c r="AY106" s="185" t="s">
        <v>124</v>
      </c>
    </row>
    <row r="107" s="15" customFormat="1">
      <c r="A107" s="15"/>
      <c r="B107" s="199"/>
      <c r="C107" s="15"/>
      <c r="D107" s="184" t="s">
        <v>135</v>
      </c>
      <c r="E107" s="200" t="s">
        <v>3</v>
      </c>
      <c r="F107" s="201" t="s">
        <v>206</v>
      </c>
      <c r="G107" s="15"/>
      <c r="H107" s="202">
        <v>2</v>
      </c>
      <c r="I107" s="203"/>
      <c r="J107" s="15"/>
      <c r="K107" s="15"/>
      <c r="L107" s="199"/>
      <c r="M107" s="226"/>
      <c r="N107" s="227"/>
      <c r="O107" s="227"/>
      <c r="P107" s="227"/>
      <c r="Q107" s="227"/>
      <c r="R107" s="227"/>
      <c r="S107" s="227"/>
      <c r="T107" s="228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00" t="s">
        <v>135</v>
      </c>
      <c r="AU107" s="200" t="s">
        <v>82</v>
      </c>
      <c r="AV107" s="15" t="s">
        <v>131</v>
      </c>
      <c r="AW107" s="15" t="s">
        <v>33</v>
      </c>
      <c r="AX107" s="15" t="s">
        <v>80</v>
      </c>
      <c r="AY107" s="200" t="s">
        <v>124</v>
      </c>
    </row>
    <row r="108" s="2" customFormat="1" ht="6.96" customHeight="1">
      <c r="A108" s="38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39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autoFilter ref="C82:K10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9" r:id="rId1" display="https://podminky.urs.cz/item/CS_URS_2021_02/012203000"/>
    <hyperlink ref="F91" r:id="rId2" display="https://podminky.urs.cz/item/CS_URS_2021_02/013244000"/>
    <hyperlink ref="F93" r:id="rId3" display="https://podminky.urs.cz/item/CS_URS_2021_02/013254000"/>
    <hyperlink ref="F96" r:id="rId4" display="https://podminky.urs.cz/item/CS_URS_2021_02/030001000"/>
    <hyperlink ref="F100" r:id="rId5" display="https://podminky.urs.cz/item/CS_URS_2021_02/034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6" customFormat="1" ht="45" customHeight="1">
      <c r="B3" s="233"/>
      <c r="C3" s="234" t="s">
        <v>1317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1318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1319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1320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1321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1322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1323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1324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1325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1326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1327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79</v>
      </c>
      <c r="F18" s="240" t="s">
        <v>1328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1329</v>
      </c>
      <c r="F19" s="240" t="s">
        <v>1330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1331</v>
      </c>
      <c r="F20" s="240" t="s">
        <v>1332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86</v>
      </c>
      <c r="F21" s="240" t="s">
        <v>87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1333</v>
      </c>
      <c r="F22" s="240" t="s">
        <v>1334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1335</v>
      </c>
      <c r="F23" s="240" t="s">
        <v>1336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1337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1338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1339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1340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1341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1342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1343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1344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1345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110</v>
      </c>
      <c r="F36" s="240"/>
      <c r="G36" s="240" t="s">
        <v>1346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1347</v>
      </c>
      <c r="F37" s="240"/>
      <c r="G37" s="240" t="s">
        <v>1348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53</v>
      </c>
      <c r="F38" s="240"/>
      <c r="G38" s="240" t="s">
        <v>1349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54</v>
      </c>
      <c r="F39" s="240"/>
      <c r="G39" s="240" t="s">
        <v>1350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111</v>
      </c>
      <c r="F40" s="240"/>
      <c r="G40" s="240" t="s">
        <v>1351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112</v>
      </c>
      <c r="F41" s="240"/>
      <c r="G41" s="240" t="s">
        <v>1352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1353</v>
      </c>
      <c r="F42" s="240"/>
      <c r="G42" s="240" t="s">
        <v>1354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1355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1356</v>
      </c>
      <c r="F44" s="240"/>
      <c r="G44" s="240" t="s">
        <v>1357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114</v>
      </c>
      <c r="F45" s="240"/>
      <c r="G45" s="240" t="s">
        <v>1358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1359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1360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1361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1362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1363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1364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1365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1366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1367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1368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1369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1370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1371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1372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1373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1374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1375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1376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1377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1378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1379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1380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1381</v>
      </c>
      <c r="D76" s="258"/>
      <c r="E76" s="258"/>
      <c r="F76" s="258" t="s">
        <v>1382</v>
      </c>
      <c r="G76" s="259"/>
      <c r="H76" s="258" t="s">
        <v>54</v>
      </c>
      <c r="I76" s="258" t="s">
        <v>57</v>
      </c>
      <c r="J76" s="258" t="s">
        <v>1383</v>
      </c>
      <c r="K76" s="257"/>
    </row>
    <row r="77" s="1" customFormat="1" ht="17.25" customHeight="1">
      <c r="B77" s="255"/>
      <c r="C77" s="260" t="s">
        <v>1384</v>
      </c>
      <c r="D77" s="260"/>
      <c r="E77" s="260"/>
      <c r="F77" s="261" t="s">
        <v>1385</v>
      </c>
      <c r="G77" s="262"/>
      <c r="H77" s="260"/>
      <c r="I77" s="260"/>
      <c r="J77" s="260" t="s">
        <v>1386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53</v>
      </c>
      <c r="D79" s="265"/>
      <c r="E79" s="265"/>
      <c r="F79" s="266" t="s">
        <v>1387</v>
      </c>
      <c r="G79" s="267"/>
      <c r="H79" s="243" t="s">
        <v>1388</v>
      </c>
      <c r="I79" s="243" t="s">
        <v>1389</v>
      </c>
      <c r="J79" s="243">
        <v>20</v>
      </c>
      <c r="K79" s="257"/>
    </row>
    <row r="80" s="1" customFormat="1" ht="15" customHeight="1">
      <c r="B80" s="255"/>
      <c r="C80" s="243" t="s">
        <v>1390</v>
      </c>
      <c r="D80" s="243"/>
      <c r="E80" s="243"/>
      <c r="F80" s="266" t="s">
        <v>1387</v>
      </c>
      <c r="G80" s="267"/>
      <c r="H80" s="243" t="s">
        <v>1391</v>
      </c>
      <c r="I80" s="243" t="s">
        <v>1389</v>
      </c>
      <c r="J80" s="243">
        <v>120</v>
      </c>
      <c r="K80" s="257"/>
    </row>
    <row r="81" s="1" customFormat="1" ht="15" customHeight="1">
      <c r="B81" s="268"/>
      <c r="C81" s="243" t="s">
        <v>1392</v>
      </c>
      <c r="D81" s="243"/>
      <c r="E81" s="243"/>
      <c r="F81" s="266" t="s">
        <v>1393</v>
      </c>
      <c r="G81" s="267"/>
      <c r="H81" s="243" t="s">
        <v>1394</v>
      </c>
      <c r="I81" s="243" t="s">
        <v>1389</v>
      </c>
      <c r="J81" s="243">
        <v>50</v>
      </c>
      <c r="K81" s="257"/>
    </row>
    <row r="82" s="1" customFormat="1" ht="15" customHeight="1">
      <c r="B82" s="268"/>
      <c r="C82" s="243" t="s">
        <v>1395</v>
      </c>
      <c r="D82" s="243"/>
      <c r="E82" s="243"/>
      <c r="F82" s="266" t="s">
        <v>1387</v>
      </c>
      <c r="G82" s="267"/>
      <c r="H82" s="243" t="s">
        <v>1396</v>
      </c>
      <c r="I82" s="243" t="s">
        <v>1397</v>
      </c>
      <c r="J82" s="243"/>
      <c r="K82" s="257"/>
    </row>
    <row r="83" s="1" customFormat="1" ht="15" customHeight="1">
      <c r="B83" s="268"/>
      <c r="C83" s="269" t="s">
        <v>1398</v>
      </c>
      <c r="D83" s="269"/>
      <c r="E83" s="269"/>
      <c r="F83" s="270" t="s">
        <v>1393</v>
      </c>
      <c r="G83" s="269"/>
      <c r="H83" s="269" t="s">
        <v>1399</v>
      </c>
      <c r="I83" s="269" t="s">
        <v>1389</v>
      </c>
      <c r="J83" s="269">
        <v>15</v>
      </c>
      <c r="K83" s="257"/>
    </row>
    <row r="84" s="1" customFormat="1" ht="15" customHeight="1">
      <c r="B84" s="268"/>
      <c r="C84" s="269" t="s">
        <v>1400</v>
      </c>
      <c r="D84" s="269"/>
      <c r="E84" s="269"/>
      <c r="F84" s="270" t="s">
        <v>1393</v>
      </c>
      <c r="G84" s="269"/>
      <c r="H84" s="269" t="s">
        <v>1401</v>
      </c>
      <c r="I84" s="269" t="s">
        <v>1389</v>
      </c>
      <c r="J84" s="269">
        <v>15</v>
      </c>
      <c r="K84" s="257"/>
    </row>
    <row r="85" s="1" customFormat="1" ht="15" customHeight="1">
      <c r="B85" s="268"/>
      <c r="C85" s="269" t="s">
        <v>1402</v>
      </c>
      <c r="D85" s="269"/>
      <c r="E85" s="269"/>
      <c r="F85" s="270" t="s">
        <v>1393</v>
      </c>
      <c r="G85" s="269"/>
      <c r="H85" s="269" t="s">
        <v>1403</v>
      </c>
      <c r="I85" s="269" t="s">
        <v>1389</v>
      </c>
      <c r="J85" s="269">
        <v>20</v>
      </c>
      <c r="K85" s="257"/>
    </row>
    <row r="86" s="1" customFormat="1" ht="15" customHeight="1">
      <c r="B86" s="268"/>
      <c r="C86" s="269" t="s">
        <v>1404</v>
      </c>
      <c r="D86" s="269"/>
      <c r="E86" s="269"/>
      <c r="F86" s="270" t="s">
        <v>1393</v>
      </c>
      <c r="G86" s="269"/>
      <c r="H86" s="269" t="s">
        <v>1405</v>
      </c>
      <c r="I86" s="269" t="s">
        <v>1389</v>
      </c>
      <c r="J86" s="269">
        <v>20</v>
      </c>
      <c r="K86" s="257"/>
    </row>
    <row r="87" s="1" customFormat="1" ht="15" customHeight="1">
      <c r="B87" s="268"/>
      <c r="C87" s="243" t="s">
        <v>1406</v>
      </c>
      <c r="D87" s="243"/>
      <c r="E87" s="243"/>
      <c r="F87" s="266" t="s">
        <v>1393</v>
      </c>
      <c r="G87" s="267"/>
      <c r="H87" s="243" t="s">
        <v>1407</v>
      </c>
      <c r="I87" s="243" t="s">
        <v>1389</v>
      </c>
      <c r="J87" s="243">
        <v>50</v>
      </c>
      <c r="K87" s="257"/>
    </row>
    <row r="88" s="1" customFormat="1" ht="15" customHeight="1">
      <c r="B88" s="268"/>
      <c r="C88" s="243" t="s">
        <v>1408</v>
      </c>
      <c r="D88" s="243"/>
      <c r="E88" s="243"/>
      <c r="F88" s="266" t="s">
        <v>1393</v>
      </c>
      <c r="G88" s="267"/>
      <c r="H88" s="243" t="s">
        <v>1409</v>
      </c>
      <c r="I88" s="243" t="s">
        <v>1389</v>
      </c>
      <c r="J88" s="243">
        <v>20</v>
      </c>
      <c r="K88" s="257"/>
    </row>
    <row r="89" s="1" customFormat="1" ht="15" customHeight="1">
      <c r="B89" s="268"/>
      <c r="C89" s="243" t="s">
        <v>1410</v>
      </c>
      <c r="D89" s="243"/>
      <c r="E89" s="243"/>
      <c r="F89" s="266" t="s">
        <v>1393</v>
      </c>
      <c r="G89" s="267"/>
      <c r="H89" s="243" t="s">
        <v>1411</v>
      </c>
      <c r="I89" s="243" t="s">
        <v>1389</v>
      </c>
      <c r="J89" s="243">
        <v>20</v>
      </c>
      <c r="K89" s="257"/>
    </row>
    <row r="90" s="1" customFormat="1" ht="15" customHeight="1">
      <c r="B90" s="268"/>
      <c r="C90" s="243" t="s">
        <v>1412</v>
      </c>
      <c r="D90" s="243"/>
      <c r="E90" s="243"/>
      <c r="F90" s="266" t="s">
        <v>1393</v>
      </c>
      <c r="G90" s="267"/>
      <c r="H90" s="243" t="s">
        <v>1413</v>
      </c>
      <c r="I90" s="243" t="s">
        <v>1389</v>
      </c>
      <c r="J90" s="243">
        <v>50</v>
      </c>
      <c r="K90" s="257"/>
    </row>
    <row r="91" s="1" customFormat="1" ht="15" customHeight="1">
      <c r="B91" s="268"/>
      <c r="C91" s="243" t="s">
        <v>1414</v>
      </c>
      <c r="D91" s="243"/>
      <c r="E91" s="243"/>
      <c r="F91" s="266" t="s">
        <v>1393</v>
      </c>
      <c r="G91" s="267"/>
      <c r="H91" s="243" t="s">
        <v>1414</v>
      </c>
      <c r="I91" s="243" t="s">
        <v>1389</v>
      </c>
      <c r="J91" s="243">
        <v>50</v>
      </c>
      <c r="K91" s="257"/>
    </row>
    <row r="92" s="1" customFormat="1" ht="15" customHeight="1">
      <c r="B92" s="268"/>
      <c r="C92" s="243" t="s">
        <v>1415</v>
      </c>
      <c r="D92" s="243"/>
      <c r="E92" s="243"/>
      <c r="F92" s="266" t="s">
        <v>1393</v>
      </c>
      <c r="G92" s="267"/>
      <c r="H92" s="243" t="s">
        <v>1416</v>
      </c>
      <c r="I92" s="243" t="s">
        <v>1389</v>
      </c>
      <c r="J92" s="243">
        <v>255</v>
      </c>
      <c r="K92" s="257"/>
    </row>
    <row r="93" s="1" customFormat="1" ht="15" customHeight="1">
      <c r="B93" s="268"/>
      <c r="C93" s="243" t="s">
        <v>1417</v>
      </c>
      <c r="D93" s="243"/>
      <c r="E93" s="243"/>
      <c r="F93" s="266" t="s">
        <v>1387</v>
      </c>
      <c r="G93" s="267"/>
      <c r="H93" s="243" t="s">
        <v>1418</v>
      </c>
      <c r="I93" s="243" t="s">
        <v>1419</v>
      </c>
      <c r="J93" s="243"/>
      <c r="K93" s="257"/>
    </row>
    <row r="94" s="1" customFormat="1" ht="15" customHeight="1">
      <c r="B94" s="268"/>
      <c r="C94" s="243" t="s">
        <v>1420</v>
      </c>
      <c r="D94" s="243"/>
      <c r="E94" s="243"/>
      <c r="F94" s="266" t="s">
        <v>1387</v>
      </c>
      <c r="G94" s="267"/>
      <c r="H94" s="243" t="s">
        <v>1421</v>
      </c>
      <c r="I94" s="243" t="s">
        <v>1422</v>
      </c>
      <c r="J94" s="243"/>
      <c r="K94" s="257"/>
    </row>
    <row r="95" s="1" customFormat="1" ht="15" customHeight="1">
      <c r="B95" s="268"/>
      <c r="C95" s="243" t="s">
        <v>1423</v>
      </c>
      <c r="D95" s="243"/>
      <c r="E95" s="243"/>
      <c r="F95" s="266" t="s">
        <v>1387</v>
      </c>
      <c r="G95" s="267"/>
      <c r="H95" s="243" t="s">
        <v>1423</v>
      </c>
      <c r="I95" s="243" t="s">
        <v>1422</v>
      </c>
      <c r="J95" s="243"/>
      <c r="K95" s="257"/>
    </row>
    <row r="96" s="1" customFormat="1" ht="15" customHeight="1">
      <c r="B96" s="268"/>
      <c r="C96" s="243" t="s">
        <v>38</v>
      </c>
      <c r="D96" s="243"/>
      <c r="E96" s="243"/>
      <c r="F96" s="266" t="s">
        <v>1387</v>
      </c>
      <c r="G96" s="267"/>
      <c r="H96" s="243" t="s">
        <v>1424</v>
      </c>
      <c r="I96" s="243" t="s">
        <v>1422</v>
      </c>
      <c r="J96" s="243"/>
      <c r="K96" s="257"/>
    </row>
    <row r="97" s="1" customFormat="1" ht="15" customHeight="1">
      <c r="B97" s="268"/>
      <c r="C97" s="243" t="s">
        <v>48</v>
      </c>
      <c r="D97" s="243"/>
      <c r="E97" s="243"/>
      <c r="F97" s="266" t="s">
        <v>1387</v>
      </c>
      <c r="G97" s="267"/>
      <c r="H97" s="243" t="s">
        <v>1425</v>
      </c>
      <c r="I97" s="243" t="s">
        <v>1422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1426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1381</v>
      </c>
      <c r="D103" s="258"/>
      <c r="E103" s="258"/>
      <c r="F103" s="258" t="s">
        <v>1382</v>
      </c>
      <c r="G103" s="259"/>
      <c r="H103" s="258" t="s">
        <v>54</v>
      </c>
      <c r="I103" s="258" t="s">
        <v>57</v>
      </c>
      <c r="J103" s="258" t="s">
        <v>1383</v>
      </c>
      <c r="K103" s="257"/>
    </row>
    <row r="104" s="1" customFormat="1" ht="17.25" customHeight="1">
      <c r="B104" s="255"/>
      <c r="C104" s="260" t="s">
        <v>1384</v>
      </c>
      <c r="D104" s="260"/>
      <c r="E104" s="260"/>
      <c r="F104" s="261" t="s">
        <v>1385</v>
      </c>
      <c r="G104" s="262"/>
      <c r="H104" s="260"/>
      <c r="I104" s="260"/>
      <c r="J104" s="260" t="s">
        <v>1386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53</v>
      </c>
      <c r="D106" s="265"/>
      <c r="E106" s="265"/>
      <c r="F106" s="266" t="s">
        <v>1387</v>
      </c>
      <c r="G106" s="243"/>
      <c r="H106" s="243" t="s">
        <v>1427</v>
      </c>
      <c r="I106" s="243" t="s">
        <v>1389</v>
      </c>
      <c r="J106" s="243">
        <v>20</v>
      </c>
      <c r="K106" s="257"/>
    </row>
    <row r="107" s="1" customFormat="1" ht="15" customHeight="1">
      <c r="B107" s="255"/>
      <c r="C107" s="243" t="s">
        <v>1390</v>
      </c>
      <c r="D107" s="243"/>
      <c r="E107" s="243"/>
      <c r="F107" s="266" t="s">
        <v>1387</v>
      </c>
      <c r="G107" s="243"/>
      <c r="H107" s="243" t="s">
        <v>1427</v>
      </c>
      <c r="I107" s="243" t="s">
        <v>1389</v>
      </c>
      <c r="J107" s="243">
        <v>120</v>
      </c>
      <c r="K107" s="257"/>
    </row>
    <row r="108" s="1" customFormat="1" ht="15" customHeight="1">
      <c r="B108" s="268"/>
      <c r="C108" s="243" t="s">
        <v>1392</v>
      </c>
      <c r="D108" s="243"/>
      <c r="E108" s="243"/>
      <c r="F108" s="266" t="s">
        <v>1393</v>
      </c>
      <c r="G108" s="243"/>
      <c r="H108" s="243" t="s">
        <v>1427</v>
      </c>
      <c r="I108" s="243" t="s">
        <v>1389</v>
      </c>
      <c r="J108" s="243">
        <v>50</v>
      </c>
      <c r="K108" s="257"/>
    </row>
    <row r="109" s="1" customFormat="1" ht="15" customHeight="1">
      <c r="B109" s="268"/>
      <c r="C109" s="243" t="s">
        <v>1395</v>
      </c>
      <c r="D109" s="243"/>
      <c r="E109" s="243"/>
      <c r="F109" s="266" t="s">
        <v>1387</v>
      </c>
      <c r="G109" s="243"/>
      <c r="H109" s="243" t="s">
        <v>1427</v>
      </c>
      <c r="I109" s="243" t="s">
        <v>1397</v>
      </c>
      <c r="J109" s="243"/>
      <c r="K109" s="257"/>
    </row>
    <row r="110" s="1" customFormat="1" ht="15" customHeight="1">
      <c r="B110" s="268"/>
      <c r="C110" s="243" t="s">
        <v>1406</v>
      </c>
      <c r="D110" s="243"/>
      <c r="E110" s="243"/>
      <c r="F110" s="266" t="s">
        <v>1393</v>
      </c>
      <c r="G110" s="243"/>
      <c r="H110" s="243" t="s">
        <v>1427</v>
      </c>
      <c r="I110" s="243" t="s">
        <v>1389</v>
      </c>
      <c r="J110" s="243">
        <v>50</v>
      </c>
      <c r="K110" s="257"/>
    </row>
    <row r="111" s="1" customFormat="1" ht="15" customHeight="1">
      <c r="B111" s="268"/>
      <c r="C111" s="243" t="s">
        <v>1414</v>
      </c>
      <c r="D111" s="243"/>
      <c r="E111" s="243"/>
      <c r="F111" s="266" t="s">
        <v>1393</v>
      </c>
      <c r="G111" s="243"/>
      <c r="H111" s="243" t="s">
        <v>1427</v>
      </c>
      <c r="I111" s="243" t="s">
        <v>1389</v>
      </c>
      <c r="J111" s="243">
        <v>50</v>
      </c>
      <c r="K111" s="257"/>
    </row>
    <row r="112" s="1" customFormat="1" ht="15" customHeight="1">
      <c r="B112" s="268"/>
      <c r="C112" s="243" t="s">
        <v>1412</v>
      </c>
      <c r="D112" s="243"/>
      <c r="E112" s="243"/>
      <c r="F112" s="266" t="s">
        <v>1393</v>
      </c>
      <c r="G112" s="243"/>
      <c r="H112" s="243" t="s">
        <v>1427</v>
      </c>
      <c r="I112" s="243" t="s">
        <v>1389</v>
      </c>
      <c r="J112" s="243">
        <v>50</v>
      </c>
      <c r="K112" s="257"/>
    </row>
    <row r="113" s="1" customFormat="1" ht="15" customHeight="1">
      <c r="B113" s="268"/>
      <c r="C113" s="243" t="s">
        <v>53</v>
      </c>
      <c r="D113" s="243"/>
      <c r="E113" s="243"/>
      <c r="F113" s="266" t="s">
        <v>1387</v>
      </c>
      <c r="G113" s="243"/>
      <c r="H113" s="243" t="s">
        <v>1428</v>
      </c>
      <c r="I113" s="243" t="s">
        <v>1389</v>
      </c>
      <c r="J113" s="243">
        <v>20</v>
      </c>
      <c r="K113" s="257"/>
    </row>
    <row r="114" s="1" customFormat="1" ht="15" customHeight="1">
      <c r="B114" s="268"/>
      <c r="C114" s="243" t="s">
        <v>1429</v>
      </c>
      <c r="D114" s="243"/>
      <c r="E114" s="243"/>
      <c r="F114" s="266" t="s">
        <v>1387</v>
      </c>
      <c r="G114" s="243"/>
      <c r="H114" s="243" t="s">
        <v>1430</v>
      </c>
      <c r="I114" s="243" t="s">
        <v>1389</v>
      </c>
      <c r="J114" s="243">
        <v>120</v>
      </c>
      <c r="K114" s="257"/>
    </row>
    <row r="115" s="1" customFormat="1" ht="15" customHeight="1">
      <c r="B115" s="268"/>
      <c r="C115" s="243" t="s">
        <v>38</v>
      </c>
      <c r="D115" s="243"/>
      <c r="E115" s="243"/>
      <c r="F115" s="266" t="s">
        <v>1387</v>
      </c>
      <c r="G115" s="243"/>
      <c r="H115" s="243" t="s">
        <v>1431</v>
      </c>
      <c r="I115" s="243" t="s">
        <v>1422</v>
      </c>
      <c r="J115" s="243"/>
      <c r="K115" s="257"/>
    </row>
    <row r="116" s="1" customFormat="1" ht="15" customHeight="1">
      <c r="B116" s="268"/>
      <c r="C116" s="243" t="s">
        <v>48</v>
      </c>
      <c r="D116" s="243"/>
      <c r="E116" s="243"/>
      <c r="F116" s="266" t="s">
        <v>1387</v>
      </c>
      <c r="G116" s="243"/>
      <c r="H116" s="243" t="s">
        <v>1432</v>
      </c>
      <c r="I116" s="243" t="s">
        <v>1422</v>
      </c>
      <c r="J116" s="243"/>
      <c r="K116" s="257"/>
    </row>
    <row r="117" s="1" customFormat="1" ht="15" customHeight="1">
      <c r="B117" s="268"/>
      <c r="C117" s="243" t="s">
        <v>57</v>
      </c>
      <c r="D117" s="243"/>
      <c r="E117" s="243"/>
      <c r="F117" s="266" t="s">
        <v>1387</v>
      </c>
      <c r="G117" s="243"/>
      <c r="H117" s="243" t="s">
        <v>1433</v>
      </c>
      <c r="I117" s="243" t="s">
        <v>1434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1435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1381</v>
      </c>
      <c r="D123" s="258"/>
      <c r="E123" s="258"/>
      <c r="F123" s="258" t="s">
        <v>1382</v>
      </c>
      <c r="G123" s="259"/>
      <c r="H123" s="258" t="s">
        <v>54</v>
      </c>
      <c r="I123" s="258" t="s">
        <v>57</v>
      </c>
      <c r="J123" s="258" t="s">
        <v>1383</v>
      </c>
      <c r="K123" s="287"/>
    </row>
    <row r="124" s="1" customFormat="1" ht="17.25" customHeight="1">
      <c r="B124" s="286"/>
      <c r="C124" s="260" t="s">
        <v>1384</v>
      </c>
      <c r="D124" s="260"/>
      <c r="E124" s="260"/>
      <c r="F124" s="261" t="s">
        <v>1385</v>
      </c>
      <c r="G124" s="262"/>
      <c r="H124" s="260"/>
      <c r="I124" s="260"/>
      <c r="J124" s="260" t="s">
        <v>1386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1390</v>
      </c>
      <c r="D126" s="265"/>
      <c r="E126" s="265"/>
      <c r="F126" s="266" t="s">
        <v>1387</v>
      </c>
      <c r="G126" s="243"/>
      <c r="H126" s="243" t="s">
        <v>1427</v>
      </c>
      <c r="I126" s="243" t="s">
        <v>1389</v>
      </c>
      <c r="J126" s="243">
        <v>120</v>
      </c>
      <c r="K126" s="291"/>
    </row>
    <row r="127" s="1" customFormat="1" ht="15" customHeight="1">
      <c r="B127" s="288"/>
      <c r="C127" s="243" t="s">
        <v>1436</v>
      </c>
      <c r="D127" s="243"/>
      <c r="E127" s="243"/>
      <c r="F127" s="266" t="s">
        <v>1387</v>
      </c>
      <c r="G127" s="243"/>
      <c r="H127" s="243" t="s">
        <v>1437</v>
      </c>
      <c r="I127" s="243" t="s">
        <v>1389</v>
      </c>
      <c r="J127" s="243" t="s">
        <v>1438</v>
      </c>
      <c r="K127" s="291"/>
    </row>
    <row r="128" s="1" customFormat="1" ht="15" customHeight="1">
      <c r="B128" s="288"/>
      <c r="C128" s="243" t="s">
        <v>1335</v>
      </c>
      <c r="D128" s="243"/>
      <c r="E128" s="243"/>
      <c r="F128" s="266" t="s">
        <v>1387</v>
      </c>
      <c r="G128" s="243"/>
      <c r="H128" s="243" t="s">
        <v>1439</v>
      </c>
      <c r="I128" s="243" t="s">
        <v>1389</v>
      </c>
      <c r="J128" s="243" t="s">
        <v>1438</v>
      </c>
      <c r="K128" s="291"/>
    </row>
    <row r="129" s="1" customFormat="1" ht="15" customHeight="1">
      <c r="B129" s="288"/>
      <c r="C129" s="243" t="s">
        <v>1398</v>
      </c>
      <c r="D129" s="243"/>
      <c r="E129" s="243"/>
      <c r="F129" s="266" t="s">
        <v>1393</v>
      </c>
      <c r="G129" s="243"/>
      <c r="H129" s="243" t="s">
        <v>1399</v>
      </c>
      <c r="I129" s="243" t="s">
        <v>1389</v>
      </c>
      <c r="J129" s="243">
        <v>15</v>
      </c>
      <c r="K129" s="291"/>
    </row>
    <row r="130" s="1" customFormat="1" ht="15" customHeight="1">
      <c r="B130" s="288"/>
      <c r="C130" s="269" t="s">
        <v>1400</v>
      </c>
      <c r="D130" s="269"/>
      <c r="E130" s="269"/>
      <c r="F130" s="270" t="s">
        <v>1393</v>
      </c>
      <c r="G130" s="269"/>
      <c r="H130" s="269" t="s">
        <v>1401</v>
      </c>
      <c r="I130" s="269" t="s">
        <v>1389</v>
      </c>
      <c r="J130" s="269">
        <v>15</v>
      </c>
      <c r="K130" s="291"/>
    </row>
    <row r="131" s="1" customFormat="1" ht="15" customHeight="1">
      <c r="B131" s="288"/>
      <c r="C131" s="269" t="s">
        <v>1402</v>
      </c>
      <c r="D131" s="269"/>
      <c r="E131" s="269"/>
      <c r="F131" s="270" t="s">
        <v>1393</v>
      </c>
      <c r="G131" s="269"/>
      <c r="H131" s="269" t="s">
        <v>1403</v>
      </c>
      <c r="I131" s="269" t="s">
        <v>1389</v>
      </c>
      <c r="J131" s="269">
        <v>20</v>
      </c>
      <c r="K131" s="291"/>
    </row>
    <row r="132" s="1" customFormat="1" ht="15" customHeight="1">
      <c r="B132" s="288"/>
      <c r="C132" s="269" t="s">
        <v>1404</v>
      </c>
      <c r="D132" s="269"/>
      <c r="E132" s="269"/>
      <c r="F132" s="270" t="s">
        <v>1393</v>
      </c>
      <c r="G132" s="269"/>
      <c r="H132" s="269" t="s">
        <v>1405</v>
      </c>
      <c r="I132" s="269" t="s">
        <v>1389</v>
      </c>
      <c r="J132" s="269">
        <v>20</v>
      </c>
      <c r="K132" s="291"/>
    </row>
    <row r="133" s="1" customFormat="1" ht="15" customHeight="1">
      <c r="B133" s="288"/>
      <c r="C133" s="243" t="s">
        <v>1392</v>
      </c>
      <c r="D133" s="243"/>
      <c r="E133" s="243"/>
      <c r="F133" s="266" t="s">
        <v>1393</v>
      </c>
      <c r="G133" s="243"/>
      <c r="H133" s="243" t="s">
        <v>1427</v>
      </c>
      <c r="I133" s="243" t="s">
        <v>1389</v>
      </c>
      <c r="J133" s="243">
        <v>50</v>
      </c>
      <c r="K133" s="291"/>
    </row>
    <row r="134" s="1" customFormat="1" ht="15" customHeight="1">
      <c r="B134" s="288"/>
      <c r="C134" s="243" t="s">
        <v>1406</v>
      </c>
      <c r="D134" s="243"/>
      <c r="E134" s="243"/>
      <c r="F134" s="266" t="s">
        <v>1393</v>
      </c>
      <c r="G134" s="243"/>
      <c r="H134" s="243" t="s">
        <v>1427</v>
      </c>
      <c r="I134" s="243" t="s">
        <v>1389</v>
      </c>
      <c r="J134" s="243">
        <v>50</v>
      </c>
      <c r="K134" s="291"/>
    </row>
    <row r="135" s="1" customFormat="1" ht="15" customHeight="1">
      <c r="B135" s="288"/>
      <c r="C135" s="243" t="s">
        <v>1412</v>
      </c>
      <c r="D135" s="243"/>
      <c r="E135" s="243"/>
      <c r="F135" s="266" t="s">
        <v>1393</v>
      </c>
      <c r="G135" s="243"/>
      <c r="H135" s="243" t="s">
        <v>1427</v>
      </c>
      <c r="I135" s="243" t="s">
        <v>1389</v>
      </c>
      <c r="J135" s="243">
        <v>50</v>
      </c>
      <c r="K135" s="291"/>
    </row>
    <row r="136" s="1" customFormat="1" ht="15" customHeight="1">
      <c r="B136" s="288"/>
      <c r="C136" s="243" t="s">
        <v>1414</v>
      </c>
      <c r="D136" s="243"/>
      <c r="E136" s="243"/>
      <c r="F136" s="266" t="s">
        <v>1393</v>
      </c>
      <c r="G136" s="243"/>
      <c r="H136" s="243" t="s">
        <v>1427</v>
      </c>
      <c r="I136" s="243" t="s">
        <v>1389</v>
      </c>
      <c r="J136" s="243">
        <v>50</v>
      </c>
      <c r="K136" s="291"/>
    </row>
    <row r="137" s="1" customFormat="1" ht="15" customHeight="1">
      <c r="B137" s="288"/>
      <c r="C137" s="243" t="s">
        <v>1415</v>
      </c>
      <c r="D137" s="243"/>
      <c r="E137" s="243"/>
      <c r="F137" s="266" t="s">
        <v>1393</v>
      </c>
      <c r="G137" s="243"/>
      <c r="H137" s="243" t="s">
        <v>1440</v>
      </c>
      <c r="I137" s="243" t="s">
        <v>1389</v>
      </c>
      <c r="J137" s="243">
        <v>255</v>
      </c>
      <c r="K137" s="291"/>
    </row>
    <row r="138" s="1" customFormat="1" ht="15" customHeight="1">
      <c r="B138" s="288"/>
      <c r="C138" s="243" t="s">
        <v>1417</v>
      </c>
      <c r="D138" s="243"/>
      <c r="E138" s="243"/>
      <c r="F138" s="266" t="s">
        <v>1387</v>
      </c>
      <c r="G138" s="243"/>
      <c r="H138" s="243" t="s">
        <v>1441</v>
      </c>
      <c r="I138" s="243" t="s">
        <v>1419</v>
      </c>
      <c r="J138" s="243"/>
      <c r="K138" s="291"/>
    </row>
    <row r="139" s="1" customFormat="1" ht="15" customHeight="1">
      <c r="B139" s="288"/>
      <c r="C139" s="243" t="s">
        <v>1420</v>
      </c>
      <c r="D139" s="243"/>
      <c r="E139" s="243"/>
      <c r="F139" s="266" t="s">
        <v>1387</v>
      </c>
      <c r="G139" s="243"/>
      <c r="H139" s="243" t="s">
        <v>1442</v>
      </c>
      <c r="I139" s="243" t="s">
        <v>1422</v>
      </c>
      <c r="J139" s="243"/>
      <c r="K139" s="291"/>
    </row>
    <row r="140" s="1" customFormat="1" ht="15" customHeight="1">
      <c r="B140" s="288"/>
      <c r="C140" s="243" t="s">
        <v>1423</v>
      </c>
      <c r="D140" s="243"/>
      <c r="E140" s="243"/>
      <c r="F140" s="266" t="s">
        <v>1387</v>
      </c>
      <c r="G140" s="243"/>
      <c r="H140" s="243" t="s">
        <v>1423</v>
      </c>
      <c r="I140" s="243" t="s">
        <v>1422</v>
      </c>
      <c r="J140" s="243"/>
      <c r="K140" s="291"/>
    </row>
    <row r="141" s="1" customFormat="1" ht="15" customHeight="1">
      <c r="B141" s="288"/>
      <c r="C141" s="243" t="s">
        <v>38</v>
      </c>
      <c r="D141" s="243"/>
      <c r="E141" s="243"/>
      <c r="F141" s="266" t="s">
        <v>1387</v>
      </c>
      <c r="G141" s="243"/>
      <c r="H141" s="243" t="s">
        <v>1443</v>
      </c>
      <c r="I141" s="243" t="s">
        <v>1422</v>
      </c>
      <c r="J141" s="243"/>
      <c r="K141" s="291"/>
    </row>
    <row r="142" s="1" customFormat="1" ht="15" customHeight="1">
      <c r="B142" s="288"/>
      <c r="C142" s="243" t="s">
        <v>1444</v>
      </c>
      <c r="D142" s="243"/>
      <c r="E142" s="243"/>
      <c r="F142" s="266" t="s">
        <v>1387</v>
      </c>
      <c r="G142" s="243"/>
      <c r="H142" s="243" t="s">
        <v>1445</v>
      </c>
      <c r="I142" s="243" t="s">
        <v>1422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1446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1381</v>
      </c>
      <c r="D148" s="258"/>
      <c r="E148" s="258"/>
      <c r="F148" s="258" t="s">
        <v>1382</v>
      </c>
      <c r="G148" s="259"/>
      <c r="H148" s="258" t="s">
        <v>54</v>
      </c>
      <c r="I148" s="258" t="s">
        <v>57</v>
      </c>
      <c r="J148" s="258" t="s">
        <v>1383</v>
      </c>
      <c r="K148" s="257"/>
    </row>
    <row r="149" s="1" customFormat="1" ht="17.25" customHeight="1">
      <c r="B149" s="255"/>
      <c r="C149" s="260" t="s">
        <v>1384</v>
      </c>
      <c r="D149" s="260"/>
      <c r="E149" s="260"/>
      <c r="F149" s="261" t="s">
        <v>1385</v>
      </c>
      <c r="G149" s="262"/>
      <c r="H149" s="260"/>
      <c r="I149" s="260"/>
      <c r="J149" s="260" t="s">
        <v>1386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1390</v>
      </c>
      <c r="D151" s="243"/>
      <c r="E151" s="243"/>
      <c r="F151" s="296" t="s">
        <v>1387</v>
      </c>
      <c r="G151" s="243"/>
      <c r="H151" s="295" t="s">
        <v>1427</v>
      </c>
      <c r="I151" s="295" t="s">
        <v>1389</v>
      </c>
      <c r="J151" s="295">
        <v>120</v>
      </c>
      <c r="K151" s="291"/>
    </row>
    <row r="152" s="1" customFormat="1" ht="15" customHeight="1">
      <c r="B152" s="268"/>
      <c r="C152" s="295" t="s">
        <v>1436</v>
      </c>
      <c r="D152" s="243"/>
      <c r="E152" s="243"/>
      <c r="F152" s="296" t="s">
        <v>1387</v>
      </c>
      <c r="G152" s="243"/>
      <c r="H152" s="295" t="s">
        <v>1447</v>
      </c>
      <c r="I152" s="295" t="s">
        <v>1389</v>
      </c>
      <c r="J152" s="295" t="s">
        <v>1438</v>
      </c>
      <c r="K152" s="291"/>
    </row>
    <row r="153" s="1" customFormat="1" ht="15" customHeight="1">
      <c r="B153" s="268"/>
      <c r="C153" s="295" t="s">
        <v>1335</v>
      </c>
      <c r="D153" s="243"/>
      <c r="E153" s="243"/>
      <c r="F153" s="296" t="s">
        <v>1387</v>
      </c>
      <c r="G153" s="243"/>
      <c r="H153" s="295" t="s">
        <v>1448</v>
      </c>
      <c r="I153" s="295" t="s">
        <v>1389</v>
      </c>
      <c r="J153" s="295" t="s">
        <v>1438</v>
      </c>
      <c r="K153" s="291"/>
    </row>
    <row r="154" s="1" customFormat="1" ht="15" customHeight="1">
      <c r="B154" s="268"/>
      <c r="C154" s="295" t="s">
        <v>1392</v>
      </c>
      <c r="D154" s="243"/>
      <c r="E154" s="243"/>
      <c r="F154" s="296" t="s">
        <v>1393</v>
      </c>
      <c r="G154" s="243"/>
      <c r="H154" s="295" t="s">
        <v>1427</v>
      </c>
      <c r="I154" s="295" t="s">
        <v>1389</v>
      </c>
      <c r="J154" s="295">
        <v>50</v>
      </c>
      <c r="K154" s="291"/>
    </row>
    <row r="155" s="1" customFormat="1" ht="15" customHeight="1">
      <c r="B155" s="268"/>
      <c r="C155" s="295" t="s">
        <v>1395</v>
      </c>
      <c r="D155" s="243"/>
      <c r="E155" s="243"/>
      <c r="F155" s="296" t="s">
        <v>1387</v>
      </c>
      <c r="G155" s="243"/>
      <c r="H155" s="295" t="s">
        <v>1427</v>
      </c>
      <c r="I155" s="295" t="s">
        <v>1397</v>
      </c>
      <c r="J155" s="295"/>
      <c r="K155" s="291"/>
    </row>
    <row r="156" s="1" customFormat="1" ht="15" customHeight="1">
      <c r="B156" s="268"/>
      <c r="C156" s="295" t="s">
        <v>1406</v>
      </c>
      <c r="D156" s="243"/>
      <c r="E156" s="243"/>
      <c r="F156" s="296" t="s">
        <v>1393</v>
      </c>
      <c r="G156" s="243"/>
      <c r="H156" s="295" t="s">
        <v>1427</v>
      </c>
      <c r="I156" s="295" t="s">
        <v>1389</v>
      </c>
      <c r="J156" s="295">
        <v>50</v>
      </c>
      <c r="K156" s="291"/>
    </row>
    <row r="157" s="1" customFormat="1" ht="15" customHeight="1">
      <c r="B157" s="268"/>
      <c r="C157" s="295" t="s">
        <v>1414</v>
      </c>
      <c r="D157" s="243"/>
      <c r="E157" s="243"/>
      <c r="F157" s="296" t="s">
        <v>1393</v>
      </c>
      <c r="G157" s="243"/>
      <c r="H157" s="295" t="s">
        <v>1427</v>
      </c>
      <c r="I157" s="295" t="s">
        <v>1389</v>
      </c>
      <c r="J157" s="295">
        <v>50</v>
      </c>
      <c r="K157" s="291"/>
    </row>
    <row r="158" s="1" customFormat="1" ht="15" customHeight="1">
      <c r="B158" s="268"/>
      <c r="C158" s="295" t="s">
        <v>1412</v>
      </c>
      <c r="D158" s="243"/>
      <c r="E158" s="243"/>
      <c r="F158" s="296" t="s">
        <v>1393</v>
      </c>
      <c r="G158" s="243"/>
      <c r="H158" s="295" t="s">
        <v>1427</v>
      </c>
      <c r="I158" s="295" t="s">
        <v>1389</v>
      </c>
      <c r="J158" s="295">
        <v>50</v>
      </c>
      <c r="K158" s="291"/>
    </row>
    <row r="159" s="1" customFormat="1" ht="15" customHeight="1">
      <c r="B159" s="268"/>
      <c r="C159" s="295" t="s">
        <v>93</v>
      </c>
      <c r="D159" s="243"/>
      <c r="E159" s="243"/>
      <c r="F159" s="296" t="s">
        <v>1387</v>
      </c>
      <c r="G159" s="243"/>
      <c r="H159" s="295" t="s">
        <v>1449</v>
      </c>
      <c r="I159" s="295" t="s">
        <v>1389</v>
      </c>
      <c r="J159" s="295" t="s">
        <v>1450</v>
      </c>
      <c r="K159" s="291"/>
    </row>
    <row r="160" s="1" customFormat="1" ht="15" customHeight="1">
      <c r="B160" s="268"/>
      <c r="C160" s="295" t="s">
        <v>1451</v>
      </c>
      <c r="D160" s="243"/>
      <c r="E160" s="243"/>
      <c r="F160" s="296" t="s">
        <v>1387</v>
      </c>
      <c r="G160" s="243"/>
      <c r="H160" s="295" t="s">
        <v>1452</v>
      </c>
      <c r="I160" s="295" t="s">
        <v>1422</v>
      </c>
      <c r="J160" s="295"/>
      <c r="K160" s="291"/>
    </row>
    <row r="161" s="1" customFormat="1" ht="15" customHeight="1">
      <c r="B161" s="297"/>
      <c r="C161" s="277"/>
      <c r="D161" s="277"/>
      <c r="E161" s="277"/>
      <c r="F161" s="277"/>
      <c r="G161" s="277"/>
      <c r="H161" s="277"/>
      <c r="I161" s="277"/>
      <c r="J161" s="277"/>
      <c r="K161" s="298"/>
    </row>
    <row r="162" s="1" customFormat="1" ht="18.75" customHeight="1">
      <c r="B162" s="279"/>
      <c r="C162" s="289"/>
      <c r="D162" s="289"/>
      <c r="E162" s="289"/>
      <c r="F162" s="299"/>
      <c r="G162" s="289"/>
      <c r="H162" s="289"/>
      <c r="I162" s="289"/>
      <c r="J162" s="289"/>
      <c r="K162" s="279"/>
    </row>
    <row r="163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="1" customFormat="1" ht="45" customHeight="1">
      <c r="B165" s="233"/>
      <c r="C165" s="234" t="s">
        <v>1453</v>
      </c>
      <c r="D165" s="234"/>
      <c r="E165" s="234"/>
      <c r="F165" s="234"/>
      <c r="G165" s="234"/>
      <c r="H165" s="234"/>
      <c r="I165" s="234"/>
      <c r="J165" s="234"/>
      <c r="K165" s="235"/>
    </row>
    <row r="166" s="1" customFormat="1" ht="17.25" customHeight="1">
      <c r="B166" s="233"/>
      <c r="C166" s="258" t="s">
        <v>1381</v>
      </c>
      <c r="D166" s="258"/>
      <c r="E166" s="258"/>
      <c r="F166" s="258" t="s">
        <v>1382</v>
      </c>
      <c r="G166" s="300"/>
      <c r="H166" s="301" t="s">
        <v>54</v>
      </c>
      <c r="I166" s="301" t="s">
        <v>57</v>
      </c>
      <c r="J166" s="258" t="s">
        <v>1383</v>
      </c>
      <c r="K166" s="235"/>
    </row>
    <row r="167" s="1" customFormat="1" ht="17.25" customHeight="1">
      <c r="B167" s="236"/>
      <c r="C167" s="260" t="s">
        <v>1384</v>
      </c>
      <c r="D167" s="260"/>
      <c r="E167" s="260"/>
      <c r="F167" s="261" t="s">
        <v>1385</v>
      </c>
      <c r="G167" s="302"/>
      <c r="H167" s="303"/>
      <c r="I167" s="303"/>
      <c r="J167" s="260" t="s">
        <v>1386</v>
      </c>
      <c r="K167" s="238"/>
    </row>
    <row r="168" s="1" customFormat="1" ht="5.25" customHeight="1">
      <c r="B168" s="268"/>
      <c r="C168" s="263"/>
      <c r="D168" s="263"/>
      <c r="E168" s="263"/>
      <c r="F168" s="263"/>
      <c r="G168" s="264"/>
      <c r="H168" s="263"/>
      <c r="I168" s="263"/>
      <c r="J168" s="263"/>
      <c r="K168" s="291"/>
    </row>
    <row r="169" s="1" customFormat="1" ht="15" customHeight="1">
      <c r="B169" s="268"/>
      <c r="C169" s="243" t="s">
        <v>1390</v>
      </c>
      <c r="D169" s="243"/>
      <c r="E169" s="243"/>
      <c r="F169" s="266" t="s">
        <v>1387</v>
      </c>
      <c r="G169" s="243"/>
      <c r="H169" s="243" t="s">
        <v>1427</v>
      </c>
      <c r="I169" s="243" t="s">
        <v>1389</v>
      </c>
      <c r="J169" s="243">
        <v>120</v>
      </c>
      <c r="K169" s="291"/>
    </row>
    <row r="170" s="1" customFormat="1" ht="15" customHeight="1">
      <c r="B170" s="268"/>
      <c r="C170" s="243" t="s">
        <v>1436</v>
      </c>
      <c r="D170" s="243"/>
      <c r="E170" s="243"/>
      <c r="F170" s="266" t="s">
        <v>1387</v>
      </c>
      <c r="G170" s="243"/>
      <c r="H170" s="243" t="s">
        <v>1437</v>
      </c>
      <c r="I170" s="243" t="s">
        <v>1389</v>
      </c>
      <c r="J170" s="243" t="s">
        <v>1438</v>
      </c>
      <c r="K170" s="291"/>
    </row>
    <row r="171" s="1" customFormat="1" ht="15" customHeight="1">
      <c r="B171" s="268"/>
      <c r="C171" s="243" t="s">
        <v>1335</v>
      </c>
      <c r="D171" s="243"/>
      <c r="E171" s="243"/>
      <c r="F171" s="266" t="s">
        <v>1387</v>
      </c>
      <c r="G171" s="243"/>
      <c r="H171" s="243" t="s">
        <v>1454</v>
      </c>
      <c r="I171" s="243" t="s">
        <v>1389</v>
      </c>
      <c r="J171" s="243" t="s">
        <v>1438</v>
      </c>
      <c r="K171" s="291"/>
    </row>
    <row r="172" s="1" customFormat="1" ht="15" customHeight="1">
      <c r="B172" s="268"/>
      <c r="C172" s="243" t="s">
        <v>1392</v>
      </c>
      <c r="D172" s="243"/>
      <c r="E172" s="243"/>
      <c r="F172" s="266" t="s">
        <v>1393</v>
      </c>
      <c r="G172" s="243"/>
      <c r="H172" s="243" t="s">
        <v>1454</v>
      </c>
      <c r="I172" s="243" t="s">
        <v>1389</v>
      </c>
      <c r="J172" s="243">
        <v>50</v>
      </c>
      <c r="K172" s="291"/>
    </row>
    <row r="173" s="1" customFormat="1" ht="15" customHeight="1">
      <c r="B173" s="268"/>
      <c r="C173" s="243" t="s">
        <v>1395</v>
      </c>
      <c r="D173" s="243"/>
      <c r="E173" s="243"/>
      <c r="F173" s="266" t="s">
        <v>1387</v>
      </c>
      <c r="G173" s="243"/>
      <c r="H173" s="243" t="s">
        <v>1454</v>
      </c>
      <c r="I173" s="243" t="s">
        <v>1397</v>
      </c>
      <c r="J173" s="243"/>
      <c r="K173" s="291"/>
    </row>
    <row r="174" s="1" customFormat="1" ht="15" customHeight="1">
      <c r="B174" s="268"/>
      <c r="C174" s="243" t="s">
        <v>1406</v>
      </c>
      <c r="D174" s="243"/>
      <c r="E174" s="243"/>
      <c r="F174" s="266" t="s">
        <v>1393</v>
      </c>
      <c r="G174" s="243"/>
      <c r="H174" s="243" t="s">
        <v>1454</v>
      </c>
      <c r="I174" s="243" t="s">
        <v>1389</v>
      </c>
      <c r="J174" s="243">
        <v>50</v>
      </c>
      <c r="K174" s="291"/>
    </row>
    <row r="175" s="1" customFormat="1" ht="15" customHeight="1">
      <c r="B175" s="268"/>
      <c r="C175" s="243" t="s">
        <v>1414</v>
      </c>
      <c r="D175" s="243"/>
      <c r="E175" s="243"/>
      <c r="F175" s="266" t="s">
        <v>1393</v>
      </c>
      <c r="G175" s="243"/>
      <c r="H175" s="243" t="s">
        <v>1454</v>
      </c>
      <c r="I175" s="243" t="s">
        <v>1389</v>
      </c>
      <c r="J175" s="243">
        <v>50</v>
      </c>
      <c r="K175" s="291"/>
    </row>
    <row r="176" s="1" customFormat="1" ht="15" customHeight="1">
      <c r="B176" s="268"/>
      <c r="C176" s="243" t="s">
        <v>1412</v>
      </c>
      <c r="D176" s="243"/>
      <c r="E176" s="243"/>
      <c r="F176" s="266" t="s">
        <v>1393</v>
      </c>
      <c r="G176" s="243"/>
      <c r="H176" s="243" t="s">
        <v>1454</v>
      </c>
      <c r="I176" s="243" t="s">
        <v>1389</v>
      </c>
      <c r="J176" s="243">
        <v>50</v>
      </c>
      <c r="K176" s="291"/>
    </row>
    <row r="177" s="1" customFormat="1" ht="15" customHeight="1">
      <c r="B177" s="268"/>
      <c r="C177" s="243" t="s">
        <v>110</v>
      </c>
      <c r="D177" s="243"/>
      <c r="E177" s="243"/>
      <c r="F177" s="266" t="s">
        <v>1387</v>
      </c>
      <c r="G177" s="243"/>
      <c r="H177" s="243" t="s">
        <v>1455</v>
      </c>
      <c r="I177" s="243" t="s">
        <v>1456</v>
      </c>
      <c r="J177" s="243"/>
      <c r="K177" s="291"/>
    </row>
    <row r="178" s="1" customFormat="1" ht="15" customHeight="1">
      <c r="B178" s="268"/>
      <c r="C178" s="243" t="s">
        <v>57</v>
      </c>
      <c r="D178" s="243"/>
      <c r="E178" s="243"/>
      <c r="F178" s="266" t="s">
        <v>1387</v>
      </c>
      <c r="G178" s="243"/>
      <c r="H178" s="243" t="s">
        <v>1457</v>
      </c>
      <c r="I178" s="243" t="s">
        <v>1458</v>
      </c>
      <c r="J178" s="243">
        <v>1</v>
      </c>
      <c r="K178" s="291"/>
    </row>
    <row r="179" s="1" customFormat="1" ht="15" customHeight="1">
      <c r="B179" s="268"/>
      <c r="C179" s="243" t="s">
        <v>53</v>
      </c>
      <c r="D179" s="243"/>
      <c r="E179" s="243"/>
      <c r="F179" s="266" t="s">
        <v>1387</v>
      </c>
      <c r="G179" s="243"/>
      <c r="H179" s="243" t="s">
        <v>1459</v>
      </c>
      <c r="I179" s="243" t="s">
        <v>1389</v>
      </c>
      <c r="J179" s="243">
        <v>20</v>
      </c>
      <c r="K179" s="291"/>
    </row>
    <row r="180" s="1" customFormat="1" ht="15" customHeight="1">
      <c r="B180" s="268"/>
      <c r="C180" s="243" t="s">
        <v>54</v>
      </c>
      <c r="D180" s="243"/>
      <c r="E180" s="243"/>
      <c r="F180" s="266" t="s">
        <v>1387</v>
      </c>
      <c r="G180" s="243"/>
      <c r="H180" s="243" t="s">
        <v>1460</v>
      </c>
      <c r="I180" s="243" t="s">
        <v>1389</v>
      </c>
      <c r="J180" s="243">
        <v>255</v>
      </c>
      <c r="K180" s="291"/>
    </row>
    <row r="181" s="1" customFormat="1" ht="15" customHeight="1">
      <c r="B181" s="268"/>
      <c r="C181" s="243" t="s">
        <v>111</v>
      </c>
      <c r="D181" s="243"/>
      <c r="E181" s="243"/>
      <c r="F181" s="266" t="s">
        <v>1387</v>
      </c>
      <c r="G181" s="243"/>
      <c r="H181" s="243" t="s">
        <v>1351</v>
      </c>
      <c r="I181" s="243" t="s">
        <v>1389</v>
      </c>
      <c r="J181" s="243">
        <v>10</v>
      </c>
      <c r="K181" s="291"/>
    </row>
    <row r="182" s="1" customFormat="1" ht="15" customHeight="1">
      <c r="B182" s="268"/>
      <c r="C182" s="243" t="s">
        <v>112</v>
      </c>
      <c r="D182" s="243"/>
      <c r="E182" s="243"/>
      <c r="F182" s="266" t="s">
        <v>1387</v>
      </c>
      <c r="G182" s="243"/>
      <c r="H182" s="243" t="s">
        <v>1461</v>
      </c>
      <c r="I182" s="243" t="s">
        <v>1422</v>
      </c>
      <c r="J182" s="243"/>
      <c r="K182" s="291"/>
    </row>
    <row r="183" s="1" customFormat="1" ht="15" customHeight="1">
      <c r="B183" s="268"/>
      <c r="C183" s="243" t="s">
        <v>1462</v>
      </c>
      <c r="D183" s="243"/>
      <c r="E183" s="243"/>
      <c r="F183" s="266" t="s">
        <v>1387</v>
      </c>
      <c r="G183" s="243"/>
      <c r="H183" s="243" t="s">
        <v>1463</v>
      </c>
      <c r="I183" s="243" t="s">
        <v>1422</v>
      </c>
      <c r="J183" s="243"/>
      <c r="K183" s="291"/>
    </row>
    <row r="184" s="1" customFormat="1" ht="15" customHeight="1">
      <c r="B184" s="268"/>
      <c r="C184" s="243" t="s">
        <v>1451</v>
      </c>
      <c r="D184" s="243"/>
      <c r="E184" s="243"/>
      <c r="F184" s="266" t="s">
        <v>1387</v>
      </c>
      <c r="G184" s="243"/>
      <c r="H184" s="243" t="s">
        <v>1464</v>
      </c>
      <c r="I184" s="243" t="s">
        <v>1422</v>
      </c>
      <c r="J184" s="243"/>
      <c r="K184" s="291"/>
    </row>
    <row r="185" s="1" customFormat="1" ht="15" customHeight="1">
      <c r="B185" s="268"/>
      <c r="C185" s="243" t="s">
        <v>114</v>
      </c>
      <c r="D185" s="243"/>
      <c r="E185" s="243"/>
      <c r="F185" s="266" t="s">
        <v>1393</v>
      </c>
      <c r="G185" s="243"/>
      <c r="H185" s="243" t="s">
        <v>1465</v>
      </c>
      <c r="I185" s="243" t="s">
        <v>1389</v>
      </c>
      <c r="J185" s="243">
        <v>50</v>
      </c>
      <c r="K185" s="291"/>
    </row>
    <row r="186" s="1" customFormat="1" ht="15" customHeight="1">
      <c r="B186" s="268"/>
      <c r="C186" s="243" t="s">
        <v>1466</v>
      </c>
      <c r="D186" s="243"/>
      <c r="E186" s="243"/>
      <c r="F186" s="266" t="s">
        <v>1393</v>
      </c>
      <c r="G186" s="243"/>
      <c r="H186" s="243" t="s">
        <v>1467</v>
      </c>
      <c r="I186" s="243" t="s">
        <v>1468</v>
      </c>
      <c r="J186" s="243"/>
      <c r="K186" s="291"/>
    </row>
    <row r="187" s="1" customFormat="1" ht="15" customHeight="1">
      <c r="B187" s="268"/>
      <c r="C187" s="243" t="s">
        <v>1469</v>
      </c>
      <c r="D187" s="243"/>
      <c r="E187" s="243"/>
      <c r="F187" s="266" t="s">
        <v>1393</v>
      </c>
      <c r="G187" s="243"/>
      <c r="H187" s="243" t="s">
        <v>1470</v>
      </c>
      <c r="I187" s="243" t="s">
        <v>1468</v>
      </c>
      <c r="J187" s="243"/>
      <c r="K187" s="291"/>
    </row>
    <row r="188" s="1" customFormat="1" ht="15" customHeight="1">
      <c r="B188" s="268"/>
      <c r="C188" s="243" t="s">
        <v>1471</v>
      </c>
      <c r="D188" s="243"/>
      <c r="E188" s="243"/>
      <c r="F188" s="266" t="s">
        <v>1393</v>
      </c>
      <c r="G188" s="243"/>
      <c r="H188" s="243" t="s">
        <v>1472</v>
      </c>
      <c r="I188" s="243" t="s">
        <v>1468</v>
      </c>
      <c r="J188" s="243"/>
      <c r="K188" s="291"/>
    </row>
    <row r="189" s="1" customFormat="1" ht="15" customHeight="1">
      <c r="B189" s="268"/>
      <c r="C189" s="304" t="s">
        <v>1473</v>
      </c>
      <c r="D189" s="243"/>
      <c r="E189" s="243"/>
      <c r="F189" s="266" t="s">
        <v>1393</v>
      </c>
      <c r="G189" s="243"/>
      <c r="H189" s="243" t="s">
        <v>1474</v>
      </c>
      <c r="I189" s="243" t="s">
        <v>1475</v>
      </c>
      <c r="J189" s="305" t="s">
        <v>1476</v>
      </c>
      <c r="K189" s="291"/>
    </row>
    <row r="190" s="1" customFormat="1" ht="15" customHeight="1">
      <c r="B190" s="268"/>
      <c r="C190" s="304" t="s">
        <v>42</v>
      </c>
      <c r="D190" s="243"/>
      <c r="E190" s="243"/>
      <c r="F190" s="266" t="s">
        <v>1387</v>
      </c>
      <c r="G190" s="243"/>
      <c r="H190" s="240" t="s">
        <v>1477</v>
      </c>
      <c r="I190" s="243" t="s">
        <v>1478</v>
      </c>
      <c r="J190" s="243"/>
      <c r="K190" s="291"/>
    </row>
    <row r="191" s="1" customFormat="1" ht="15" customHeight="1">
      <c r="B191" s="268"/>
      <c r="C191" s="304" t="s">
        <v>1479</v>
      </c>
      <c r="D191" s="243"/>
      <c r="E191" s="243"/>
      <c r="F191" s="266" t="s">
        <v>1387</v>
      </c>
      <c r="G191" s="243"/>
      <c r="H191" s="243" t="s">
        <v>1480</v>
      </c>
      <c r="I191" s="243" t="s">
        <v>1422</v>
      </c>
      <c r="J191" s="243"/>
      <c r="K191" s="291"/>
    </row>
    <row r="192" s="1" customFormat="1" ht="15" customHeight="1">
      <c r="B192" s="268"/>
      <c r="C192" s="304" t="s">
        <v>1481</v>
      </c>
      <c r="D192" s="243"/>
      <c r="E192" s="243"/>
      <c r="F192" s="266" t="s">
        <v>1387</v>
      </c>
      <c r="G192" s="243"/>
      <c r="H192" s="243" t="s">
        <v>1482</v>
      </c>
      <c r="I192" s="243" t="s">
        <v>1422</v>
      </c>
      <c r="J192" s="243"/>
      <c r="K192" s="291"/>
    </row>
    <row r="193" s="1" customFormat="1" ht="15" customHeight="1">
      <c r="B193" s="268"/>
      <c r="C193" s="304" t="s">
        <v>1483</v>
      </c>
      <c r="D193" s="243"/>
      <c r="E193" s="243"/>
      <c r="F193" s="266" t="s">
        <v>1393</v>
      </c>
      <c r="G193" s="243"/>
      <c r="H193" s="243" t="s">
        <v>1484</v>
      </c>
      <c r="I193" s="243" t="s">
        <v>1422</v>
      </c>
      <c r="J193" s="243"/>
      <c r="K193" s="291"/>
    </row>
    <row r="194" s="1" customFormat="1" ht="15" customHeight="1">
      <c r="B194" s="297"/>
      <c r="C194" s="306"/>
      <c r="D194" s="277"/>
      <c r="E194" s="277"/>
      <c r="F194" s="277"/>
      <c r="G194" s="277"/>
      <c r="H194" s="277"/>
      <c r="I194" s="277"/>
      <c r="J194" s="277"/>
      <c r="K194" s="298"/>
    </row>
    <row r="195" s="1" customFormat="1" ht="18.75" customHeight="1">
      <c r="B195" s="279"/>
      <c r="C195" s="289"/>
      <c r="D195" s="289"/>
      <c r="E195" s="289"/>
      <c r="F195" s="299"/>
      <c r="G195" s="289"/>
      <c r="H195" s="289"/>
      <c r="I195" s="289"/>
      <c r="J195" s="289"/>
      <c r="K195" s="279"/>
    </row>
    <row r="196" s="1" customFormat="1" ht="18.75" customHeight="1">
      <c r="B196" s="279"/>
      <c r="C196" s="289"/>
      <c r="D196" s="289"/>
      <c r="E196" s="289"/>
      <c r="F196" s="299"/>
      <c r="G196" s="289"/>
      <c r="H196" s="289"/>
      <c r="I196" s="289"/>
      <c r="J196" s="289"/>
      <c r="K196" s="279"/>
    </row>
    <row r="197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="1" customFormat="1" ht="21">
      <c r="B199" s="233"/>
      <c r="C199" s="234" t="s">
        <v>1485</v>
      </c>
      <c r="D199" s="234"/>
      <c r="E199" s="234"/>
      <c r="F199" s="234"/>
      <c r="G199" s="234"/>
      <c r="H199" s="234"/>
      <c r="I199" s="234"/>
      <c r="J199" s="234"/>
      <c r="K199" s="235"/>
    </row>
    <row r="200" s="1" customFormat="1" ht="25.5" customHeight="1">
      <c r="B200" s="233"/>
      <c r="C200" s="307" t="s">
        <v>1486</v>
      </c>
      <c r="D200" s="307"/>
      <c r="E200" s="307"/>
      <c r="F200" s="307" t="s">
        <v>1487</v>
      </c>
      <c r="G200" s="308"/>
      <c r="H200" s="307" t="s">
        <v>1488</v>
      </c>
      <c r="I200" s="307"/>
      <c r="J200" s="307"/>
      <c r="K200" s="235"/>
    </row>
    <row r="201" s="1" customFormat="1" ht="5.25" customHeight="1">
      <c r="B201" s="268"/>
      <c r="C201" s="263"/>
      <c r="D201" s="263"/>
      <c r="E201" s="263"/>
      <c r="F201" s="263"/>
      <c r="G201" s="289"/>
      <c r="H201" s="263"/>
      <c r="I201" s="263"/>
      <c r="J201" s="263"/>
      <c r="K201" s="291"/>
    </row>
    <row r="202" s="1" customFormat="1" ht="15" customHeight="1">
      <c r="B202" s="268"/>
      <c r="C202" s="243" t="s">
        <v>1478</v>
      </c>
      <c r="D202" s="243"/>
      <c r="E202" s="243"/>
      <c r="F202" s="266" t="s">
        <v>43</v>
      </c>
      <c r="G202" s="243"/>
      <c r="H202" s="243" t="s">
        <v>1489</v>
      </c>
      <c r="I202" s="243"/>
      <c r="J202" s="243"/>
      <c r="K202" s="291"/>
    </row>
    <row r="203" s="1" customFormat="1" ht="15" customHeight="1">
      <c r="B203" s="268"/>
      <c r="C203" s="243"/>
      <c r="D203" s="243"/>
      <c r="E203" s="243"/>
      <c r="F203" s="266" t="s">
        <v>44</v>
      </c>
      <c r="G203" s="243"/>
      <c r="H203" s="243" t="s">
        <v>1490</v>
      </c>
      <c r="I203" s="243"/>
      <c r="J203" s="243"/>
      <c r="K203" s="291"/>
    </row>
    <row r="204" s="1" customFormat="1" ht="15" customHeight="1">
      <c r="B204" s="268"/>
      <c r="C204" s="243"/>
      <c r="D204" s="243"/>
      <c r="E204" s="243"/>
      <c r="F204" s="266" t="s">
        <v>47</v>
      </c>
      <c r="G204" s="243"/>
      <c r="H204" s="243" t="s">
        <v>1491</v>
      </c>
      <c r="I204" s="243"/>
      <c r="J204" s="243"/>
      <c r="K204" s="291"/>
    </row>
    <row r="205" s="1" customFormat="1" ht="15" customHeight="1">
      <c r="B205" s="268"/>
      <c r="C205" s="243"/>
      <c r="D205" s="243"/>
      <c r="E205" s="243"/>
      <c r="F205" s="266" t="s">
        <v>45</v>
      </c>
      <c r="G205" s="243"/>
      <c r="H205" s="243" t="s">
        <v>1492</v>
      </c>
      <c r="I205" s="243"/>
      <c r="J205" s="243"/>
      <c r="K205" s="291"/>
    </row>
    <row r="206" s="1" customFormat="1" ht="15" customHeight="1">
      <c r="B206" s="268"/>
      <c r="C206" s="243"/>
      <c r="D206" s="243"/>
      <c r="E206" s="243"/>
      <c r="F206" s="266" t="s">
        <v>46</v>
      </c>
      <c r="G206" s="243"/>
      <c r="H206" s="243" t="s">
        <v>1493</v>
      </c>
      <c r="I206" s="243"/>
      <c r="J206" s="243"/>
      <c r="K206" s="291"/>
    </row>
    <row r="207" s="1" customFormat="1" ht="15" customHeight="1">
      <c r="B207" s="268"/>
      <c r="C207" s="243"/>
      <c r="D207" s="243"/>
      <c r="E207" s="243"/>
      <c r="F207" s="266"/>
      <c r="G207" s="243"/>
      <c r="H207" s="243"/>
      <c r="I207" s="243"/>
      <c r="J207" s="243"/>
      <c r="K207" s="291"/>
    </row>
    <row r="208" s="1" customFormat="1" ht="15" customHeight="1">
      <c r="B208" s="268"/>
      <c r="C208" s="243" t="s">
        <v>1434</v>
      </c>
      <c r="D208" s="243"/>
      <c r="E208" s="243"/>
      <c r="F208" s="266" t="s">
        <v>79</v>
      </c>
      <c r="G208" s="243"/>
      <c r="H208" s="243" t="s">
        <v>1494</v>
      </c>
      <c r="I208" s="243"/>
      <c r="J208" s="243"/>
      <c r="K208" s="291"/>
    </row>
    <row r="209" s="1" customFormat="1" ht="15" customHeight="1">
      <c r="B209" s="268"/>
      <c r="C209" s="243"/>
      <c r="D209" s="243"/>
      <c r="E209" s="243"/>
      <c r="F209" s="266" t="s">
        <v>1331</v>
      </c>
      <c r="G209" s="243"/>
      <c r="H209" s="243" t="s">
        <v>1332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1329</v>
      </c>
      <c r="G210" s="243"/>
      <c r="H210" s="243" t="s">
        <v>1495</v>
      </c>
      <c r="I210" s="243"/>
      <c r="J210" s="243"/>
      <c r="K210" s="291"/>
    </row>
    <row r="211" s="1" customFormat="1" ht="15" customHeight="1">
      <c r="B211" s="309"/>
      <c r="C211" s="243"/>
      <c r="D211" s="243"/>
      <c r="E211" s="243"/>
      <c r="F211" s="266" t="s">
        <v>86</v>
      </c>
      <c r="G211" s="304"/>
      <c r="H211" s="295" t="s">
        <v>87</v>
      </c>
      <c r="I211" s="295"/>
      <c r="J211" s="295"/>
      <c r="K211" s="310"/>
    </row>
    <row r="212" s="1" customFormat="1" ht="15" customHeight="1">
      <c r="B212" s="309"/>
      <c r="C212" s="243"/>
      <c r="D212" s="243"/>
      <c r="E212" s="243"/>
      <c r="F212" s="266" t="s">
        <v>1333</v>
      </c>
      <c r="G212" s="304"/>
      <c r="H212" s="295" t="s">
        <v>1496</v>
      </c>
      <c r="I212" s="295"/>
      <c r="J212" s="295"/>
      <c r="K212" s="310"/>
    </row>
    <row r="213" s="1" customFormat="1" ht="15" customHeight="1">
      <c r="B213" s="309"/>
      <c r="C213" s="243"/>
      <c r="D213" s="243"/>
      <c r="E213" s="243"/>
      <c r="F213" s="266"/>
      <c r="G213" s="304"/>
      <c r="H213" s="295"/>
      <c r="I213" s="295"/>
      <c r="J213" s="295"/>
      <c r="K213" s="310"/>
    </row>
    <row r="214" s="1" customFormat="1" ht="15" customHeight="1">
      <c r="B214" s="309"/>
      <c r="C214" s="243" t="s">
        <v>1458</v>
      </c>
      <c r="D214" s="243"/>
      <c r="E214" s="243"/>
      <c r="F214" s="266">
        <v>1</v>
      </c>
      <c r="G214" s="304"/>
      <c r="H214" s="295" t="s">
        <v>1497</v>
      </c>
      <c r="I214" s="295"/>
      <c r="J214" s="295"/>
      <c r="K214" s="310"/>
    </row>
    <row r="215" s="1" customFormat="1" ht="15" customHeight="1">
      <c r="B215" s="309"/>
      <c r="C215" s="243"/>
      <c r="D215" s="243"/>
      <c r="E215" s="243"/>
      <c r="F215" s="266">
        <v>2</v>
      </c>
      <c r="G215" s="304"/>
      <c r="H215" s="295" t="s">
        <v>1498</v>
      </c>
      <c r="I215" s="295"/>
      <c r="J215" s="295"/>
      <c r="K215" s="310"/>
    </row>
    <row r="216" s="1" customFormat="1" ht="15" customHeight="1">
      <c r="B216" s="309"/>
      <c r="C216" s="243"/>
      <c r="D216" s="243"/>
      <c r="E216" s="243"/>
      <c r="F216" s="266">
        <v>3</v>
      </c>
      <c r="G216" s="304"/>
      <c r="H216" s="295" t="s">
        <v>1499</v>
      </c>
      <c r="I216" s="295"/>
      <c r="J216" s="295"/>
      <c r="K216" s="310"/>
    </row>
    <row r="217" s="1" customFormat="1" ht="15" customHeight="1">
      <c r="B217" s="309"/>
      <c r="C217" s="243"/>
      <c r="D217" s="243"/>
      <c r="E217" s="243"/>
      <c r="F217" s="266">
        <v>4</v>
      </c>
      <c r="G217" s="304"/>
      <c r="H217" s="295" t="s">
        <v>1500</v>
      </c>
      <c r="I217" s="295"/>
      <c r="J217" s="295"/>
      <c r="K217" s="310"/>
    </row>
    <row r="218" s="1" customFormat="1" ht="12.75" customHeight="1">
      <c r="B218" s="311"/>
      <c r="C218" s="312"/>
      <c r="D218" s="312"/>
      <c r="E218" s="312"/>
      <c r="F218" s="312"/>
      <c r="G218" s="312"/>
      <c r="H218" s="312"/>
      <c r="I218" s="312"/>
      <c r="J218" s="312"/>
      <c r="K218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Lucie Wojčiková</dc:creator>
  <cp:lastModifiedBy>Lucie Wojčiková</cp:lastModifiedBy>
  <dcterms:created xsi:type="dcterms:W3CDTF">2022-03-21T08:55:44Z</dcterms:created>
  <dcterms:modified xsi:type="dcterms:W3CDTF">2022-03-21T08:55:50Z</dcterms:modified>
</cp:coreProperties>
</file>