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S2023-021 - Oprava bytu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'LS2023-021 - Oprava bytu ...'!$C$132:$K$314</definedName>
    <definedName name="_xlnm.Print_Area" localSheetId="1">'LS2023-021 - Oprava bytu ...'!$C$4:$J$76,'LS2023-021 - Oprava bytu ...'!$C$82:$J$116,'LS2023-021 - Oprava bytu ...'!$C$122:$J$314</definedName>
    <definedName name="_xlnm.Print_Titles" localSheetId="1">'LS2023-021 - Oprava bytu ...'!$132:$132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14"/>
  <c r="BH314"/>
  <c r="BG314"/>
  <c r="BE314"/>
  <c r="T314"/>
  <c r="T313"/>
  <c r="T312"/>
  <c r="R314"/>
  <c r="R313"/>
  <c r="R312"/>
  <c r="P314"/>
  <c r="P313"/>
  <c r="P312"/>
  <c r="BI309"/>
  <c r="BH309"/>
  <c r="BG309"/>
  <c r="BE309"/>
  <c r="T309"/>
  <c r="R309"/>
  <c r="P309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1"/>
  <c r="BH181"/>
  <c r="BG181"/>
  <c r="BE181"/>
  <c r="T181"/>
  <c r="R181"/>
  <c r="P181"/>
  <c r="BI178"/>
  <c r="BH178"/>
  <c r="BG178"/>
  <c r="BE178"/>
  <c r="T178"/>
  <c r="R178"/>
  <c r="P178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8"/>
  <c r="BH158"/>
  <c r="BG158"/>
  <c r="BE158"/>
  <c r="T158"/>
  <c r="T157"/>
  <c r="R158"/>
  <c r="R157"/>
  <c r="P158"/>
  <c r="P157"/>
  <c r="BI155"/>
  <c r="BH155"/>
  <c r="BG155"/>
  <c r="BE155"/>
  <c r="T155"/>
  <c r="T154"/>
  <c r="R155"/>
  <c r="R154"/>
  <c r="P155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5"/>
  <c r="BH145"/>
  <c r="BG145"/>
  <c r="BE145"/>
  <c r="T145"/>
  <c r="R145"/>
  <c r="P145"/>
  <c r="BI143"/>
  <c r="BH143"/>
  <c r="BG143"/>
  <c r="BE143"/>
  <c r="T143"/>
  <c r="R143"/>
  <c r="P143"/>
  <c r="BI136"/>
  <c r="BH136"/>
  <c r="BG136"/>
  <c r="BE136"/>
  <c r="T136"/>
  <c r="T135"/>
  <c r="R136"/>
  <c r="R135"/>
  <c r="P136"/>
  <c r="P135"/>
  <c r="J130"/>
  <c r="F129"/>
  <c r="F127"/>
  <c r="E125"/>
  <c r="J90"/>
  <c r="F89"/>
  <c r="F87"/>
  <c r="E85"/>
  <c r="J19"/>
  <c r="E19"/>
  <c r="J129"/>
  <c r="J18"/>
  <c r="J16"/>
  <c r="E16"/>
  <c r="F90"/>
  <c r="J15"/>
  <c r="J10"/>
  <c r="J127"/>
  <c i="1" r="L90"/>
  <c r="AM90"/>
  <c r="AM89"/>
  <c r="L89"/>
  <c r="AM87"/>
  <c r="L87"/>
  <c r="L85"/>
  <c r="L84"/>
  <c i="2" r="J221"/>
  <c r="BK158"/>
  <c r="J264"/>
  <c r="J219"/>
  <c r="J149"/>
  <c r="J216"/>
  <c r="J170"/>
  <c r="BK143"/>
  <c r="J258"/>
  <c r="J198"/>
  <c r="BK271"/>
  <c r="J213"/>
  <c r="BK282"/>
  <c r="J229"/>
  <c r="BK202"/>
  <c r="BK155"/>
  <c r="J289"/>
  <c r="J228"/>
  <c r="BK203"/>
  <c r="J314"/>
  <c r="BK218"/>
  <c r="BK153"/>
  <c r="BK250"/>
  <c r="J169"/>
  <c r="BK136"/>
  <c r="BK225"/>
  <c r="BK172"/>
  <c r="J281"/>
  <c r="BK194"/>
  <c r="BK166"/>
  <c r="BK288"/>
  <c r="BK245"/>
  <c r="BK149"/>
  <c r="J256"/>
  <c r="BK190"/>
  <c r="BK260"/>
  <c r="J204"/>
  <c r="BK303"/>
  <c r="BK256"/>
  <c r="BK212"/>
  <c r="BK314"/>
  <c r="BK226"/>
  <c r="J172"/>
  <c r="J247"/>
  <c r="BK170"/>
  <c r="J270"/>
  <c r="J214"/>
  <c r="BK290"/>
  <c r="BK208"/>
  <c r="J178"/>
  <c r="J160"/>
  <c r="J236"/>
  <c r="J150"/>
  <c r="BK221"/>
  <c r="J181"/>
  <c r="J262"/>
  <c r="BK213"/>
  <c r="J306"/>
  <c r="J272"/>
  <c r="J226"/>
  <c r="J155"/>
  <c r="BK281"/>
  <c r="J206"/>
  <c r="BK258"/>
  <c r="BK187"/>
  <c r="BK279"/>
  <c r="J220"/>
  <c r="J171"/>
  <c r="BK239"/>
  <c r="BK199"/>
  <c r="J167"/>
  <c r="J278"/>
  <c r="BK160"/>
  <c r="BK247"/>
  <c r="J187"/>
  <c r="J230"/>
  <c r="J212"/>
  <c r="BK262"/>
  <c r="J223"/>
  <c r="J197"/>
  <c r="J239"/>
  <c r="J165"/>
  <c r="BK285"/>
  <c r="BK197"/>
  <c r="BK272"/>
  <c r="J233"/>
  <c r="J210"/>
  <c r="BK233"/>
  <c r="BK169"/>
  <c r="J304"/>
  <c r="BK264"/>
  <c r="J208"/>
  <c r="J292"/>
  <c r="BK193"/>
  <c r="J279"/>
  <c r="BK220"/>
  <c r="J190"/>
  <c r="BK302"/>
  <c r="BK238"/>
  <c r="BK214"/>
  <c r="BK145"/>
  <c r="BK270"/>
  <c r="BK181"/>
  <c r="J164"/>
  <c r="BK224"/>
  <c r="J145"/>
  <c r="J250"/>
  <c r="BK211"/>
  <c i="1" r="AS94"/>
  <c i="2" r="BK219"/>
  <c r="J193"/>
  <c r="BK164"/>
  <c r="J283"/>
  <c r="J224"/>
  <c r="BK306"/>
  <c r="J195"/>
  <c r="BK289"/>
  <c r="BK228"/>
  <c r="BK195"/>
  <c r="J151"/>
  <c r="J285"/>
  <c r="BK243"/>
  <c r="J217"/>
  <c r="J302"/>
  <c r="BK210"/>
  <c r="BK167"/>
  <c r="J225"/>
  <c r="BK151"/>
  <c r="J260"/>
  <c r="BK216"/>
  <c r="J166"/>
  <c r="J245"/>
  <c r="J203"/>
  <c r="J168"/>
  <c r="J303"/>
  <c r="BK230"/>
  <c r="J136"/>
  <c r="J243"/>
  <c r="J194"/>
  <c r="J288"/>
  <c r="J240"/>
  <c r="BK165"/>
  <c r="J290"/>
  <c r="BK229"/>
  <c r="BK198"/>
  <c r="J309"/>
  <c r="BK223"/>
  <c r="BK168"/>
  <c r="J143"/>
  <c r="J282"/>
  <c r="BK204"/>
  <c r="BK150"/>
  <c r="J238"/>
  <c r="J199"/>
  <c r="BK283"/>
  <c r="BK206"/>
  <c r="BK171"/>
  <c r="J153"/>
  <c r="J271"/>
  <c r="J218"/>
  <c r="BK304"/>
  <c r="BK240"/>
  <c r="BK292"/>
  <c r="BK236"/>
  <c r="BK217"/>
  <c r="BK178"/>
  <c r="BK278"/>
  <c r="J202"/>
  <c r="BK309"/>
  <c r="J211"/>
  <c r="J158"/>
  <c l="1" r="BK148"/>
  <c r="J148"/>
  <c r="J98"/>
  <c r="T163"/>
  <c r="T156"/>
  <c r="BK215"/>
  <c r="J215"/>
  <c r="J106"/>
  <c r="P222"/>
  <c r="P148"/>
  <c r="T196"/>
  <c r="P215"/>
  <c r="R227"/>
  <c r="T246"/>
  <c r="P284"/>
  <c r="R148"/>
  <c r="R163"/>
  <c r="R156"/>
  <c r="T209"/>
  <c r="P227"/>
  <c r="P263"/>
  <c r="R291"/>
  <c r="R142"/>
  <c r="R134"/>
  <c r="R133"/>
  <c r="BK196"/>
  <c r="J196"/>
  <c r="J104"/>
  <c r="R209"/>
  <c r="BK227"/>
  <c r="J227"/>
  <c r="J108"/>
  <c r="R263"/>
  <c r="T291"/>
  <c r="T142"/>
  <c r="T134"/>
  <c r="T133"/>
  <c r="R196"/>
  <c r="T222"/>
  <c r="BK263"/>
  <c r="J263"/>
  <c r="J110"/>
  <c r="BK291"/>
  <c r="J291"/>
  <c r="J112"/>
  <c r="T305"/>
  <c r="BK142"/>
  <c r="J142"/>
  <c r="J97"/>
  <c r="BK163"/>
  <c r="J163"/>
  <c r="J103"/>
  <c r="P209"/>
  <c r="BK222"/>
  <c r="J222"/>
  <c r="J107"/>
  <c r="BK246"/>
  <c r="J246"/>
  <c r="J109"/>
  <c r="P246"/>
  <c r="BK284"/>
  <c r="J284"/>
  <c r="J111"/>
  <c r="T284"/>
  <c r="R305"/>
  <c r="T148"/>
  <c r="P196"/>
  <c r="T215"/>
  <c r="R222"/>
  <c r="T263"/>
  <c r="R284"/>
  <c r="BK305"/>
  <c r="J305"/>
  <c r="J113"/>
  <c r="P142"/>
  <c r="P134"/>
  <c r="P163"/>
  <c r="P156"/>
  <c r="BK209"/>
  <c r="J209"/>
  <c r="J105"/>
  <c r="R215"/>
  <c r="T227"/>
  <c r="R246"/>
  <c r="P291"/>
  <c r="P305"/>
  <c r="BK154"/>
  <c r="J154"/>
  <c r="J99"/>
  <c r="BK135"/>
  <c r="J135"/>
  <c r="J96"/>
  <c r="BK159"/>
  <c r="J159"/>
  <c r="J102"/>
  <c r="BK313"/>
  <c r="J313"/>
  <c r="J115"/>
  <c r="BK157"/>
  <c r="J157"/>
  <c r="J101"/>
  <c r="J87"/>
  <c r="BF164"/>
  <c r="BF198"/>
  <c r="BF224"/>
  <c r="BF229"/>
  <c r="BF230"/>
  <c r="BF285"/>
  <c r="BF289"/>
  <c r="BF290"/>
  <c r="BF304"/>
  <c r="BF309"/>
  <c r="BF314"/>
  <c r="BF151"/>
  <c r="BF158"/>
  <c r="BF166"/>
  <c r="BF168"/>
  <c r="BF170"/>
  <c r="BF187"/>
  <c r="BF190"/>
  <c r="BF245"/>
  <c r="BF270"/>
  <c r="BF282"/>
  <c r="BF283"/>
  <c r="F130"/>
  <c r="BF143"/>
  <c r="BF149"/>
  <c r="BF160"/>
  <c r="BF167"/>
  <c r="BF193"/>
  <c r="BF206"/>
  <c r="BF208"/>
  <c r="BF210"/>
  <c r="BF214"/>
  <c r="BF221"/>
  <c r="BF225"/>
  <c r="BF271"/>
  <c r="BF272"/>
  <c r="BF136"/>
  <c r="BF155"/>
  <c r="BF165"/>
  <c r="BF199"/>
  <c r="BF202"/>
  <c r="BF203"/>
  <c r="BF211"/>
  <c r="BF219"/>
  <c r="BF228"/>
  <c r="BF233"/>
  <c r="BF238"/>
  <c r="BF260"/>
  <c r="BF264"/>
  <c r="BF279"/>
  <c r="BF281"/>
  <c r="J89"/>
  <c r="BF213"/>
  <c r="BF220"/>
  <c r="BF247"/>
  <c r="BF250"/>
  <c r="BF292"/>
  <c r="BF306"/>
  <c r="BF145"/>
  <c r="BF150"/>
  <c r="BF217"/>
  <c r="BF226"/>
  <c r="BF240"/>
  <c r="BF258"/>
  <c r="BF303"/>
  <c r="BF169"/>
  <c r="BF195"/>
  <c r="BF197"/>
  <c r="BF204"/>
  <c r="BF223"/>
  <c r="BF239"/>
  <c r="BF256"/>
  <c r="BF153"/>
  <c r="BF171"/>
  <c r="BF172"/>
  <c r="BF178"/>
  <c r="BF181"/>
  <c r="BF194"/>
  <c r="BF212"/>
  <c r="BF216"/>
  <c r="BF218"/>
  <c r="BF236"/>
  <c r="BF243"/>
  <c r="BF262"/>
  <c r="BF278"/>
  <c r="BF288"/>
  <c r="BF302"/>
  <c r="F35"/>
  <c i="1" r="BD95"/>
  <c r="BD94"/>
  <c r="W33"/>
  <c i="2" r="F31"/>
  <c i="1" r="AZ95"/>
  <c r="AZ94"/>
  <c r="W29"/>
  <c i="2" r="F34"/>
  <c i="1" r="BC95"/>
  <c r="BC94"/>
  <c r="AY94"/>
  <c i="2" r="F33"/>
  <c i="1" r="BB95"/>
  <c r="BB94"/>
  <c r="W31"/>
  <c i="2" r="J31"/>
  <c i="1" r="AV95"/>
  <c i="2" l="1" r="P133"/>
  <c i="1" r="AU95"/>
  <c i="2" r="BK156"/>
  <c r="J156"/>
  <c r="J100"/>
  <c r="BK134"/>
  <c r="J134"/>
  <c r="J95"/>
  <c r="BK312"/>
  <c r="J312"/>
  <c r="J114"/>
  <c i="1" r="AU94"/>
  <c r="AV94"/>
  <c r="AK29"/>
  <c r="AX94"/>
  <c i="2" r="J32"/>
  <c i="1" r="AW95"/>
  <c r="AT95"/>
  <c r="W32"/>
  <c i="2" r="F32"/>
  <c i="1" r="BA95"/>
  <c r="BA94"/>
  <c r="AW94"/>
  <c r="AK30"/>
  <c i="2" l="1" r="BK133"/>
  <c r="J133"/>
  <c r="J28"/>
  <c i="1" r="AG95"/>
  <c r="AG94"/>
  <c r="AK26"/>
  <c r="AK35"/>
  <c r="W30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<sst xmlns="http://schemas.openxmlformats.org/spreadsheetml/2006/main">
  <si>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</si>
  <si>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</si>
  <si>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</si>
  <si>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</si>
  <si>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</si>
  <si>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{e79b4058-44d8-4cd2-876e-322e69bcd593}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</si>
  <si>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</si>
  <si>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</si>
  <si>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</si>
  <si>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</si>
  <si>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</si>
  <si>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</si>
  <si>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</si>
  <si>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</si>
  <si>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LS2023-021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</si>
  <si>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</si>
  <si>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</si>
  <si>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bytu - Vintířov č.p.183/E</t>
  </si>
  <si>
    <t>KSO:</t>
  </si>
  <si>
    <t>CC-CZ:</t>
  </si>
  <si>
    <t>Místo:</t>
  </si>
  <si>
    <t>Vintířov</t>
  </si>
  <si>
    <t>Datum:</t>
  </si>
  <si>
    <t>6. 6. 2023</t>
  </si>
  <si>
    <t>Zadavatel:</t>
  </si>
  <si>
    <t>IČ:</t>
  </si>
  <si>
    <t>Obec Vintířov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</si>
  <si>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</si>
  <si>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</si>
  <si>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</si>
  <si>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</si>
  <si>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</si>
  <si>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</si>
  <si>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</si>
  <si>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</si>
  <si>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</si>
  <si>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</si>
  <si>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</si>
  <si>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</si>
  <si>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</si>
  <si>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</si>
  <si>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</si>
  <si>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</si>
  <si>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</si>
  <si>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</si>
  <si>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</si>
  <si>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</si>
  <si>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</si>
  <si>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</si>
  <si>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</si>
  <si>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</si>
  <si>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</si>
  <si>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</si>
  <si>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</si>
  <si>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</si>
  <si>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</si>
  <si>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</si>
  <si>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</si>
  <si>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</si>
  <si>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</si>
  <si>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</si>
  <si>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</si>
  <si>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</si>
  <si>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</si>
  <si>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</si>
  <si>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</si>
  <si>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</si>
  <si>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</si>
  <si>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</si>
  <si>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</si>
  <si>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</si>
  <si>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</si>
  <si>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</si>
  <si>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</si>
  <si>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</si>
  <si>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</si>
  <si>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</si>
  <si>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</si>
  <si>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</si>
  <si>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</si>
  <si>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</si>
  <si>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</si>
  <si>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</si>
  <si>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</si>
  <si>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</si>
  <si>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</si>
  <si>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</si>
  <si>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</si>
  <si>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</si>
  <si>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</si>
  <si>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</si>
  <si>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</si>
  <si>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</si>
  <si>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</si>
  <si>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</si>
  <si>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</si>
  <si>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</si>
  <si>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</si>
  <si>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</si>
  <si>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</si>
  <si>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</si>
  <si>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</si>
  <si>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</si>
  <si>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</si>
  <si>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</si>
  <si>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</si>
  <si>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</si>
  <si>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</si>
  <si>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</si>
  <si>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</si>
  <si>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</si>
  <si>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</si>
  <si>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</si>
  <si>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</si>
  <si>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</si>
  <si>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</si>
  <si>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</si>
  <si>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</si>
  <si>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</si>
  <si>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</si>
  <si>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</si>
  <si>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</si>
  <si>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</si>
  <si>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</si>
  <si>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</si>
  <si>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</si>
  <si>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</si>
  <si>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</si>
  <si>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</si>
  <si>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</si>
  <si>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</si>
  <si>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</si>
  <si>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</si>
  <si>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</si>
  <si>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2</t>
  </si>
  <si>
    <t>-806436989</t>
  </si>
  <si>
    <t>VV</t>
  </si>
  <si>
    <t>koupelna</t>
  </si>
  <si>
    <t>(2,1+1,9)*2</t>
  </si>
  <si>
    <t>kuch.linkla</t>
  </si>
  <si>
    <t>3,3+1,4</t>
  </si>
  <si>
    <t>Součet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</si>
  <si>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</si>
  <si>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</si>
  <si>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</si>
  <si>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</si>
  <si>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</si>
  <si>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421260596</t>
  </si>
  <si>
    <t>(4,3*3,75)+(2,1*1,9*2)+(5,7*4,4)</t>
  </si>
  <si>
    <t>3</t>
  </si>
  <si>
    <t>965046111</t>
  </si>
  <si>
    <t>Broušení stávajících betonových podlah úběr do 3 mm</t>
  </si>
  <si>
    <t>857266751</t>
  </si>
  <si>
    <t>2,1*1,9</t>
  </si>
  <si>
    <t>997</t>
  </si>
  <si>
    <t>Přesun sutě</t>
  </si>
  <si>
    <t>997013211</t>
  </si>
  <si>
    <t>Vnitrostaveništní doprava suti a vybouraných hmot pro budovy v do 6 m ručně</t>
  </si>
  <si>
    <t>t</t>
  </si>
  <si>
    <t>-1179515646</t>
  </si>
  <si>
    <t>5</t>
  </si>
  <si>
    <t>997013501</t>
  </si>
  <si>
    <t>Odvoz suti a vybouraných hmot na skládku nebo meziskládku do 1 km se složením</t>
  </si>
  <si>
    <t>-1066904541</t>
  </si>
  <si>
    <t>997013509</t>
  </si>
  <si>
    <t>Příplatek k odvozu suti a vybouraných hmot na skládku ZKD 1 km přes 1 km</t>
  </si>
  <si>
    <t>-1734883381</t>
  </si>
  <si>
    <t>0,81*12 'Přepočtené koeficientem množství</t>
  </si>
  <si>
    <t>7</t>
  </si>
  <si>
    <t>997013631</t>
  </si>
  <si>
    <t>Poplatek za uložení na skládce (skládkovné) stavebního odpadu směsného kód odpadu 17 09 04</t>
  </si>
  <si>
    <t>305935522</t>
  </si>
  <si>
    <t>998</t>
  </si>
  <si>
    <t>Přesun hmot</t>
  </si>
  <si>
    <t>8</t>
  </si>
  <si>
    <t>998011001</t>
  </si>
  <si>
    <t>Přesun hmot pro budovy zděné v do 6 m</t>
  </si>
  <si>
    <t>-1741923491</t>
  </si>
  <si>
    <t>PSV</t>
  </si>
  <si>
    <t>Práce a dodávky PSV</t>
  </si>
  <si>
    <t>721</t>
  </si>
  <si>
    <t>Zdravotechnika - vnitřní kanalizace</t>
  </si>
  <si>
    <t>721226513</t>
  </si>
  <si>
    <t>Zápachová uzávěrka podomítková pro pračku a myčku DN 40/50 s přípojem vody a elektřiny</t>
  </si>
  <si>
    <t>kus</t>
  </si>
  <si>
    <t>16</t>
  </si>
  <si>
    <t>-689460349</t>
  </si>
  <si>
    <t>722</t>
  </si>
  <si>
    <t>Zdravotechnika - vnitřní vodovod</t>
  </si>
  <si>
    <t>10</t>
  </si>
  <si>
    <t>722220861</t>
  </si>
  <si>
    <t>Demontáž armatur závitových se dvěma závity G do 3/4</t>
  </si>
  <si>
    <t>876065749</t>
  </si>
  <si>
    <t>roháčky</t>
  </si>
  <si>
    <t>725</t>
  </si>
  <si>
    <t>Zdravotechnika - zařizovací předměty</t>
  </si>
  <si>
    <t>11</t>
  </si>
  <si>
    <t>725110814</t>
  </si>
  <si>
    <t>Demontáž klozetu Kombi</t>
  </si>
  <si>
    <t>soubor</t>
  </si>
  <si>
    <t>1689858500</t>
  </si>
  <si>
    <t>12</t>
  </si>
  <si>
    <t>725112171</t>
  </si>
  <si>
    <t>Kombi klozet s hlubokým splachováním odpad vodorovný</t>
  </si>
  <si>
    <t>1988832148</t>
  </si>
  <si>
    <t>13</t>
  </si>
  <si>
    <t>725210821</t>
  </si>
  <si>
    <t>Demontáž umyvadel bez výtokových armatur</t>
  </si>
  <si>
    <t>-600464431</t>
  </si>
  <si>
    <t>14</t>
  </si>
  <si>
    <t>725211602</t>
  </si>
  <si>
    <t>Umyvadlo keramické bílé šířky 550 mm bez krytu na sifon připevněné na stěnu šrouby</t>
  </si>
  <si>
    <t>-708785347</t>
  </si>
  <si>
    <t>725220842</t>
  </si>
  <si>
    <t>Demontáž van ocelových volně stojících</t>
  </si>
  <si>
    <t>-1997248754</t>
  </si>
  <si>
    <t>725222111</t>
  </si>
  <si>
    <t>Vana bez armatur výtokových akrylátová se zápachovou uzávěrkou 1200x700 mm</t>
  </si>
  <si>
    <t>229444303</t>
  </si>
  <si>
    <t>17</t>
  </si>
  <si>
    <t>725310823</t>
  </si>
  <si>
    <t>Demontáž dřez jednoduchý vestavěný v kuchyňských sestavách bez výtokových armatur</t>
  </si>
  <si>
    <t>1314992167</t>
  </si>
  <si>
    <t>18</t>
  </si>
  <si>
    <t>725311121</t>
  </si>
  <si>
    <t>Dřez jednoduchý nerezový se zápachovou uzávěrkou s odkapávací plochou 560x480 mm a miskou</t>
  </si>
  <si>
    <t>-1620372119</t>
  </si>
  <si>
    <t>19</t>
  </si>
  <si>
    <t>725813111</t>
  </si>
  <si>
    <t>Ventil rohový bez připojovací trubičky nebo flexi hadičky G 1/2"</t>
  </si>
  <si>
    <t>-1110879500</t>
  </si>
  <si>
    <t>u kuch.linky</t>
  </si>
  <si>
    <t>20</t>
  </si>
  <si>
    <t>725820801</t>
  </si>
  <si>
    <t>Demontáž baterie nástěnné do G 3 / 4</t>
  </si>
  <si>
    <t>1298510941</t>
  </si>
  <si>
    <t>vana</t>
  </si>
  <si>
    <t>725820802</t>
  </si>
  <si>
    <t>Demontáž baterie stojánkové do jednoho otvoru</t>
  </si>
  <si>
    <t>-1779881089</t>
  </si>
  <si>
    <t>kuch.linka</t>
  </si>
  <si>
    <t>umyvadlo</t>
  </si>
  <si>
    <t>22</t>
  </si>
  <si>
    <t>725821325</t>
  </si>
  <si>
    <t>Baterie dřezová stojánková páková s otáčivým kulatým ústím a délkou ramínka 220 mm</t>
  </si>
  <si>
    <t>718703344</t>
  </si>
  <si>
    <t>23</t>
  </si>
  <si>
    <t>725822611</t>
  </si>
  <si>
    <t>Baterie umyvadlová stojánková páková bez výpusti</t>
  </si>
  <si>
    <t>-1721453578</t>
  </si>
  <si>
    <t>24</t>
  </si>
  <si>
    <t>725841321</t>
  </si>
  <si>
    <t>Baterie sprchová nástěnná klasická s roztečí 100 mm</t>
  </si>
  <si>
    <t>1869665278</t>
  </si>
  <si>
    <t>25</t>
  </si>
  <si>
    <t>725980123</t>
  </si>
  <si>
    <t>Dvířka 30/30</t>
  </si>
  <si>
    <t>493680869</t>
  </si>
  <si>
    <t>26</t>
  </si>
  <si>
    <t>998725101</t>
  </si>
  <si>
    <t>Přesun hmot tonážní pro zařizovací předměty v objektech v do 6 m</t>
  </si>
  <si>
    <t>1524050255</t>
  </si>
  <si>
    <t>735</t>
  </si>
  <si>
    <t>Ústřední vytápění - otopná tělesa</t>
  </si>
  <si>
    <t>27</t>
  </si>
  <si>
    <t>735151479</t>
  </si>
  <si>
    <t>Otopné těleso panelové dvoudeskové 1 přídavná přestupní plocha výška/délka 600/1200 mm výkon 1546 W</t>
  </si>
  <si>
    <t>-399760345</t>
  </si>
  <si>
    <t>28</t>
  </si>
  <si>
    <t>735151482</t>
  </si>
  <si>
    <t>Otopné těleso panelové dvoudeskové 1 přídavná přestupní plocha výška/délka 600/1800 mm výkon 2318 W</t>
  </si>
  <si>
    <t>1781234054</t>
  </si>
  <si>
    <t>29</t>
  </si>
  <si>
    <t>735151811</t>
  </si>
  <si>
    <t>Demontáž otopného tělesa panelového jednořadého dl do 1500 mm</t>
  </si>
  <si>
    <t>-328014003</t>
  </si>
  <si>
    <t>pokoje</t>
  </si>
  <si>
    <t>30</t>
  </si>
  <si>
    <t>735161811</t>
  </si>
  <si>
    <t>Demontáž otopného tělesa trubkového s hliníkovými lamelami dl do 1500 mm</t>
  </si>
  <si>
    <t>-1838448033</t>
  </si>
  <si>
    <t>31</t>
  </si>
  <si>
    <t>735164251</t>
  </si>
  <si>
    <t>Otopné těleso trubkové elektrické přímotopné výška/délka 1215/450 mm</t>
  </si>
  <si>
    <t>1644112902</t>
  </si>
  <si>
    <t>32</t>
  </si>
  <si>
    <t>735191910</t>
  </si>
  <si>
    <t>Napuštění vody do otopných těles</t>
  </si>
  <si>
    <t>1848999967</t>
  </si>
  <si>
    <t>(1,2*0,6)+(1,8*0,6)+(1,2*0,45)</t>
  </si>
  <si>
    <t>33</t>
  </si>
  <si>
    <t>735494811</t>
  </si>
  <si>
    <t>Vypuštění vody z otopných těles</t>
  </si>
  <si>
    <t>-1466154340</t>
  </si>
  <si>
    <t>(1,2*0,5*2)+(1,2*0,45)</t>
  </si>
  <si>
    <t>34</t>
  </si>
  <si>
    <t>998735101</t>
  </si>
  <si>
    <t>Přesun hmot tonážní pro otopná tělesa v objektech v do 6 m</t>
  </si>
  <si>
    <t>1556501320</t>
  </si>
  <si>
    <t>741</t>
  </si>
  <si>
    <t>Elektroinstalace - silnoproud</t>
  </si>
  <si>
    <t>35</t>
  </si>
  <si>
    <t>741310101</t>
  </si>
  <si>
    <t>Montáž spínač (polo)zapuštěný bezšroubové připojení 1-jednopólový se zapojením vodičů</t>
  </si>
  <si>
    <t>1541608761</t>
  </si>
  <si>
    <t>36</t>
  </si>
  <si>
    <t>M</t>
  </si>
  <si>
    <t>34535000</t>
  </si>
  <si>
    <t>spínač kompletní, zápustný, jednopólový, řazení 1, šroubové svorky</t>
  </si>
  <si>
    <t>663735080</t>
  </si>
  <si>
    <t>37</t>
  </si>
  <si>
    <t>741313032</t>
  </si>
  <si>
    <t>Montáž zásuvka vestavná šroubové připojení 2P se zapojením vodičů</t>
  </si>
  <si>
    <t>1228152092</t>
  </si>
  <si>
    <t>38</t>
  </si>
  <si>
    <t>34555201</t>
  </si>
  <si>
    <t>zásuvka zápustná dvojnásobná chráněná, šroubové svorky</t>
  </si>
  <si>
    <t>-773907007</t>
  </si>
  <si>
    <t>39</t>
  </si>
  <si>
    <t>998741101</t>
  </si>
  <si>
    <t>Přesun hmot tonážní pro silnoproud v objektech v do 6 m</t>
  </si>
  <si>
    <t>-47683413</t>
  </si>
  <si>
    <t>751</t>
  </si>
  <si>
    <t>Vzduchotechnika</t>
  </si>
  <si>
    <t>40</t>
  </si>
  <si>
    <t>751122011</t>
  </si>
  <si>
    <t>Montáž ventilátoru radiálního nízkotlakého nástěnného základního D do 100 mm</t>
  </si>
  <si>
    <t>815205248</t>
  </si>
  <si>
    <t>41</t>
  </si>
  <si>
    <t>54233101</t>
  </si>
  <si>
    <t>ventilátor radiální malý plastový CB 100 T spínač časový nastavitelný</t>
  </si>
  <si>
    <t>62761130</t>
  </si>
  <si>
    <t>42</t>
  </si>
  <si>
    <t>751377011</t>
  </si>
  <si>
    <t>Montáž odsávacího zákrytu (digestoř) bytového vestavěného</t>
  </si>
  <si>
    <t>1494062790</t>
  </si>
  <si>
    <t>43</t>
  </si>
  <si>
    <t>42958001</t>
  </si>
  <si>
    <t>odsavač par vestavěný výsuvný (digestoř) nerez, max. výkon 640 m3/hod</t>
  </si>
  <si>
    <t>593440882</t>
  </si>
  <si>
    <t>44</t>
  </si>
  <si>
    <t>751377811</t>
  </si>
  <si>
    <t>Demontáž odsávacího zákrytu (digestoř) bytového vestavěného</t>
  </si>
  <si>
    <t>1500818175</t>
  </si>
  <si>
    <t>45</t>
  </si>
  <si>
    <t>998751101</t>
  </si>
  <si>
    <t>Přesun hmot tonážní pro vzduchotechniku v objektech výšky do 12 m</t>
  </si>
  <si>
    <t>1777397358</t>
  </si>
  <si>
    <t>766</t>
  </si>
  <si>
    <t>Konstrukce truhlářské</t>
  </si>
  <si>
    <t>46</t>
  </si>
  <si>
    <t>766660729</t>
  </si>
  <si>
    <t>Montáž dveřního interiérového kování - štítku s klikou</t>
  </si>
  <si>
    <t>1211605835</t>
  </si>
  <si>
    <t>47</t>
  </si>
  <si>
    <t>54914123</t>
  </si>
  <si>
    <t>kování rozetové klika/klika</t>
  </si>
  <si>
    <t>2084777180</t>
  </si>
  <si>
    <t>48</t>
  </si>
  <si>
    <t>766811210R</t>
  </si>
  <si>
    <t xml:space="preserve">Výměna kuchyňské pracovní desky vč.dodávky desky s výřezem pro dřez dl přes 1000 do 2000 mm </t>
  </si>
  <si>
    <t>-818416318</t>
  </si>
  <si>
    <t>49</t>
  </si>
  <si>
    <t>998766101</t>
  </si>
  <si>
    <t>Přesun hmot tonážní pro kce truhlářské v objektech v do 6 m</t>
  </si>
  <si>
    <t>-797792818</t>
  </si>
  <si>
    <t>771</t>
  </si>
  <si>
    <t>Podlahy z dlaždic</t>
  </si>
  <si>
    <t>50</t>
  </si>
  <si>
    <t>771111011</t>
  </si>
  <si>
    <t>Vysátí podkladu před pokládkou dlažby</t>
  </si>
  <si>
    <t>-1904945439</t>
  </si>
  <si>
    <t>51</t>
  </si>
  <si>
    <t>771121011</t>
  </si>
  <si>
    <t>Nátěr penetrační na podlahu</t>
  </si>
  <si>
    <t>-256540694</t>
  </si>
  <si>
    <t>52</t>
  </si>
  <si>
    <t>771573810</t>
  </si>
  <si>
    <t>Demontáž podlah z dlaždic keramických lepených</t>
  </si>
  <si>
    <t>-1932851752</t>
  </si>
  <si>
    <t>53</t>
  </si>
  <si>
    <t>771574111</t>
  </si>
  <si>
    <t>Montáž podlah keramických hladkých lepených flexibilním lepidlem do 9 ks/m2</t>
  </si>
  <si>
    <t>906144516</t>
  </si>
  <si>
    <t>54</t>
  </si>
  <si>
    <t>59761011</t>
  </si>
  <si>
    <t>dlažba keramická slinutá hladká do interiéru i exteriéru do 9ks/m2</t>
  </si>
  <si>
    <t>1687769660</t>
  </si>
  <si>
    <t>3,99*1,1 'Přepočtené koeficientem množství</t>
  </si>
  <si>
    <t>55</t>
  </si>
  <si>
    <t>771577111</t>
  </si>
  <si>
    <t>Příplatek k montáži podlah keramických lepených flexibilním lepidlem za plochu do 5 m2</t>
  </si>
  <si>
    <t>-1153241035</t>
  </si>
  <si>
    <t>56</t>
  </si>
  <si>
    <t>771591112</t>
  </si>
  <si>
    <t>Izolace pod dlažbu nátěrem nebo stěrkou ve dvou vrstvách</t>
  </si>
  <si>
    <t>-362705560</t>
  </si>
  <si>
    <t>57</t>
  </si>
  <si>
    <t>771591115</t>
  </si>
  <si>
    <t>Podlahy spárování silikonem</t>
  </si>
  <si>
    <t>-562274081</t>
  </si>
  <si>
    <t>58</t>
  </si>
  <si>
    <t>771591241</t>
  </si>
  <si>
    <t>Izolace těsnícími pásy vnitřní kout</t>
  </si>
  <si>
    <t>-1999415077</t>
  </si>
  <si>
    <t>59</t>
  </si>
  <si>
    <t>998771101</t>
  </si>
  <si>
    <t>Přesun hmot tonážní pro podlahy z dlaždic v objektech v do 6 m</t>
  </si>
  <si>
    <t>-1438272519</t>
  </si>
  <si>
    <t>776</t>
  </si>
  <si>
    <t>Podlahy povlakové</t>
  </si>
  <si>
    <t>60</t>
  </si>
  <si>
    <t>776410811</t>
  </si>
  <si>
    <t>Odstranění soklíků a lišt pryžových nebo plastových</t>
  </si>
  <si>
    <t>1903982483</t>
  </si>
  <si>
    <t>velká místnost</t>
  </si>
  <si>
    <t>((5,7+4,4)*2)-0,8</t>
  </si>
  <si>
    <t>61</t>
  </si>
  <si>
    <t>776411111</t>
  </si>
  <si>
    <t>Montáž obvodových soklíků výšky do 80 mm</t>
  </si>
  <si>
    <t>547813526</t>
  </si>
  <si>
    <t>menší místnost</t>
  </si>
  <si>
    <t>((3,7+4,4)*2)-0,8</t>
  </si>
  <si>
    <t>62</t>
  </si>
  <si>
    <t>28411008</t>
  </si>
  <si>
    <t>lišta soklová PVC 16x60mm</t>
  </si>
  <si>
    <t>-844086092</t>
  </si>
  <si>
    <t>34,8*1,02 'Přepočtené koeficientem množství</t>
  </si>
  <si>
    <t>63</t>
  </si>
  <si>
    <t>776421312</t>
  </si>
  <si>
    <t>Montáž přechodových šroubovaných lišt</t>
  </si>
  <si>
    <t>-1081492243</t>
  </si>
  <si>
    <t>4*0,8</t>
  </si>
  <si>
    <t>64</t>
  </si>
  <si>
    <t>55343124</t>
  </si>
  <si>
    <t>profil přechodový Al vrtaný 30mm bronz</t>
  </si>
  <si>
    <t>1951989650</t>
  </si>
  <si>
    <t>3,2*1,02 'Přepočtené koeficientem množství</t>
  </si>
  <si>
    <t>65</t>
  </si>
  <si>
    <t>998776101</t>
  </si>
  <si>
    <t>Přesun hmot tonážní pro podlahy povlakové v objektech v do 6 m</t>
  </si>
  <si>
    <t>-1641328229</t>
  </si>
  <si>
    <t>781</t>
  </si>
  <si>
    <t>Dokončovací práce - obklady</t>
  </si>
  <si>
    <t>66</t>
  </si>
  <si>
    <t>781111011</t>
  </si>
  <si>
    <t>Ometení (oprášení) stěny při přípravě podkladu</t>
  </si>
  <si>
    <t>838979006</t>
  </si>
  <si>
    <t>(3,3*0,6)+(1,4*0,6*2)</t>
  </si>
  <si>
    <t>((2,1+1,9)*2*2)-1,6</t>
  </si>
  <si>
    <t>67</t>
  </si>
  <si>
    <t>781121011</t>
  </si>
  <si>
    <t>Nátěr penetrační na stěnu</t>
  </si>
  <si>
    <t>-1733731416</t>
  </si>
  <si>
    <t>68</t>
  </si>
  <si>
    <t>781151031</t>
  </si>
  <si>
    <t>Celoplošné vyrovnání podkladu stěrkou tl 3 mm</t>
  </si>
  <si>
    <t>249249758</t>
  </si>
  <si>
    <t>69</t>
  </si>
  <si>
    <t>781473810</t>
  </si>
  <si>
    <t>Demontáž obkladů z obkladaček keramických lepených</t>
  </si>
  <si>
    <t>439815361</t>
  </si>
  <si>
    <t>70</t>
  </si>
  <si>
    <t>781474115</t>
  </si>
  <si>
    <t>Montáž obkladů vnitřních keramických hladkých přes 22 do 25 ks/m2 lepených flexibilním lepidlem</t>
  </si>
  <si>
    <t>-569122663</t>
  </si>
  <si>
    <t>71</t>
  </si>
  <si>
    <t>781495115</t>
  </si>
  <si>
    <t>Spárování vnitřních obkladů silikonem</t>
  </si>
  <si>
    <t>-1363654849</t>
  </si>
  <si>
    <t>5*2</t>
  </si>
  <si>
    <t>72</t>
  </si>
  <si>
    <t>781495141</t>
  </si>
  <si>
    <t>Průnik obkladem kruhový do DN 30</t>
  </si>
  <si>
    <t>1040515131</t>
  </si>
  <si>
    <t>73</t>
  </si>
  <si>
    <t>781495213</t>
  </si>
  <si>
    <t>Roh kamenický obkladaček s klasickým střepem maloformátových</t>
  </si>
  <si>
    <t>-1214440662</t>
  </si>
  <si>
    <t>74</t>
  </si>
  <si>
    <t>998781101</t>
  </si>
  <si>
    <t>Přesun hmot tonážní pro obklady keramické v objektech v do 6 m</t>
  </si>
  <si>
    <t>105592713</t>
  </si>
  <si>
    <t>783</t>
  </si>
  <si>
    <t>Dokončovací práce - nátěry</t>
  </si>
  <si>
    <t>75</t>
  </si>
  <si>
    <t>783301401</t>
  </si>
  <si>
    <t>Ometení zámečnických konstrukcí</t>
  </si>
  <si>
    <t>1939118815</t>
  </si>
  <si>
    <t>zárubně</t>
  </si>
  <si>
    <t>4*1,5</t>
  </si>
  <si>
    <t>76</t>
  </si>
  <si>
    <t>783314101</t>
  </si>
  <si>
    <t>Základní jednonásobný syntetický nátěr zámečnických konstrukcí</t>
  </si>
  <si>
    <t>-806792829</t>
  </si>
  <si>
    <t>77</t>
  </si>
  <si>
    <t>783315101</t>
  </si>
  <si>
    <t>Mezinátěr jednonásobný syntetický standardní zámečnických konstrukcí</t>
  </si>
  <si>
    <t>854834449</t>
  </si>
  <si>
    <t>78</t>
  </si>
  <si>
    <t>783317101</t>
  </si>
  <si>
    <t>Krycí jednonásobný syntetický standardní nátěr zámečnických konstrukcí</t>
  </si>
  <si>
    <t>-1889728500</t>
  </si>
  <si>
    <t>784</t>
  </si>
  <si>
    <t>Dokončovací práce - malby a tapety</t>
  </si>
  <si>
    <t>79</t>
  </si>
  <si>
    <t>784111011</t>
  </si>
  <si>
    <t>Obroušení podkladu omítnutého v místnostech v do 3,80 m</t>
  </si>
  <si>
    <t>1759275989</t>
  </si>
  <si>
    <t>(5,7*4,4)+((5,7+4,4)*2*2,6)-(3,3*0,6)-(1,4*0,6*2)</t>
  </si>
  <si>
    <t>(3,7*4,4)+((3,7+4,4)*2*2,6)</t>
  </si>
  <si>
    <t>chodba</t>
  </si>
  <si>
    <t>(2,1*1,9)+((2,1+1,9)*2*2,6)</t>
  </si>
  <si>
    <t>(2,1*1,9)+((2,1+1,9)*2*0,6)</t>
  </si>
  <si>
    <t>80</t>
  </si>
  <si>
    <t>784161411</t>
  </si>
  <si>
    <t>Celoplošné vyrovnání podkladu sádrovou stěrkou v místnostech v do 3,80 m</t>
  </si>
  <si>
    <t>1754022084</t>
  </si>
  <si>
    <t>81</t>
  </si>
  <si>
    <t>784181101</t>
  </si>
  <si>
    <t>Základní akrylátová jednonásobná bezbarvá penetrace podkladu v místnostech v do 3,80 m</t>
  </si>
  <si>
    <t>1108188793</t>
  </si>
  <si>
    <t>82</t>
  </si>
  <si>
    <t>784211111</t>
  </si>
  <si>
    <t>Dvojnásobné bílé malby ze směsí za mokra velmi dobře oděruvzdorných v místnostech v do 3,80 m</t>
  </si>
  <si>
    <t>-448496563</t>
  </si>
  <si>
    <t>HZS</t>
  </si>
  <si>
    <t>Hodinové zúčtovací sazby</t>
  </si>
  <si>
    <t>83</t>
  </si>
  <si>
    <t>HZS2121</t>
  </si>
  <si>
    <t xml:space="preserve">Hodinová zúčtovací sazba truhlář </t>
  </si>
  <si>
    <t>hod</t>
  </si>
  <si>
    <t>512</t>
  </si>
  <si>
    <t>-167293514</t>
  </si>
  <si>
    <t>opravy parapetů, úpravy dveří</t>
  </si>
  <si>
    <t>84</t>
  </si>
  <si>
    <t>HZS2211</t>
  </si>
  <si>
    <t>Hodinová zúčtovací sazba instalatér</t>
  </si>
  <si>
    <t>-1176647490</t>
  </si>
  <si>
    <t>případné úpravy potrubí</t>
  </si>
  <si>
    <t>VRN</t>
  </si>
  <si>
    <t>Vedlejší rozpočtové náklady</t>
  </si>
  <si>
    <t>VRN3</t>
  </si>
  <si>
    <t>Zařízení staveniště</t>
  </si>
  <si>
    <t>85</t>
  </si>
  <si>
    <t>030001000</t>
  </si>
  <si>
    <t>Zařízení staveniště, BOZP apod.</t>
  </si>
  <si>
    <t>sou</t>
  </si>
  <si>
    <t>1024</t>
  </si>
  <si>
    <t>747110536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</si>
</sst>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LS2023-021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bytu - Vintířov č.p.183/E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Vintířov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6. 6. 2023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Vintířov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'LS2023-021 - Oprava bytu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'LS2023-021 - Oprava bytu ...'!P133</f>
        <v>0</v>
      </c>
      <c r="AV95" s="127">
        <f>'LS2023-021 - Oprava bytu ...'!J31</f>
        <v>0</v>
      </c>
      <c r="AW95" s="127">
        <f>'LS2023-021 - Oprava bytu ...'!J32</f>
        <v>0</v>
      </c>
      <c r="AX95" s="127">
        <f>'LS2023-021 - Oprava bytu ...'!J33</f>
        <v>0</v>
      </c>
      <c r="AY95" s="127">
        <f>'LS2023-021 - Oprava bytu ...'!J34</f>
        <v>0</v>
      </c>
      <c r="AZ95" s="127">
        <f>'LS2023-021 - Oprava bytu ...'!F31</f>
        <v>0</v>
      </c>
      <c r="BA95" s="127">
        <f>'LS2023-021 - Oprava bytu ...'!F32</f>
        <v>0</v>
      </c>
      <c r="BB95" s="127">
        <f>'LS2023-021 - Oprava bytu ...'!F33</f>
        <v>0</v>
      </c>
      <c r="BC95" s="127">
        <f>'LS2023-021 - Oprava bytu ...'!F34</f>
        <v>0</v>
      </c>
      <c r="BD95" s="129">
        <f>'LS2023-021 - Oprava bytu 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7qAh9ehbgCcmJvWzKFf84vPBPVTnGiOMHZpWqIidVZsrqhrnT3IRS5v4B3yHAkekWWy255TcPLQpIiBHniWIdg==" hashValue="yUOD7tEt6HuglFKj6HxBInHAyFpGlGZrHbSBm5l4AthDGZUVw8+Fbp4mXClgRbPbZEzOBfysSRyehBRH4S3Jj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S2023-021 - Oprava byt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82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6. 6. 2023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27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ROUND(J133,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ROUND((SUM(BE133:BE314)),  2)</f>
        <v>0</v>
      </c>
      <c r="G31" s="38"/>
      <c r="H31" s="38"/>
      <c r="I31" s="149">
        <v>0.20999999999999999</v>
      </c>
      <c r="J31" s="148">
        <f>ROUND(((SUM(BE133:BE314))*I31),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ROUND((SUM(BF133:BF314)),  2)</f>
        <v>0</v>
      </c>
      <c r="G32" s="38"/>
      <c r="H32" s="38"/>
      <c r="I32" s="149">
        <v>0.14999999999999999</v>
      </c>
      <c r="J32" s="148">
        <f>ROUND(((SUM(BF133:BF314))*I32),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ROUND((SUM(BG133:BG314)),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ROUND((SUM(BH133:BH314)),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ROUND((SUM(BI133:BI314)),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Oprava bytu - Vintířov č.p.183/E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Vintířov</v>
      </c>
      <c r="G87" s="40"/>
      <c r="H87" s="40"/>
      <c r="I87" s="32" t="s">
        <v>22</v>
      </c>
      <c r="J87" s="79" t="str">
        <f>IF(J10="","",J10)</f>
        <v>6. 6. 2023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Obec Vintířov</v>
      </c>
      <c r="G89" s="40"/>
      <c r="H89" s="40"/>
      <c r="I89" s="32" t="s">
        <v>30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Sadílek Ladislav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J133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J134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J135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J142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J148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J154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95</v>
      </c>
      <c r="E100" s="175"/>
      <c r="F100" s="175"/>
      <c r="G100" s="175"/>
      <c r="H100" s="175"/>
      <c r="I100" s="175"/>
      <c r="J100" s="176">
        <f>J156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J157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J159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J163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J196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J209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J215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J222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J227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J246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J263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106</v>
      </c>
      <c r="E111" s="181"/>
      <c r="F111" s="181"/>
      <c r="G111" s="181"/>
      <c r="H111" s="181"/>
      <c r="I111" s="181"/>
      <c r="J111" s="182">
        <f>J284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107</v>
      </c>
      <c r="E112" s="181"/>
      <c r="F112" s="181"/>
      <c r="G112" s="181"/>
      <c r="H112" s="181"/>
      <c r="I112" s="181"/>
      <c r="J112" s="182">
        <f>J291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2"/>
      <c r="C113" s="173"/>
      <c r="D113" s="174" t="s">
        <v>108</v>
      </c>
      <c r="E113" s="175"/>
      <c r="F113" s="175"/>
      <c r="G113" s="175"/>
      <c r="H113" s="175"/>
      <c r="I113" s="175"/>
      <c r="J113" s="176">
        <f>J305</f>
        <v>0</v>
      </c>
      <c r="K113" s="173"/>
      <c r="L113" s="17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2"/>
      <c r="C114" s="173"/>
      <c r="D114" s="174" t="s">
        <v>109</v>
      </c>
      <c r="E114" s="175"/>
      <c r="F114" s="175"/>
      <c r="G114" s="175"/>
      <c r="H114" s="175"/>
      <c r="I114" s="175"/>
      <c r="J114" s="176">
        <f>J312</f>
        <v>0</v>
      </c>
      <c r="K114" s="173"/>
      <c r="L114" s="17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78"/>
      <c r="C115" s="179"/>
      <c r="D115" s="180" t="s">
        <v>110</v>
      </c>
      <c r="E115" s="181"/>
      <c r="F115" s="181"/>
      <c r="G115" s="181"/>
      <c r="H115" s="181"/>
      <c r="I115" s="181"/>
      <c r="J115" s="182">
        <f>J313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111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E7</f>
        <v>Oprava bytu - Vintířov č.p.183/E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F10</f>
        <v>Vintířov</v>
      </c>
      <c r="G127" s="40"/>
      <c r="H127" s="40"/>
      <c r="I127" s="32" t="s">
        <v>22</v>
      </c>
      <c r="J127" s="79" t="str">
        <f>IF(J10="","",J10)</f>
        <v>6. 6. 2023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E13</f>
        <v>Obec Vintířov</v>
      </c>
      <c r="G129" s="40"/>
      <c r="H129" s="40"/>
      <c r="I129" s="32" t="s">
        <v>30</v>
      </c>
      <c r="J129" s="36" t="str">
        <f>E19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IF(E16="","",E16)</f>
        <v>Vyplň údaj</v>
      </c>
      <c r="G130" s="40"/>
      <c r="H130" s="40"/>
      <c r="I130" s="32" t="s">
        <v>33</v>
      </c>
      <c r="J130" s="36" t="str">
        <f>E22</f>
        <v>Sadílek Ladislav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84"/>
      <c r="B132" s="185"/>
      <c r="C132" s="186" t="s">
        <v>112</v>
      </c>
      <c r="D132" s="187" t="s">
        <v>62</v>
      </c>
      <c r="E132" s="187" t="s">
        <v>58</v>
      </c>
      <c r="F132" s="187" t="s">
        <v>59</v>
      </c>
      <c r="G132" s="187" t="s">
        <v>113</v>
      </c>
      <c r="H132" s="187" t="s">
        <v>114</v>
      </c>
      <c r="I132" s="187" t="s">
        <v>115</v>
      </c>
      <c r="J132" s="188" t="s">
        <v>87</v>
      </c>
      <c r="K132" s="189" t="s">
        <v>116</v>
      </c>
      <c r="L132" s="190"/>
      <c r="M132" s="100" t="s">
        <v>1</v>
      </c>
      <c r="N132" s="101" t="s">
        <v>41</v>
      </c>
      <c r="O132" s="101" t="s">
        <v>117</v>
      </c>
      <c r="P132" s="101" t="s">
        <v>118</v>
      </c>
      <c r="Q132" s="101" t="s">
        <v>119</v>
      </c>
      <c r="R132" s="101" t="s">
        <v>120</v>
      </c>
      <c r="S132" s="101" t="s">
        <v>121</v>
      </c>
      <c r="T132" s="102" t="s">
        <v>122</v>
      </c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</row>
    <row r="133" s="2" customFormat="1" ht="22.8" customHeight="1">
      <c r="A133" s="38"/>
      <c r="B133" s="39"/>
      <c r="C133" s="107" t="s">
        <v>123</v>
      </c>
      <c r="D133" s="40"/>
      <c r="E133" s="40"/>
      <c r="F133" s="40"/>
      <c r="G133" s="40"/>
      <c r="H133" s="40"/>
      <c r="I133" s="40"/>
      <c r="J133" s="191">
        <f>BK133</f>
        <v>0</v>
      </c>
      <c r="K133" s="40"/>
      <c r="L133" s="44"/>
      <c r="M133" s="103"/>
      <c r="N133" s="192"/>
      <c r="O133" s="104"/>
      <c r="P133" s="193">
        <f>P134+P156+P305+P312</f>
        <v>0</v>
      </c>
      <c r="Q133" s="104"/>
      <c r="R133" s="193">
        <f>R134+R156+R305+R312</f>
        <v>1.14543594</v>
      </c>
      <c r="S133" s="104"/>
      <c r="T133" s="194">
        <f>T134+T156+T305+T312</f>
        <v>0.81017699999999992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76</v>
      </c>
      <c r="AU133" s="17" t="s">
        <v>89</v>
      </c>
      <c r="BK133" s="195">
        <f>BK134+BK156+BK305+BK312</f>
        <v>0</v>
      </c>
    </row>
    <row r="134" s="12" customFormat="1" ht="25.92" customHeight="1">
      <c r="A134" s="12"/>
      <c r="B134" s="196"/>
      <c r="C134" s="197"/>
      <c r="D134" s="198" t="s">
        <v>76</v>
      </c>
      <c r="E134" s="199" t="s">
        <v>124</v>
      </c>
      <c r="F134" s="199" t="s">
        <v>125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P135+P142+P148+P154</f>
        <v>0</v>
      </c>
      <c r="Q134" s="204"/>
      <c r="R134" s="205">
        <f>R135+R142+R148+R154</f>
        <v>0.021017400000000002</v>
      </c>
      <c r="S134" s="204"/>
      <c r="T134" s="206">
        <f>T135+T142+T148+T154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82</v>
      </c>
      <c r="AT134" s="208" t="s">
        <v>76</v>
      </c>
      <c r="AU134" s="208" t="s">
        <v>77</v>
      </c>
      <c r="AY134" s="207" t="s">
        <v>126</v>
      </c>
      <c r="BK134" s="209">
        <f>BK135+BK142+BK148+BK154</f>
        <v>0</v>
      </c>
    </row>
    <row r="135" s="12" customFormat="1" ht="22.8" customHeight="1">
      <c r="A135" s="12"/>
      <c r="B135" s="196"/>
      <c r="C135" s="197"/>
      <c r="D135" s="198" t="s">
        <v>76</v>
      </c>
      <c r="E135" s="210" t="s">
        <v>127</v>
      </c>
      <c r="F135" s="210" t="s">
        <v>128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SUM(P136:P141)</f>
        <v>0</v>
      </c>
      <c r="Q135" s="204"/>
      <c r="R135" s="205">
        <f>SUM(R136:R141)</f>
        <v>0.019050000000000001</v>
      </c>
      <c r="S135" s="204"/>
      <c r="T135" s="206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82</v>
      </c>
      <c r="AT135" s="208" t="s">
        <v>76</v>
      </c>
      <c r="AU135" s="208" t="s">
        <v>82</v>
      </c>
      <c r="AY135" s="207" t="s">
        <v>126</v>
      </c>
      <c r="BK135" s="209">
        <f>SUM(BK136:BK141)</f>
        <v>0</v>
      </c>
    </row>
    <row r="136" s="2" customFormat="1" ht="24.15" customHeight="1">
      <c r="A136" s="38"/>
      <c r="B136" s="39"/>
      <c r="C136" s="212" t="s">
        <v>82</v>
      </c>
      <c r="D136" s="212" t="s">
        <v>129</v>
      </c>
      <c r="E136" s="213" t="s">
        <v>130</v>
      </c>
      <c r="F136" s="214" t="s">
        <v>131</v>
      </c>
      <c r="G136" s="215" t="s">
        <v>132</v>
      </c>
      <c r="H136" s="216">
        <v>12.699999999999999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43</v>
      </c>
      <c r="O136" s="91"/>
      <c r="P136" s="222">
        <f>O136*H136</f>
        <v>0</v>
      </c>
      <c r="Q136" s="222">
        <v>0.0015</v>
      </c>
      <c r="R136" s="222">
        <f>Q136*H136</f>
        <v>0.019050000000000001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133</v>
      </c>
      <c r="AT136" s="224" t="s">
        <v>129</v>
      </c>
      <c r="AU136" s="224" t="s">
        <v>134</v>
      </c>
      <c r="AY136" s="17" t="s">
        <v>126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134</v>
      </c>
      <c r="BK136" s="225">
        <f>ROUND(I136*H136,2)</f>
        <v>0</v>
      </c>
      <c r="BL136" s="17" t="s">
        <v>133</v>
      </c>
      <c r="BM136" s="224" t="s">
        <v>135</v>
      </c>
    </row>
    <row r="137" s="13" customFormat="1">
      <c r="A137" s="13"/>
      <c r="B137" s="226"/>
      <c r="C137" s="227"/>
      <c r="D137" s="228" t="s">
        <v>136</v>
      </c>
      <c r="E137" s="229" t="s">
        <v>1</v>
      </c>
      <c r="F137" s="230" t="s">
        <v>137</v>
      </c>
      <c r="G137" s="227"/>
      <c r="H137" s="229" t="s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136</v>
      </c>
      <c r="AU137" s="236" t="s">
        <v>134</v>
      </c>
      <c r="AV137" s="13" t="s">
        <v>82</v>
      </c>
      <c r="AW137" s="13" t="s">
        <v>32</v>
      </c>
      <c r="AX137" s="13" t="s">
        <v>77</v>
      </c>
      <c r="AY137" s="236" t="s">
        <v>126</v>
      </c>
    </row>
    <row r="138" s="14" customFormat="1">
      <c r="A138" s="14"/>
      <c r="B138" s="237"/>
      <c r="C138" s="238"/>
      <c r="D138" s="228" t="s">
        <v>136</v>
      </c>
      <c r="E138" s="239" t="s">
        <v>1</v>
      </c>
      <c r="F138" s="240" t="s">
        <v>138</v>
      </c>
      <c r="G138" s="238"/>
      <c r="H138" s="241">
        <v>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136</v>
      </c>
      <c r="AU138" s="247" t="s">
        <v>134</v>
      </c>
      <c r="AV138" s="14" t="s">
        <v>134</v>
      </c>
      <c r="AW138" s="14" t="s">
        <v>32</v>
      </c>
      <c r="AX138" s="14" t="s">
        <v>77</v>
      </c>
      <c r="AY138" s="247" t="s">
        <v>126</v>
      </c>
    </row>
    <row r="139" s="13" customFormat="1">
      <c r="A139" s="13"/>
      <c r="B139" s="226"/>
      <c r="C139" s="227"/>
      <c r="D139" s="228" t="s">
        <v>136</v>
      </c>
      <c r="E139" s="229" t="s">
        <v>1</v>
      </c>
      <c r="F139" s="230" t="s">
        <v>139</v>
      </c>
      <c r="G139" s="227"/>
      <c r="H139" s="229" t="s">
        <v>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136</v>
      </c>
      <c r="AU139" s="236" t="s">
        <v>134</v>
      </c>
      <c r="AV139" s="13" t="s">
        <v>82</v>
      </c>
      <c r="AW139" s="13" t="s">
        <v>32</v>
      </c>
      <c r="AX139" s="13" t="s">
        <v>77</v>
      </c>
      <c r="AY139" s="236" t="s">
        <v>126</v>
      </c>
    </row>
    <row r="140" s="14" customFormat="1">
      <c r="A140" s="14"/>
      <c r="B140" s="237"/>
      <c r="C140" s="238"/>
      <c r="D140" s="228" t="s">
        <v>136</v>
      </c>
      <c r="E140" s="239" t="s">
        <v>1</v>
      </c>
      <c r="F140" s="240" t="s">
        <v>140</v>
      </c>
      <c r="G140" s="238"/>
      <c r="H140" s="241">
        <v>4.7000000000000002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136</v>
      </c>
      <c r="AU140" s="247" t="s">
        <v>134</v>
      </c>
      <c r="AV140" s="14" t="s">
        <v>134</v>
      </c>
      <c r="AW140" s="14" t="s">
        <v>32</v>
      </c>
      <c r="AX140" s="14" t="s">
        <v>77</v>
      </c>
      <c r="AY140" s="247" t="s">
        <v>126</v>
      </c>
    </row>
    <row r="141" s="15" customFormat="1">
      <c r="A141" s="15"/>
      <c r="B141" s="248"/>
      <c r="C141" s="249"/>
      <c r="D141" s="228" t="s">
        <v>136</v>
      </c>
      <c r="E141" s="250" t="s">
        <v>1</v>
      </c>
      <c r="F141" s="251" t="s">
        <v>141</v>
      </c>
      <c r="G141" s="249"/>
      <c r="H141" s="252">
        <v>12.699999999999999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136</v>
      </c>
      <c r="AU141" s="258" t="s">
        <v>134</v>
      </c>
      <c r="AV141" s="15" t="s">
        <v>133</v>
      </c>
      <c r="AW141" s="15" t="s">
        <v>32</v>
      </c>
      <c r="AX141" s="15" t="s">
        <v>82</v>
      </c>
      <c r="AY141" s="258" t="s">
        <v>126</v>
      </c>
    </row>
    <row r="142" s="12" customFormat="1" ht="22.8" customHeight="1">
      <c r="A142" s="12"/>
      <c r="B142" s="196"/>
      <c r="C142" s="197"/>
      <c r="D142" s="198" t="s">
        <v>76</v>
      </c>
      <c r="E142" s="210" t="s">
        <v>142</v>
      </c>
      <c r="F142" s="210" t="s">
        <v>143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SUM(P143:P147)</f>
        <v>0</v>
      </c>
      <c r="Q142" s="204"/>
      <c r="R142" s="205">
        <f>SUM(R143:R147)</f>
        <v>0.0019674000000000002</v>
      </c>
      <c r="S142" s="204"/>
      <c r="T142" s="206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76</v>
      </c>
      <c r="AU142" s="208" t="s">
        <v>82</v>
      </c>
      <c r="AY142" s="207" t="s">
        <v>126</v>
      </c>
      <c r="BK142" s="209">
        <f>SUM(BK143:BK147)</f>
        <v>0</v>
      </c>
    </row>
    <row r="143" s="2" customFormat="1" ht="24.15" customHeight="1">
      <c r="A143" s="38"/>
      <c r="B143" s="39"/>
      <c r="C143" s="212" t="s">
        <v>134</v>
      </c>
      <c r="D143" s="212" t="s">
        <v>129</v>
      </c>
      <c r="E143" s="213" t="s">
        <v>144</v>
      </c>
      <c r="F143" s="214" t="s">
        <v>145</v>
      </c>
      <c r="G143" s="215" t="s">
        <v>146</v>
      </c>
      <c r="H143" s="216">
        <v>49.185000000000002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43</v>
      </c>
      <c r="O143" s="91"/>
      <c r="P143" s="222">
        <f>O143*H143</f>
        <v>0</v>
      </c>
      <c r="Q143" s="222">
        <v>4.0000000000000003E-05</v>
      </c>
      <c r="R143" s="222">
        <f>Q143*H143</f>
        <v>0.0019674000000000002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133</v>
      </c>
      <c r="AT143" s="224" t="s">
        <v>129</v>
      </c>
      <c r="AU143" s="224" t="s">
        <v>134</v>
      </c>
      <c r="AY143" s="17" t="s">
        <v>126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134</v>
      </c>
      <c r="BK143" s="225">
        <f>ROUND(I143*H143,2)</f>
        <v>0</v>
      </c>
      <c r="BL143" s="17" t="s">
        <v>133</v>
      </c>
      <c r="BM143" s="224" t="s">
        <v>147</v>
      </c>
    </row>
    <row r="144" s="14" customFormat="1">
      <c r="A144" s="14"/>
      <c r="B144" s="237"/>
      <c r="C144" s="238"/>
      <c r="D144" s="228" t="s">
        <v>136</v>
      </c>
      <c r="E144" s="239" t="s">
        <v>1</v>
      </c>
      <c r="F144" s="240" t="s">
        <v>148</v>
      </c>
      <c r="G144" s="238"/>
      <c r="H144" s="241">
        <v>49.185000000000002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136</v>
      </c>
      <c r="AU144" s="247" t="s">
        <v>134</v>
      </c>
      <c r="AV144" s="14" t="s">
        <v>134</v>
      </c>
      <c r="AW144" s="14" t="s">
        <v>32</v>
      </c>
      <c r="AX144" s="14" t="s">
        <v>82</v>
      </c>
      <c r="AY144" s="247" t="s">
        <v>126</v>
      </c>
    </row>
    <row r="145" s="2" customFormat="1" ht="21.75" customHeight="1">
      <c r="A145" s="38"/>
      <c r="B145" s="39"/>
      <c r="C145" s="212" t="s">
        <v>149</v>
      </c>
      <c r="D145" s="212" t="s">
        <v>129</v>
      </c>
      <c r="E145" s="213" t="s">
        <v>150</v>
      </c>
      <c r="F145" s="214" t="s">
        <v>151</v>
      </c>
      <c r="G145" s="215" t="s">
        <v>146</v>
      </c>
      <c r="H145" s="216">
        <v>3.9900000000000002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43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133</v>
      </c>
      <c r="AT145" s="224" t="s">
        <v>129</v>
      </c>
      <c r="AU145" s="224" t="s">
        <v>134</v>
      </c>
      <c r="AY145" s="17" t="s">
        <v>126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134</v>
      </c>
      <c r="BK145" s="225">
        <f>ROUND(I145*H145,2)</f>
        <v>0</v>
      </c>
      <c r="BL145" s="17" t="s">
        <v>133</v>
      </c>
      <c r="BM145" s="224" t="s">
        <v>152</v>
      </c>
    </row>
    <row r="146" s="13" customFormat="1">
      <c r="A146" s="13"/>
      <c r="B146" s="226"/>
      <c r="C146" s="227"/>
      <c r="D146" s="228" t="s">
        <v>136</v>
      </c>
      <c r="E146" s="229" t="s">
        <v>1</v>
      </c>
      <c r="F146" s="230" t="s">
        <v>137</v>
      </c>
      <c r="G146" s="227"/>
      <c r="H146" s="229" t="s">
        <v>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136</v>
      </c>
      <c r="AU146" s="236" t="s">
        <v>134</v>
      </c>
      <c r="AV146" s="13" t="s">
        <v>82</v>
      </c>
      <c r="AW146" s="13" t="s">
        <v>32</v>
      </c>
      <c r="AX146" s="13" t="s">
        <v>77</v>
      </c>
      <c r="AY146" s="236" t="s">
        <v>126</v>
      </c>
    </row>
    <row r="147" s="14" customFormat="1">
      <c r="A147" s="14"/>
      <c r="B147" s="237"/>
      <c r="C147" s="238"/>
      <c r="D147" s="228" t="s">
        <v>136</v>
      </c>
      <c r="E147" s="239" t="s">
        <v>1</v>
      </c>
      <c r="F147" s="240" t="s">
        <v>153</v>
      </c>
      <c r="G147" s="238"/>
      <c r="H147" s="241">
        <v>3.9900000000000002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136</v>
      </c>
      <c r="AU147" s="247" t="s">
        <v>134</v>
      </c>
      <c r="AV147" s="14" t="s">
        <v>134</v>
      </c>
      <c r="AW147" s="14" t="s">
        <v>32</v>
      </c>
      <c r="AX147" s="14" t="s">
        <v>82</v>
      </c>
      <c r="AY147" s="247" t="s">
        <v>126</v>
      </c>
    </row>
    <row r="148" s="12" customFormat="1" ht="22.8" customHeight="1">
      <c r="A148" s="12"/>
      <c r="B148" s="196"/>
      <c r="C148" s="197"/>
      <c r="D148" s="198" t="s">
        <v>76</v>
      </c>
      <c r="E148" s="210" t="s">
        <v>154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SUM(P149:P153)</f>
        <v>0</v>
      </c>
      <c r="Q148" s="204"/>
      <c r="R148" s="205">
        <f>SUM(R149:R153)</f>
        <v>0</v>
      </c>
      <c r="S148" s="204"/>
      <c r="T148" s="206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82</v>
      </c>
      <c r="AT148" s="208" t="s">
        <v>76</v>
      </c>
      <c r="AU148" s="208" t="s">
        <v>82</v>
      </c>
      <c r="AY148" s="207" t="s">
        <v>126</v>
      </c>
      <c r="BK148" s="209">
        <f>SUM(BK149:BK153)</f>
        <v>0</v>
      </c>
    </row>
    <row r="149" s="2" customFormat="1" ht="24.15" customHeight="1">
      <c r="A149" s="38"/>
      <c r="B149" s="39"/>
      <c r="C149" s="212" t="s">
        <v>133</v>
      </c>
      <c r="D149" s="212" t="s">
        <v>129</v>
      </c>
      <c r="E149" s="213" t="s">
        <v>156</v>
      </c>
      <c r="F149" s="214" t="s">
        <v>157</v>
      </c>
      <c r="G149" s="215" t="s">
        <v>158</v>
      </c>
      <c r="H149" s="216">
        <v>0.81000000000000005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43</v>
      </c>
      <c r="O149" s="91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133</v>
      </c>
      <c r="AT149" s="224" t="s">
        <v>129</v>
      </c>
      <c r="AU149" s="224" t="s">
        <v>134</v>
      </c>
      <c r="AY149" s="17" t="s">
        <v>126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134</v>
      </c>
      <c r="BK149" s="225">
        <f>ROUND(I149*H149,2)</f>
        <v>0</v>
      </c>
      <c r="BL149" s="17" t="s">
        <v>133</v>
      </c>
      <c r="BM149" s="224" t="s">
        <v>159</v>
      </c>
    </row>
    <row r="150" s="2" customFormat="1" ht="24.15" customHeight="1">
      <c r="A150" s="38"/>
      <c r="B150" s="39"/>
      <c r="C150" s="212" t="s">
        <v>160</v>
      </c>
      <c r="D150" s="212" t="s">
        <v>129</v>
      </c>
      <c r="E150" s="213" t="s">
        <v>161</v>
      </c>
      <c r="F150" s="214" t="s">
        <v>162</v>
      </c>
      <c r="G150" s="215" t="s">
        <v>158</v>
      </c>
      <c r="H150" s="216">
        <v>0.81000000000000005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43</v>
      </c>
      <c r="O150" s="91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133</v>
      </c>
      <c r="AT150" s="224" t="s">
        <v>129</v>
      </c>
      <c r="AU150" s="224" t="s">
        <v>134</v>
      </c>
      <c r="AY150" s="17" t="s">
        <v>126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134</v>
      </c>
      <c r="BK150" s="225">
        <f>ROUND(I150*H150,2)</f>
        <v>0</v>
      </c>
      <c r="BL150" s="17" t="s">
        <v>133</v>
      </c>
      <c r="BM150" s="224" t="s">
        <v>163</v>
      </c>
    </row>
    <row r="151" s="2" customFormat="1" ht="24.15" customHeight="1">
      <c r="A151" s="38"/>
      <c r="B151" s="39"/>
      <c r="C151" s="212" t="s">
        <v>127</v>
      </c>
      <c r="D151" s="212" t="s">
        <v>129</v>
      </c>
      <c r="E151" s="213" t="s">
        <v>164</v>
      </c>
      <c r="F151" s="214" t="s">
        <v>165</v>
      </c>
      <c r="G151" s="215" t="s">
        <v>158</v>
      </c>
      <c r="H151" s="216">
        <v>9.7200000000000006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43</v>
      </c>
      <c r="O151" s="91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133</v>
      </c>
      <c r="AT151" s="224" t="s">
        <v>129</v>
      </c>
      <c r="AU151" s="224" t="s">
        <v>134</v>
      </c>
      <c r="AY151" s="17" t="s">
        <v>126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134</v>
      </c>
      <c r="BK151" s="225">
        <f>ROUND(I151*H151,2)</f>
        <v>0</v>
      </c>
      <c r="BL151" s="17" t="s">
        <v>133</v>
      </c>
      <c r="BM151" s="224" t="s">
        <v>166</v>
      </c>
    </row>
    <row r="152" s="14" customFormat="1">
      <c r="A152" s="14"/>
      <c r="B152" s="237"/>
      <c r="C152" s="238"/>
      <c r="D152" s="228" t="s">
        <v>136</v>
      </c>
      <c r="E152" s="238"/>
      <c r="F152" s="240" t="s">
        <v>167</v>
      </c>
      <c r="G152" s="238"/>
      <c r="H152" s="241">
        <v>9.7200000000000006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136</v>
      </c>
      <c r="AU152" s="247" t="s">
        <v>134</v>
      </c>
      <c r="AV152" s="14" t="s">
        <v>134</v>
      </c>
      <c r="AW152" s="14" t="s">
        <v>4</v>
      </c>
      <c r="AX152" s="14" t="s">
        <v>82</v>
      </c>
      <c r="AY152" s="247" t="s">
        <v>126</v>
      </c>
    </row>
    <row r="153" s="2" customFormat="1" ht="33" customHeight="1">
      <c r="A153" s="38"/>
      <c r="B153" s="39"/>
      <c r="C153" s="212" t="s">
        <v>168</v>
      </c>
      <c r="D153" s="212" t="s">
        <v>129</v>
      </c>
      <c r="E153" s="213" t="s">
        <v>169</v>
      </c>
      <c r="F153" s="214" t="s">
        <v>170</v>
      </c>
      <c r="G153" s="215" t="s">
        <v>158</v>
      </c>
      <c r="H153" s="216">
        <v>0.81000000000000005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43</v>
      </c>
      <c r="O153" s="91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133</v>
      </c>
      <c r="AT153" s="224" t="s">
        <v>129</v>
      </c>
      <c r="AU153" s="224" t="s">
        <v>134</v>
      </c>
      <c r="AY153" s="17" t="s">
        <v>126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134</v>
      </c>
      <c r="BK153" s="225">
        <f>ROUND(I153*H153,2)</f>
        <v>0</v>
      </c>
      <c r="BL153" s="17" t="s">
        <v>133</v>
      </c>
      <c r="BM153" s="224" t="s">
        <v>171</v>
      </c>
    </row>
    <row r="154" s="12" customFormat="1" ht="22.8" customHeight="1">
      <c r="A154" s="12"/>
      <c r="B154" s="196"/>
      <c r="C154" s="197"/>
      <c r="D154" s="198" t="s">
        <v>76</v>
      </c>
      <c r="E154" s="210" t="s">
        <v>172</v>
      </c>
      <c r="F154" s="210" t="s">
        <v>173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P155</f>
        <v>0</v>
      </c>
      <c r="Q154" s="204"/>
      <c r="R154" s="205">
        <f>R155</f>
        <v>0</v>
      </c>
      <c r="S154" s="204"/>
      <c r="T154" s="206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82</v>
      </c>
      <c r="AT154" s="208" t="s">
        <v>76</v>
      </c>
      <c r="AU154" s="208" t="s">
        <v>82</v>
      </c>
      <c r="AY154" s="207" t="s">
        <v>126</v>
      </c>
      <c r="BK154" s="209">
        <f>BK155</f>
        <v>0</v>
      </c>
    </row>
    <row r="155" s="2" customFormat="1" ht="16.5" customHeight="1">
      <c r="A155" s="38"/>
      <c r="B155" s="39"/>
      <c r="C155" s="212" t="s">
        <v>174</v>
      </c>
      <c r="D155" s="212" t="s">
        <v>129</v>
      </c>
      <c r="E155" s="213" t="s">
        <v>175</v>
      </c>
      <c r="F155" s="214" t="s">
        <v>176</v>
      </c>
      <c r="G155" s="215" t="s">
        <v>158</v>
      </c>
      <c r="H155" s="216">
        <v>0.021999999999999999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43</v>
      </c>
      <c r="O155" s="91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133</v>
      </c>
      <c r="AT155" s="224" t="s">
        <v>129</v>
      </c>
      <c r="AU155" s="224" t="s">
        <v>134</v>
      </c>
      <c r="AY155" s="17" t="s">
        <v>126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134</v>
      </c>
      <c r="BK155" s="225">
        <f>ROUND(I155*H155,2)</f>
        <v>0</v>
      </c>
      <c r="BL155" s="17" t="s">
        <v>133</v>
      </c>
      <c r="BM155" s="224" t="s">
        <v>177</v>
      </c>
    </row>
    <row r="156" s="12" customFormat="1" ht="25.92" customHeight="1">
      <c r="A156" s="12"/>
      <c r="B156" s="196"/>
      <c r="C156" s="197"/>
      <c r="D156" s="198" t="s">
        <v>76</v>
      </c>
      <c r="E156" s="199" t="s">
        <v>178</v>
      </c>
      <c r="F156" s="199" t="s">
        <v>179</v>
      </c>
      <c r="G156" s="197"/>
      <c r="H156" s="197"/>
      <c r="I156" s="200"/>
      <c r="J156" s="201">
        <f>BK156</f>
        <v>0</v>
      </c>
      <c r="K156" s="197"/>
      <c r="L156" s="202"/>
      <c r="M156" s="203"/>
      <c r="N156" s="204"/>
      <c r="O156" s="204"/>
      <c r="P156" s="205">
        <f>P157+P159+P163+P196+P209+P215+P222+P227+P246+P263+P284+P291</f>
        <v>0</v>
      </c>
      <c r="Q156" s="204"/>
      <c r="R156" s="205">
        <f>R157+R159+R163+R196+R209+R215+R222+R227+R246+R263+R284+R291</f>
        <v>1.12441854</v>
      </c>
      <c r="S156" s="204"/>
      <c r="T156" s="206">
        <f>T157+T159+T163+T196+T209+T215+T222+T227+T246+T263+T284+T291</f>
        <v>0.81017699999999992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134</v>
      </c>
      <c r="AT156" s="208" t="s">
        <v>76</v>
      </c>
      <c r="AU156" s="208" t="s">
        <v>77</v>
      </c>
      <c r="AY156" s="207" t="s">
        <v>126</v>
      </c>
      <c r="BK156" s="209">
        <f>BK157+BK159+BK163+BK196+BK209+BK215+BK222+BK227+BK246+BK263+BK284+BK291</f>
        <v>0</v>
      </c>
    </row>
    <row r="157" s="12" customFormat="1" ht="22.8" customHeight="1">
      <c r="A157" s="12"/>
      <c r="B157" s="196"/>
      <c r="C157" s="197"/>
      <c r="D157" s="198" t="s">
        <v>76</v>
      </c>
      <c r="E157" s="210" t="s">
        <v>180</v>
      </c>
      <c r="F157" s="210" t="s">
        <v>181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P158</f>
        <v>0</v>
      </c>
      <c r="Q157" s="204"/>
      <c r="R157" s="205">
        <f>R158</f>
        <v>0.0010200000000000001</v>
      </c>
      <c r="S157" s="204"/>
      <c r="T157" s="206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134</v>
      </c>
      <c r="AT157" s="208" t="s">
        <v>76</v>
      </c>
      <c r="AU157" s="208" t="s">
        <v>82</v>
      </c>
      <c r="AY157" s="207" t="s">
        <v>126</v>
      </c>
      <c r="BK157" s="209">
        <f>BK158</f>
        <v>0</v>
      </c>
    </row>
    <row r="158" s="2" customFormat="1" ht="24.15" customHeight="1">
      <c r="A158" s="38"/>
      <c r="B158" s="39"/>
      <c r="C158" s="212" t="s">
        <v>142</v>
      </c>
      <c r="D158" s="212" t="s">
        <v>129</v>
      </c>
      <c r="E158" s="213" t="s">
        <v>182</v>
      </c>
      <c r="F158" s="214" t="s">
        <v>183</v>
      </c>
      <c r="G158" s="215" t="s">
        <v>184</v>
      </c>
      <c r="H158" s="216">
        <v>1</v>
      </c>
      <c r="I158" s="217"/>
      <c r="J158" s="218">
        <f>ROUND(I158*H158,2)</f>
        <v>0</v>
      </c>
      <c r="K158" s="219"/>
      <c r="L158" s="44"/>
      <c r="M158" s="220" t="s">
        <v>1</v>
      </c>
      <c r="N158" s="221" t="s">
        <v>43</v>
      </c>
      <c r="O158" s="91"/>
      <c r="P158" s="222">
        <f>O158*H158</f>
        <v>0</v>
      </c>
      <c r="Q158" s="222">
        <v>0.0010200000000000001</v>
      </c>
      <c r="R158" s="222">
        <f>Q158*H158</f>
        <v>0.0010200000000000001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185</v>
      </c>
      <c r="AT158" s="224" t="s">
        <v>129</v>
      </c>
      <c r="AU158" s="224" t="s">
        <v>134</v>
      </c>
      <c r="AY158" s="17" t="s">
        <v>126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134</v>
      </c>
      <c r="BK158" s="225">
        <f>ROUND(I158*H158,2)</f>
        <v>0</v>
      </c>
      <c r="BL158" s="17" t="s">
        <v>185</v>
      </c>
      <c r="BM158" s="224" t="s">
        <v>186</v>
      </c>
    </row>
    <row r="159" s="12" customFormat="1" ht="22.8" customHeight="1">
      <c r="A159" s="12"/>
      <c r="B159" s="196"/>
      <c r="C159" s="197"/>
      <c r="D159" s="198" t="s">
        <v>76</v>
      </c>
      <c r="E159" s="210" t="s">
        <v>187</v>
      </c>
      <c r="F159" s="210" t="s">
        <v>188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SUM(P160:P162)</f>
        <v>0</v>
      </c>
      <c r="Q159" s="204"/>
      <c r="R159" s="205">
        <f>SUM(R160:R162)</f>
        <v>0</v>
      </c>
      <c r="S159" s="204"/>
      <c r="T159" s="206">
        <f>SUM(T160:T162)</f>
        <v>0.00265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134</v>
      </c>
      <c r="AT159" s="208" t="s">
        <v>76</v>
      </c>
      <c r="AU159" s="208" t="s">
        <v>82</v>
      </c>
      <c r="AY159" s="207" t="s">
        <v>126</v>
      </c>
      <c r="BK159" s="209">
        <f>SUM(BK160:BK162)</f>
        <v>0</v>
      </c>
    </row>
    <row r="160" s="2" customFormat="1" ht="21.75" customHeight="1">
      <c r="A160" s="38"/>
      <c r="B160" s="39"/>
      <c r="C160" s="212" t="s">
        <v>189</v>
      </c>
      <c r="D160" s="212" t="s">
        <v>129</v>
      </c>
      <c r="E160" s="213" t="s">
        <v>190</v>
      </c>
      <c r="F160" s="214" t="s">
        <v>191</v>
      </c>
      <c r="G160" s="215" t="s">
        <v>184</v>
      </c>
      <c r="H160" s="216">
        <v>5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43</v>
      </c>
      <c r="O160" s="91"/>
      <c r="P160" s="222">
        <f>O160*H160</f>
        <v>0</v>
      </c>
      <c r="Q160" s="222">
        <v>0</v>
      </c>
      <c r="R160" s="222">
        <f>Q160*H160</f>
        <v>0</v>
      </c>
      <c r="S160" s="222">
        <v>0.00052999999999999998</v>
      </c>
      <c r="T160" s="223">
        <f>S160*H160</f>
        <v>0.00265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185</v>
      </c>
      <c r="AT160" s="224" t="s">
        <v>129</v>
      </c>
      <c r="AU160" s="224" t="s">
        <v>134</v>
      </c>
      <c r="AY160" s="17" t="s">
        <v>126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134</v>
      </c>
      <c r="BK160" s="225">
        <f>ROUND(I160*H160,2)</f>
        <v>0</v>
      </c>
      <c r="BL160" s="17" t="s">
        <v>185</v>
      </c>
      <c r="BM160" s="224" t="s">
        <v>192</v>
      </c>
    </row>
    <row r="161" s="13" customFormat="1">
      <c r="A161" s="13"/>
      <c r="B161" s="226"/>
      <c r="C161" s="227"/>
      <c r="D161" s="228" t="s">
        <v>136</v>
      </c>
      <c r="E161" s="229" t="s">
        <v>1</v>
      </c>
      <c r="F161" s="230" t="s">
        <v>193</v>
      </c>
      <c r="G161" s="227"/>
      <c r="H161" s="229" t="s">
        <v>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136</v>
      </c>
      <c r="AU161" s="236" t="s">
        <v>134</v>
      </c>
      <c r="AV161" s="13" t="s">
        <v>82</v>
      </c>
      <c r="AW161" s="13" t="s">
        <v>32</v>
      </c>
      <c r="AX161" s="13" t="s">
        <v>77</v>
      </c>
      <c r="AY161" s="236" t="s">
        <v>126</v>
      </c>
    </row>
    <row r="162" s="14" customFormat="1">
      <c r="A162" s="14"/>
      <c r="B162" s="237"/>
      <c r="C162" s="238"/>
      <c r="D162" s="228" t="s">
        <v>136</v>
      </c>
      <c r="E162" s="239" t="s">
        <v>1</v>
      </c>
      <c r="F162" s="240" t="s">
        <v>160</v>
      </c>
      <c r="G162" s="238"/>
      <c r="H162" s="241">
        <v>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136</v>
      </c>
      <c r="AU162" s="247" t="s">
        <v>134</v>
      </c>
      <c r="AV162" s="14" t="s">
        <v>134</v>
      </c>
      <c r="AW162" s="14" t="s">
        <v>32</v>
      </c>
      <c r="AX162" s="14" t="s">
        <v>82</v>
      </c>
      <c r="AY162" s="247" t="s">
        <v>126</v>
      </c>
    </row>
    <row r="163" s="12" customFormat="1" ht="22.8" customHeight="1">
      <c r="A163" s="12"/>
      <c r="B163" s="196"/>
      <c r="C163" s="197"/>
      <c r="D163" s="198" t="s">
        <v>76</v>
      </c>
      <c r="E163" s="210" t="s">
        <v>194</v>
      </c>
      <c r="F163" s="210" t="s">
        <v>195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SUM(P164:P195)</f>
        <v>0</v>
      </c>
      <c r="Q163" s="204"/>
      <c r="R163" s="205">
        <f>SUM(R164:R195)</f>
        <v>0.072939999999999991</v>
      </c>
      <c r="S163" s="204"/>
      <c r="T163" s="206">
        <f>SUM(T164:T195)</f>
        <v>0.099040000000000003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134</v>
      </c>
      <c r="AT163" s="208" t="s">
        <v>76</v>
      </c>
      <c r="AU163" s="208" t="s">
        <v>82</v>
      </c>
      <c r="AY163" s="207" t="s">
        <v>126</v>
      </c>
      <c r="BK163" s="209">
        <f>SUM(BK164:BK195)</f>
        <v>0</v>
      </c>
    </row>
    <row r="164" s="2" customFormat="1" ht="16.5" customHeight="1">
      <c r="A164" s="38"/>
      <c r="B164" s="39"/>
      <c r="C164" s="212" t="s">
        <v>196</v>
      </c>
      <c r="D164" s="212" t="s">
        <v>129</v>
      </c>
      <c r="E164" s="213" t="s">
        <v>197</v>
      </c>
      <c r="F164" s="214" t="s">
        <v>198</v>
      </c>
      <c r="G164" s="215" t="s">
        <v>199</v>
      </c>
      <c r="H164" s="216">
        <v>1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43</v>
      </c>
      <c r="O164" s="91"/>
      <c r="P164" s="222">
        <f>O164*H164</f>
        <v>0</v>
      </c>
      <c r="Q164" s="222">
        <v>0</v>
      </c>
      <c r="R164" s="222">
        <f>Q164*H164</f>
        <v>0</v>
      </c>
      <c r="S164" s="222">
        <v>0.034200000000000001</v>
      </c>
      <c r="T164" s="223">
        <f>S164*H164</f>
        <v>0.034200000000000001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185</v>
      </c>
      <c r="AT164" s="224" t="s">
        <v>129</v>
      </c>
      <c r="AU164" s="224" t="s">
        <v>134</v>
      </c>
      <c r="AY164" s="17" t="s">
        <v>126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134</v>
      </c>
      <c r="BK164" s="225">
        <f>ROUND(I164*H164,2)</f>
        <v>0</v>
      </c>
      <c r="BL164" s="17" t="s">
        <v>185</v>
      </c>
      <c r="BM164" s="224" t="s">
        <v>200</v>
      </c>
    </row>
    <row r="165" s="2" customFormat="1" ht="24.15" customHeight="1">
      <c r="A165" s="38"/>
      <c r="B165" s="39"/>
      <c r="C165" s="212" t="s">
        <v>201</v>
      </c>
      <c r="D165" s="212" t="s">
        <v>129</v>
      </c>
      <c r="E165" s="213" t="s">
        <v>202</v>
      </c>
      <c r="F165" s="214" t="s">
        <v>203</v>
      </c>
      <c r="G165" s="215" t="s">
        <v>199</v>
      </c>
      <c r="H165" s="216">
        <v>1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43</v>
      </c>
      <c r="O165" s="91"/>
      <c r="P165" s="222">
        <f>O165*H165</f>
        <v>0</v>
      </c>
      <c r="Q165" s="222">
        <v>0.02894</v>
      </c>
      <c r="R165" s="222">
        <f>Q165*H165</f>
        <v>0.02894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185</v>
      </c>
      <c r="AT165" s="224" t="s">
        <v>129</v>
      </c>
      <c r="AU165" s="224" t="s">
        <v>134</v>
      </c>
      <c r="AY165" s="17" t="s">
        <v>126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134</v>
      </c>
      <c r="BK165" s="225">
        <f>ROUND(I165*H165,2)</f>
        <v>0</v>
      </c>
      <c r="BL165" s="17" t="s">
        <v>185</v>
      </c>
      <c r="BM165" s="224" t="s">
        <v>204</v>
      </c>
    </row>
    <row r="166" s="2" customFormat="1" ht="16.5" customHeight="1">
      <c r="A166" s="38"/>
      <c r="B166" s="39"/>
      <c r="C166" s="212" t="s">
        <v>205</v>
      </c>
      <c r="D166" s="212" t="s">
        <v>129</v>
      </c>
      <c r="E166" s="213" t="s">
        <v>206</v>
      </c>
      <c r="F166" s="214" t="s">
        <v>207</v>
      </c>
      <c r="G166" s="215" t="s">
        <v>199</v>
      </c>
      <c r="H166" s="216">
        <v>1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43</v>
      </c>
      <c r="O166" s="91"/>
      <c r="P166" s="222">
        <f>O166*H166</f>
        <v>0</v>
      </c>
      <c r="Q166" s="222">
        <v>0</v>
      </c>
      <c r="R166" s="222">
        <f>Q166*H166</f>
        <v>0</v>
      </c>
      <c r="S166" s="222">
        <v>0.019460000000000002</v>
      </c>
      <c r="T166" s="223">
        <f>S166*H166</f>
        <v>0.019460000000000002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185</v>
      </c>
      <c r="AT166" s="224" t="s">
        <v>129</v>
      </c>
      <c r="AU166" s="224" t="s">
        <v>134</v>
      </c>
      <c r="AY166" s="17" t="s">
        <v>126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134</v>
      </c>
      <c r="BK166" s="225">
        <f>ROUND(I166*H166,2)</f>
        <v>0</v>
      </c>
      <c r="BL166" s="17" t="s">
        <v>185</v>
      </c>
      <c r="BM166" s="224" t="s">
        <v>208</v>
      </c>
    </row>
    <row r="167" s="2" customFormat="1" ht="24.15" customHeight="1">
      <c r="A167" s="38"/>
      <c r="B167" s="39"/>
      <c r="C167" s="212" t="s">
        <v>209</v>
      </c>
      <c r="D167" s="212" t="s">
        <v>129</v>
      </c>
      <c r="E167" s="213" t="s">
        <v>210</v>
      </c>
      <c r="F167" s="214" t="s">
        <v>211</v>
      </c>
      <c r="G167" s="215" t="s">
        <v>199</v>
      </c>
      <c r="H167" s="216">
        <v>1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43</v>
      </c>
      <c r="O167" s="91"/>
      <c r="P167" s="222">
        <f>O167*H167</f>
        <v>0</v>
      </c>
      <c r="Q167" s="222">
        <v>0.014970000000000001</v>
      </c>
      <c r="R167" s="222">
        <f>Q167*H167</f>
        <v>0.014970000000000001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185</v>
      </c>
      <c r="AT167" s="224" t="s">
        <v>129</v>
      </c>
      <c r="AU167" s="224" t="s">
        <v>134</v>
      </c>
      <c r="AY167" s="17" t="s">
        <v>126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134</v>
      </c>
      <c r="BK167" s="225">
        <f>ROUND(I167*H167,2)</f>
        <v>0</v>
      </c>
      <c r="BL167" s="17" t="s">
        <v>185</v>
      </c>
      <c r="BM167" s="224" t="s">
        <v>212</v>
      </c>
    </row>
    <row r="168" s="2" customFormat="1" ht="16.5" customHeight="1">
      <c r="A168" s="38"/>
      <c r="B168" s="39"/>
      <c r="C168" s="212" t="s">
        <v>8</v>
      </c>
      <c r="D168" s="212" t="s">
        <v>129</v>
      </c>
      <c r="E168" s="213" t="s">
        <v>213</v>
      </c>
      <c r="F168" s="214" t="s">
        <v>214</v>
      </c>
      <c r="G168" s="215" t="s">
        <v>199</v>
      </c>
      <c r="H168" s="216">
        <v>1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43</v>
      </c>
      <c r="O168" s="91"/>
      <c r="P168" s="222">
        <f>O168*H168</f>
        <v>0</v>
      </c>
      <c r="Q168" s="222">
        <v>0</v>
      </c>
      <c r="R168" s="222">
        <f>Q168*H168</f>
        <v>0</v>
      </c>
      <c r="S168" s="222">
        <v>0.032899999999999999</v>
      </c>
      <c r="T168" s="223">
        <f>S168*H168</f>
        <v>0.032899999999999999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185</v>
      </c>
      <c r="AT168" s="224" t="s">
        <v>129</v>
      </c>
      <c r="AU168" s="224" t="s">
        <v>134</v>
      </c>
      <c r="AY168" s="17" t="s">
        <v>126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134</v>
      </c>
      <c r="BK168" s="225">
        <f>ROUND(I168*H168,2)</f>
        <v>0</v>
      </c>
      <c r="BL168" s="17" t="s">
        <v>185</v>
      </c>
      <c r="BM168" s="224" t="s">
        <v>215</v>
      </c>
    </row>
    <row r="169" s="2" customFormat="1" ht="24.15" customHeight="1">
      <c r="A169" s="38"/>
      <c r="B169" s="39"/>
      <c r="C169" s="212" t="s">
        <v>185</v>
      </c>
      <c r="D169" s="212" t="s">
        <v>129</v>
      </c>
      <c r="E169" s="213" t="s">
        <v>216</v>
      </c>
      <c r="F169" s="214" t="s">
        <v>217</v>
      </c>
      <c r="G169" s="215" t="s">
        <v>199</v>
      </c>
      <c r="H169" s="216">
        <v>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43</v>
      </c>
      <c r="O169" s="91"/>
      <c r="P169" s="222">
        <f>O169*H169</f>
        <v>0</v>
      </c>
      <c r="Q169" s="222">
        <v>0.016570000000000001</v>
      </c>
      <c r="R169" s="222">
        <f>Q169*H169</f>
        <v>0.016570000000000001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185</v>
      </c>
      <c r="AT169" s="224" t="s">
        <v>129</v>
      </c>
      <c r="AU169" s="224" t="s">
        <v>134</v>
      </c>
      <c r="AY169" s="17" t="s">
        <v>126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134</v>
      </c>
      <c r="BK169" s="225">
        <f>ROUND(I169*H169,2)</f>
        <v>0</v>
      </c>
      <c r="BL169" s="17" t="s">
        <v>185</v>
      </c>
      <c r="BM169" s="224" t="s">
        <v>218</v>
      </c>
    </row>
    <row r="170" s="2" customFormat="1" ht="24.15" customHeight="1">
      <c r="A170" s="38"/>
      <c r="B170" s="39"/>
      <c r="C170" s="212" t="s">
        <v>219</v>
      </c>
      <c r="D170" s="212" t="s">
        <v>129</v>
      </c>
      <c r="E170" s="213" t="s">
        <v>220</v>
      </c>
      <c r="F170" s="214" t="s">
        <v>221</v>
      </c>
      <c r="G170" s="215" t="s">
        <v>199</v>
      </c>
      <c r="H170" s="216">
        <v>1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43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0.0091999999999999998</v>
      </c>
      <c r="T170" s="223">
        <f>S170*H170</f>
        <v>0.0091999999999999998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185</v>
      </c>
      <c r="AT170" s="224" t="s">
        <v>129</v>
      </c>
      <c r="AU170" s="224" t="s">
        <v>134</v>
      </c>
      <c r="AY170" s="17" t="s">
        <v>126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134</v>
      </c>
      <c r="BK170" s="225">
        <f>ROUND(I170*H170,2)</f>
        <v>0</v>
      </c>
      <c r="BL170" s="17" t="s">
        <v>185</v>
      </c>
      <c r="BM170" s="224" t="s">
        <v>222</v>
      </c>
    </row>
    <row r="171" s="2" customFormat="1" ht="33" customHeight="1">
      <c r="A171" s="38"/>
      <c r="B171" s="39"/>
      <c r="C171" s="212" t="s">
        <v>223</v>
      </c>
      <c r="D171" s="212" t="s">
        <v>129</v>
      </c>
      <c r="E171" s="213" t="s">
        <v>224</v>
      </c>
      <c r="F171" s="214" t="s">
        <v>225</v>
      </c>
      <c r="G171" s="215" t="s">
        <v>199</v>
      </c>
      <c r="H171" s="216">
        <v>1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43</v>
      </c>
      <c r="O171" s="91"/>
      <c r="P171" s="222">
        <f>O171*H171</f>
        <v>0</v>
      </c>
      <c r="Q171" s="222">
        <v>0.0049300000000000004</v>
      </c>
      <c r="R171" s="222">
        <f>Q171*H171</f>
        <v>0.0049300000000000004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185</v>
      </c>
      <c r="AT171" s="224" t="s">
        <v>129</v>
      </c>
      <c r="AU171" s="224" t="s">
        <v>134</v>
      </c>
      <c r="AY171" s="17" t="s">
        <v>126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134</v>
      </c>
      <c r="BK171" s="225">
        <f>ROUND(I171*H171,2)</f>
        <v>0</v>
      </c>
      <c r="BL171" s="17" t="s">
        <v>185</v>
      </c>
      <c r="BM171" s="224" t="s">
        <v>226</v>
      </c>
    </row>
    <row r="172" s="2" customFormat="1" ht="24.15" customHeight="1">
      <c r="A172" s="38"/>
      <c r="B172" s="39"/>
      <c r="C172" s="212" t="s">
        <v>227</v>
      </c>
      <c r="D172" s="212" t="s">
        <v>129</v>
      </c>
      <c r="E172" s="213" t="s">
        <v>228</v>
      </c>
      <c r="F172" s="214" t="s">
        <v>229</v>
      </c>
      <c r="G172" s="215" t="s">
        <v>199</v>
      </c>
      <c r="H172" s="216">
        <v>5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43</v>
      </c>
      <c r="O172" s="91"/>
      <c r="P172" s="222">
        <f>O172*H172</f>
        <v>0</v>
      </c>
      <c r="Q172" s="222">
        <v>0.00024000000000000001</v>
      </c>
      <c r="R172" s="222">
        <f>Q172*H172</f>
        <v>0.0012000000000000001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185</v>
      </c>
      <c r="AT172" s="224" t="s">
        <v>129</v>
      </c>
      <c r="AU172" s="224" t="s">
        <v>134</v>
      </c>
      <c r="AY172" s="17" t="s">
        <v>126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134</v>
      </c>
      <c r="BK172" s="225">
        <f>ROUND(I172*H172,2)</f>
        <v>0</v>
      </c>
      <c r="BL172" s="17" t="s">
        <v>185</v>
      </c>
      <c r="BM172" s="224" t="s">
        <v>230</v>
      </c>
    </row>
    <row r="173" s="13" customFormat="1">
      <c r="A173" s="13"/>
      <c r="B173" s="226"/>
      <c r="C173" s="227"/>
      <c r="D173" s="228" t="s">
        <v>136</v>
      </c>
      <c r="E173" s="229" t="s">
        <v>1</v>
      </c>
      <c r="F173" s="230" t="s">
        <v>231</v>
      </c>
      <c r="G173" s="227"/>
      <c r="H173" s="229" t="s">
        <v>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136</v>
      </c>
      <c r="AU173" s="236" t="s">
        <v>134</v>
      </c>
      <c r="AV173" s="13" t="s">
        <v>82</v>
      </c>
      <c r="AW173" s="13" t="s">
        <v>32</v>
      </c>
      <c r="AX173" s="13" t="s">
        <v>77</v>
      </c>
      <c r="AY173" s="236" t="s">
        <v>126</v>
      </c>
    </row>
    <row r="174" s="14" customFormat="1">
      <c r="A174" s="14"/>
      <c r="B174" s="237"/>
      <c r="C174" s="238"/>
      <c r="D174" s="228" t="s">
        <v>136</v>
      </c>
      <c r="E174" s="239" t="s">
        <v>1</v>
      </c>
      <c r="F174" s="240" t="s">
        <v>134</v>
      </c>
      <c r="G174" s="238"/>
      <c r="H174" s="241">
        <v>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136</v>
      </c>
      <c r="AU174" s="247" t="s">
        <v>134</v>
      </c>
      <c r="AV174" s="14" t="s">
        <v>134</v>
      </c>
      <c r="AW174" s="14" t="s">
        <v>32</v>
      </c>
      <c r="AX174" s="14" t="s">
        <v>77</v>
      </c>
      <c r="AY174" s="247" t="s">
        <v>126</v>
      </c>
    </row>
    <row r="175" s="13" customFormat="1">
      <c r="A175" s="13"/>
      <c r="B175" s="226"/>
      <c r="C175" s="227"/>
      <c r="D175" s="228" t="s">
        <v>136</v>
      </c>
      <c r="E175" s="229" t="s">
        <v>1</v>
      </c>
      <c r="F175" s="230" t="s">
        <v>137</v>
      </c>
      <c r="G175" s="227"/>
      <c r="H175" s="229" t="s">
        <v>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136</v>
      </c>
      <c r="AU175" s="236" t="s">
        <v>134</v>
      </c>
      <c r="AV175" s="13" t="s">
        <v>82</v>
      </c>
      <c r="AW175" s="13" t="s">
        <v>32</v>
      </c>
      <c r="AX175" s="13" t="s">
        <v>77</v>
      </c>
      <c r="AY175" s="236" t="s">
        <v>126</v>
      </c>
    </row>
    <row r="176" s="14" customFormat="1">
      <c r="A176" s="14"/>
      <c r="B176" s="237"/>
      <c r="C176" s="238"/>
      <c r="D176" s="228" t="s">
        <v>136</v>
      </c>
      <c r="E176" s="239" t="s">
        <v>1</v>
      </c>
      <c r="F176" s="240" t="s">
        <v>149</v>
      </c>
      <c r="G176" s="238"/>
      <c r="H176" s="241">
        <v>3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136</v>
      </c>
      <c r="AU176" s="247" t="s">
        <v>134</v>
      </c>
      <c r="AV176" s="14" t="s">
        <v>134</v>
      </c>
      <c r="AW176" s="14" t="s">
        <v>32</v>
      </c>
      <c r="AX176" s="14" t="s">
        <v>77</v>
      </c>
      <c r="AY176" s="247" t="s">
        <v>126</v>
      </c>
    </row>
    <row r="177" s="15" customFormat="1">
      <c r="A177" s="15"/>
      <c r="B177" s="248"/>
      <c r="C177" s="249"/>
      <c r="D177" s="228" t="s">
        <v>136</v>
      </c>
      <c r="E177" s="250" t="s">
        <v>1</v>
      </c>
      <c r="F177" s="251" t="s">
        <v>141</v>
      </c>
      <c r="G177" s="249"/>
      <c r="H177" s="252">
        <v>5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136</v>
      </c>
      <c r="AU177" s="258" t="s">
        <v>134</v>
      </c>
      <c r="AV177" s="15" t="s">
        <v>133</v>
      </c>
      <c r="AW177" s="15" t="s">
        <v>32</v>
      </c>
      <c r="AX177" s="15" t="s">
        <v>82</v>
      </c>
      <c r="AY177" s="258" t="s">
        <v>126</v>
      </c>
    </row>
    <row r="178" s="2" customFormat="1" ht="16.5" customHeight="1">
      <c r="A178" s="38"/>
      <c r="B178" s="39"/>
      <c r="C178" s="212" t="s">
        <v>232</v>
      </c>
      <c r="D178" s="212" t="s">
        <v>129</v>
      </c>
      <c r="E178" s="213" t="s">
        <v>233</v>
      </c>
      <c r="F178" s="214" t="s">
        <v>234</v>
      </c>
      <c r="G178" s="215" t="s">
        <v>199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43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0.00156</v>
      </c>
      <c r="T178" s="223">
        <f>S178*H178</f>
        <v>0.00156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185</v>
      </c>
      <c r="AT178" s="224" t="s">
        <v>129</v>
      </c>
      <c r="AU178" s="224" t="s">
        <v>134</v>
      </c>
      <c r="AY178" s="17" t="s">
        <v>126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134</v>
      </c>
      <c r="BK178" s="225">
        <f>ROUND(I178*H178,2)</f>
        <v>0</v>
      </c>
      <c r="BL178" s="17" t="s">
        <v>185</v>
      </c>
      <c r="BM178" s="224" t="s">
        <v>235</v>
      </c>
    </row>
    <row r="179" s="13" customFormat="1">
      <c r="A179" s="13"/>
      <c r="B179" s="226"/>
      <c r="C179" s="227"/>
      <c r="D179" s="228" t="s">
        <v>136</v>
      </c>
      <c r="E179" s="229" t="s">
        <v>1</v>
      </c>
      <c r="F179" s="230" t="s">
        <v>236</v>
      </c>
      <c r="G179" s="227"/>
      <c r="H179" s="229" t="s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136</v>
      </c>
      <c r="AU179" s="236" t="s">
        <v>134</v>
      </c>
      <c r="AV179" s="13" t="s">
        <v>82</v>
      </c>
      <c r="AW179" s="13" t="s">
        <v>32</v>
      </c>
      <c r="AX179" s="13" t="s">
        <v>77</v>
      </c>
      <c r="AY179" s="236" t="s">
        <v>126</v>
      </c>
    </row>
    <row r="180" s="14" customFormat="1">
      <c r="A180" s="14"/>
      <c r="B180" s="237"/>
      <c r="C180" s="238"/>
      <c r="D180" s="228" t="s">
        <v>136</v>
      </c>
      <c r="E180" s="239" t="s">
        <v>1</v>
      </c>
      <c r="F180" s="240" t="s">
        <v>82</v>
      </c>
      <c r="G180" s="238"/>
      <c r="H180" s="241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136</v>
      </c>
      <c r="AU180" s="247" t="s">
        <v>134</v>
      </c>
      <c r="AV180" s="14" t="s">
        <v>134</v>
      </c>
      <c r="AW180" s="14" t="s">
        <v>32</v>
      </c>
      <c r="AX180" s="14" t="s">
        <v>82</v>
      </c>
      <c r="AY180" s="247" t="s">
        <v>126</v>
      </c>
    </row>
    <row r="181" s="2" customFormat="1" ht="16.5" customHeight="1">
      <c r="A181" s="38"/>
      <c r="B181" s="39"/>
      <c r="C181" s="212" t="s">
        <v>7</v>
      </c>
      <c r="D181" s="212" t="s">
        <v>129</v>
      </c>
      <c r="E181" s="213" t="s">
        <v>237</v>
      </c>
      <c r="F181" s="214" t="s">
        <v>238</v>
      </c>
      <c r="G181" s="215" t="s">
        <v>199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43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0.00085999999999999998</v>
      </c>
      <c r="T181" s="223">
        <f>S181*H181</f>
        <v>0.00172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185</v>
      </c>
      <c r="AT181" s="224" t="s">
        <v>129</v>
      </c>
      <c r="AU181" s="224" t="s">
        <v>134</v>
      </c>
      <c r="AY181" s="17" t="s">
        <v>126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134</v>
      </c>
      <c r="BK181" s="225">
        <f>ROUND(I181*H181,2)</f>
        <v>0</v>
      </c>
      <c r="BL181" s="17" t="s">
        <v>185</v>
      </c>
      <c r="BM181" s="224" t="s">
        <v>239</v>
      </c>
    </row>
    <row r="182" s="13" customFormat="1">
      <c r="A182" s="13"/>
      <c r="B182" s="226"/>
      <c r="C182" s="227"/>
      <c r="D182" s="228" t="s">
        <v>136</v>
      </c>
      <c r="E182" s="229" t="s">
        <v>1</v>
      </c>
      <c r="F182" s="230" t="s">
        <v>240</v>
      </c>
      <c r="G182" s="227"/>
      <c r="H182" s="229" t="s">
        <v>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136</v>
      </c>
      <c r="AU182" s="236" t="s">
        <v>134</v>
      </c>
      <c r="AV182" s="13" t="s">
        <v>82</v>
      </c>
      <c r="AW182" s="13" t="s">
        <v>32</v>
      </c>
      <c r="AX182" s="13" t="s">
        <v>77</v>
      </c>
      <c r="AY182" s="236" t="s">
        <v>126</v>
      </c>
    </row>
    <row r="183" s="14" customFormat="1">
      <c r="A183" s="14"/>
      <c r="B183" s="237"/>
      <c r="C183" s="238"/>
      <c r="D183" s="228" t="s">
        <v>136</v>
      </c>
      <c r="E183" s="239" t="s">
        <v>1</v>
      </c>
      <c r="F183" s="240" t="s">
        <v>82</v>
      </c>
      <c r="G183" s="238"/>
      <c r="H183" s="241">
        <v>1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136</v>
      </c>
      <c r="AU183" s="247" t="s">
        <v>134</v>
      </c>
      <c r="AV183" s="14" t="s">
        <v>134</v>
      </c>
      <c r="AW183" s="14" t="s">
        <v>32</v>
      </c>
      <c r="AX183" s="14" t="s">
        <v>77</v>
      </c>
      <c r="AY183" s="247" t="s">
        <v>126</v>
      </c>
    </row>
    <row r="184" s="13" customFormat="1">
      <c r="A184" s="13"/>
      <c r="B184" s="226"/>
      <c r="C184" s="227"/>
      <c r="D184" s="228" t="s">
        <v>136</v>
      </c>
      <c r="E184" s="229" t="s">
        <v>1</v>
      </c>
      <c r="F184" s="230" t="s">
        <v>241</v>
      </c>
      <c r="G184" s="227"/>
      <c r="H184" s="229" t="s">
        <v>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136</v>
      </c>
      <c r="AU184" s="236" t="s">
        <v>134</v>
      </c>
      <c r="AV184" s="13" t="s">
        <v>82</v>
      </c>
      <c r="AW184" s="13" t="s">
        <v>32</v>
      </c>
      <c r="AX184" s="13" t="s">
        <v>77</v>
      </c>
      <c r="AY184" s="236" t="s">
        <v>126</v>
      </c>
    </row>
    <row r="185" s="14" customFormat="1">
      <c r="A185" s="14"/>
      <c r="B185" s="237"/>
      <c r="C185" s="238"/>
      <c r="D185" s="228" t="s">
        <v>136</v>
      </c>
      <c r="E185" s="239" t="s">
        <v>1</v>
      </c>
      <c r="F185" s="240" t="s">
        <v>82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136</v>
      </c>
      <c r="AU185" s="247" t="s">
        <v>134</v>
      </c>
      <c r="AV185" s="14" t="s">
        <v>134</v>
      </c>
      <c r="AW185" s="14" t="s">
        <v>32</v>
      </c>
      <c r="AX185" s="14" t="s">
        <v>77</v>
      </c>
      <c r="AY185" s="247" t="s">
        <v>126</v>
      </c>
    </row>
    <row r="186" s="15" customFormat="1">
      <c r="A186" s="15"/>
      <c r="B186" s="248"/>
      <c r="C186" s="249"/>
      <c r="D186" s="228" t="s">
        <v>136</v>
      </c>
      <c r="E186" s="250" t="s">
        <v>1</v>
      </c>
      <c r="F186" s="251" t="s">
        <v>141</v>
      </c>
      <c r="G186" s="249"/>
      <c r="H186" s="252">
        <v>2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136</v>
      </c>
      <c r="AU186" s="258" t="s">
        <v>134</v>
      </c>
      <c r="AV186" s="15" t="s">
        <v>133</v>
      </c>
      <c r="AW186" s="15" t="s">
        <v>32</v>
      </c>
      <c r="AX186" s="15" t="s">
        <v>82</v>
      </c>
      <c r="AY186" s="258" t="s">
        <v>126</v>
      </c>
    </row>
    <row r="187" s="2" customFormat="1" ht="24.15" customHeight="1">
      <c r="A187" s="38"/>
      <c r="B187" s="39"/>
      <c r="C187" s="212" t="s">
        <v>242</v>
      </c>
      <c r="D187" s="212" t="s">
        <v>129</v>
      </c>
      <c r="E187" s="213" t="s">
        <v>243</v>
      </c>
      <c r="F187" s="214" t="s">
        <v>244</v>
      </c>
      <c r="G187" s="215" t="s">
        <v>199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43</v>
      </c>
      <c r="O187" s="91"/>
      <c r="P187" s="222">
        <f>O187*H187</f>
        <v>0</v>
      </c>
      <c r="Q187" s="222">
        <v>0.0018</v>
      </c>
      <c r="R187" s="222">
        <f>Q187*H187</f>
        <v>0.0018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185</v>
      </c>
      <c r="AT187" s="224" t="s">
        <v>129</v>
      </c>
      <c r="AU187" s="224" t="s">
        <v>134</v>
      </c>
      <c r="AY187" s="17" t="s">
        <v>126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134</v>
      </c>
      <c r="BK187" s="225">
        <f>ROUND(I187*H187,2)</f>
        <v>0</v>
      </c>
      <c r="BL187" s="17" t="s">
        <v>185</v>
      </c>
      <c r="BM187" s="224" t="s">
        <v>245</v>
      </c>
    </row>
    <row r="188" s="13" customFormat="1">
      <c r="A188" s="13"/>
      <c r="B188" s="226"/>
      <c r="C188" s="227"/>
      <c r="D188" s="228" t="s">
        <v>136</v>
      </c>
      <c r="E188" s="229" t="s">
        <v>1</v>
      </c>
      <c r="F188" s="230" t="s">
        <v>240</v>
      </c>
      <c r="G188" s="227"/>
      <c r="H188" s="229" t="s">
        <v>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136</v>
      </c>
      <c r="AU188" s="236" t="s">
        <v>134</v>
      </c>
      <c r="AV188" s="13" t="s">
        <v>82</v>
      </c>
      <c r="AW188" s="13" t="s">
        <v>32</v>
      </c>
      <c r="AX188" s="13" t="s">
        <v>77</v>
      </c>
      <c r="AY188" s="236" t="s">
        <v>126</v>
      </c>
    </row>
    <row r="189" s="14" customFormat="1">
      <c r="A189" s="14"/>
      <c r="B189" s="237"/>
      <c r="C189" s="238"/>
      <c r="D189" s="228" t="s">
        <v>136</v>
      </c>
      <c r="E189" s="239" t="s">
        <v>1</v>
      </c>
      <c r="F189" s="240" t="s">
        <v>82</v>
      </c>
      <c r="G189" s="238"/>
      <c r="H189" s="241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136</v>
      </c>
      <c r="AU189" s="247" t="s">
        <v>134</v>
      </c>
      <c r="AV189" s="14" t="s">
        <v>134</v>
      </c>
      <c r="AW189" s="14" t="s">
        <v>32</v>
      </c>
      <c r="AX189" s="14" t="s">
        <v>82</v>
      </c>
      <c r="AY189" s="247" t="s">
        <v>126</v>
      </c>
    </row>
    <row r="190" s="2" customFormat="1" ht="21.75" customHeight="1">
      <c r="A190" s="38"/>
      <c r="B190" s="39"/>
      <c r="C190" s="212" t="s">
        <v>246</v>
      </c>
      <c r="D190" s="212" t="s">
        <v>129</v>
      </c>
      <c r="E190" s="213" t="s">
        <v>247</v>
      </c>
      <c r="F190" s="214" t="s">
        <v>248</v>
      </c>
      <c r="G190" s="215" t="s">
        <v>199</v>
      </c>
      <c r="H190" s="216">
        <v>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43</v>
      </c>
      <c r="O190" s="91"/>
      <c r="P190" s="222">
        <f>O190*H190</f>
        <v>0</v>
      </c>
      <c r="Q190" s="222">
        <v>0.0018</v>
      </c>
      <c r="R190" s="222">
        <f>Q190*H190</f>
        <v>0.0018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185</v>
      </c>
      <c r="AT190" s="224" t="s">
        <v>129</v>
      </c>
      <c r="AU190" s="224" t="s">
        <v>134</v>
      </c>
      <c r="AY190" s="17" t="s">
        <v>126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134</v>
      </c>
      <c r="BK190" s="225">
        <f>ROUND(I190*H190,2)</f>
        <v>0</v>
      </c>
      <c r="BL190" s="17" t="s">
        <v>185</v>
      </c>
      <c r="BM190" s="224" t="s">
        <v>249</v>
      </c>
    </row>
    <row r="191" s="13" customFormat="1">
      <c r="A191" s="13"/>
      <c r="B191" s="226"/>
      <c r="C191" s="227"/>
      <c r="D191" s="228" t="s">
        <v>136</v>
      </c>
      <c r="E191" s="229" t="s">
        <v>1</v>
      </c>
      <c r="F191" s="230" t="s">
        <v>241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136</v>
      </c>
      <c r="AU191" s="236" t="s">
        <v>134</v>
      </c>
      <c r="AV191" s="13" t="s">
        <v>82</v>
      </c>
      <c r="AW191" s="13" t="s">
        <v>32</v>
      </c>
      <c r="AX191" s="13" t="s">
        <v>77</v>
      </c>
      <c r="AY191" s="236" t="s">
        <v>126</v>
      </c>
    </row>
    <row r="192" s="14" customFormat="1">
      <c r="A192" s="14"/>
      <c r="B192" s="237"/>
      <c r="C192" s="238"/>
      <c r="D192" s="228" t="s">
        <v>136</v>
      </c>
      <c r="E192" s="239" t="s">
        <v>1</v>
      </c>
      <c r="F192" s="240" t="s">
        <v>82</v>
      </c>
      <c r="G192" s="238"/>
      <c r="H192" s="241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136</v>
      </c>
      <c r="AU192" s="247" t="s">
        <v>134</v>
      </c>
      <c r="AV192" s="14" t="s">
        <v>134</v>
      </c>
      <c r="AW192" s="14" t="s">
        <v>32</v>
      </c>
      <c r="AX192" s="14" t="s">
        <v>82</v>
      </c>
      <c r="AY192" s="247" t="s">
        <v>126</v>
      </c>
    </row>
    <row r="193" s="2" customFormat="1" ht="21.75" customHeight="1">
      <c r="A193" s="38"/>
      <c r="B193" s="39"/>
      <c r="C193" s="212" t="s">
        <v>250</v>
      </c>
      <c r="D193" s="212" t="s">
        <v>129</v>
      </c>
      <c r="E193" s="213" t="s">
        <v>251</v>
      </c>
      <c r="F193" s="214" t="s">
        <v>252</v>
      </c>
      <c r="G193" s="215" t="s">
        <v>199</v>
      </c>
      <c r="H193" s="216">
        <v>1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43</v>
      </c>
      <c r="O193" s="91"/>
      <c r="P193" s="222">
        <f>O193*H193</f>
        <v>0</v>
      </c>
      <c r="Q193" s="222">
        <v>0.0021099999999999999</v>
      </c>
      <c r="R193" s="222">
        <f>Q193*H193</f>
        <v>0.0021099999999999999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185</v>
      </c>
      <c r="AT193" s="224" t="s">
        <v>129</v>
      </c>
      <c r="AU193" s="224" t="s">
        <v>134</v>
      </c>
      <c r="AY193" s="17" t="s">
        <v>126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134</v>
      </c>
      <c r="BK193" s="225">
        <f>ROUND(I193*H193,2)</f>
        <v>0</v>
      </c>
      <c r="BL193" s="17" t="s">
        <v>185</v>
      </c>
      <c r="BM193" s="224" t="s">
        <v>253</v>
      </c>
    </row>
    <row r="194" s="2" customFormat="1" ht="16.5" customHeight="1">
      <c r="A194" s="38"/>
      <c r="B194" s="39"/>
      <c r="C194" s="212" t="s">
        <v>254</v>
      </c>
      <c r="D194" s="212" t="s">
        <v>129</v>
      </c>
      <c r="E194" s="213" t="s">
        <v>255</v>
      </c>
      <c r="F194" s="214" t="s">
        <v>256</v>
      </c>
      <c r="G194" s="215" t="s">
        <v>184</v>
      </c>
      <c r="H194" s="216">
        <v>2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43</v>
      </c>
      <c r="O194" s="91"/>
      <c r="P194" s="222">
        <f>O194*H194</f>
        <v>0</v>
      </c>
      <c r="Q194" s="222">
        <v>0.00031</v>
      </c>
      <c r="R194" s="222">
        <f>Q194*H194</f>
        <v>0.00062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133</v>
      </c>
      <c r="AT194" s="224" t="s">
        <v>129</v>
      </c>
      <c r="AU194" s="224" t="s">
        <v>134</v>
      </c>
      <c r="AY194" s="17" t="s">
        <v>126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134</v>
      </c>
      <c r="BK194" s="225">
        <f>ROUND(I194*H194,2)</f>
        <v>0</v>
      </c>
      <c r="BL194" s="17" t="s">
        <v>133</v>
      </c>
      <c r="BM194" s="224" t="s">
        <v>257</v>
      </c>
    </row>
    <row r="195" s="2" customFormat="1" ht="24.15" customHeight="1">
      <c r="A195" s="38"/>
      <c r="B195" s="39"/>
      <c r="C195" s="212" t="s">
        <v>258</v>
      </c>
      <c r="D195" s="212" t="s">
        <v>129</v>
      </c>
      <c r="E195" s="213" t="s">
        <v>259</v>
      </c>
      <c r="F195" s="214" t="s">
        <v>260</v>
      </c>
      <c r="G195" s="215" t="s">
        <v>158</v>
      </c>
      <c r="H195" s="216">
        <v>0.071999999999999995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43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185</v>
      </c>
      <c r="AT195" s="224" t="s">
        <v>129</v>
      </c>
      <c r="AU195" s="224" t="s">
        <v>134</v>
      </c>
      <c r="AY195" s="17" t="s">
        <v>126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134</v>
      </c>
      <c r="BK195" s="225">
        <f>ROUND(I195*H195,2)</f>
        <v>0</v>
      </c>
      <c r="BL195" s="17" t="s">
        <v>185</v>
      </c>
      <c r="BM195" s="224" t="s">
        <v>261</v>
      </c>
    </row>
    <row r="196" s="12" customFormat="1" ht="22.8" customHeight="1">
      <c r="A196" s="12"/>
      <c r="B196" s="196"/>
      <c r="C196" s="197"/>
      <c r="D196" s="198" t="s">
        <v>76</v>
      </c>
      <c r="E196" s="210" t="s">
        <v>262</v>
      </c>
      <c r="F196" s="210" t="s">
        <v>263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SUM(P197:P208)</f>
        <v>0</v>
      </c>
      <c r="Q196" s="204"/>
      <c r="R196" s="205">
        <f>SUM(R197:R208)</f>
        <v>0.11218000000000002</v>
      </c>
      <c r="S196" s="204"/>
      <c r="T196" s="206">
        <f>SUM(T197:T208)</f>
        <v>0.038199999999999998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134</v>
      </c>
      <c r="AT196" s="208" t="s">
        <v>76</v>
      </c>
      <c r="AU196" s="208" t="s">
        <v>82</v>
      </c>
      <c r="AY196" s="207" t="s">
        <v>126</v>
      </c>
      <c r="BK196" s="209">
        <f>SUM(BK197:BK208)</f>
        <v>0</v>
      </c>
    </row>
    <row r="197" s="2" customFormat="1" ht="37.8" customHeight="1">
      <c r="A197" s="38"/>
      <c r="B197" s="39"/>
      <c r="C197" s="212" t="s">
        <v>264</v>
      </c>
      <c r="D197" s="212" t="s">
        <v>129</v>
      </c>
      <c r="E197" s="213" t="s">
        <v>265</v>
      </c>
      <c r="F197" s="214" t="s">
        <v>266</v>
      </c>
      <c r="G197" s="215" t="s">
        <v>184</v>
      </c>
      <c r="H197" s="216">
        <v>1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43</v>
      </c>
      <c r="O197" s="91"/>
      <c r="P197" s="222">
        <f>O197*H197</f>
        <v>0</v>
      </c>
      <c r="Q197" s="222">
        <v>0.036639999999999999</v>
      </c>
      <c r="R197" s="222">
        <f>Q197*H197</f>
        <v>0.036639999999999999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185</v>
      </c>
      <c r="AT197" s="224" t="s">
        <v>129</v>
      </c>
      <c r="AU197" s="224" t="s">
        <v>134</v>
      </c>
      <c r="AY197" s="17" t="s">
        <v>126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134</v>
      </c>
      <c r="BK197" s="225">
        <f>ROUND(I197*H197,2)</f>
        <v>0</v>
      </c>
      <c r="BL197" s="17" t="s">
        <v>185</v>
      </c>
      <c r="BM197" s="224" t="s">
        <v>267</v>
      </c>
    </row>
    <row r="198" s="2" customFormat="1" ht="37.8" customHeight="1">
      <c r="A198" s="38"/>
      <c r="B198" s="39"/>
      <c r="C198" s="212" t="s">
        <v>268</v>
      </c>
      <c r="D198" s="212" t="s">
        <v>129</v>
      </c>
      <c r="E198" s="213" t="s">
        <v>269</v>
      </c>
      <c r="F198" s="214" t="s">
        <v>270</v>
      </c>
      <c r="G198" s="215" t="s">
        <v>184</v>
      </c>
      <c r="H198" s="216">
        <v>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43</v>
      </c>
      <c r="O198" s="91"/>
      <c r="P198" s="222">
        <f>O198*H198</f>
        <v>0</v>
      </c>
      <c r="Q198" s="222">
        <v>0.054960000000000002</v>
      </c>
      <c r="R198" s="222">
        <f>Q198*H198</f>
        <v>0.054960000000000002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185</v>
      </c>
      <c r="AT198" s="224" t="s">
        <v>129</v>
      </c>
      <c r="AU198" s="224" t="s">
        <v>134</v>
      </c>
      <c r="AY198" s="17" t="s">
        <v>126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134</v>
      </c>
      <c r="BK198" s="225">
        <f>ROUND(I198*H198,2)</f>
        <v>0</v>
      </c>
      <c r="BL198" s="17" t="s">
        <v>185</v>
      </c>
      <c r="BM198" s="224" t="s">
        <v>271</v>
      </c>
    </row>
    <row r="199" s="2" customFormat="1" ht="24.15" customHeight="1">
      <c r="A199" s="38"/>
      <c r="B199" s="39"/>
      <c r="C199" s="212" t="s">
        <v>272</v>
      </c>
      <c r="D199" s="212" t="s">
        <v>129</v>
      </c>
      <c r="E199" s="213" t="s">
        <v>273</v>
      </c>
      <c r="F199" s="214" t="s">
        <v>274</v>
      </c>
      <c r="G199" s="215" t="s">
        <v>184</v>
      </c>
      <c r="H199" s="216">
        <v>2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43</v>
      </c>
      <c r="O199" s="91"/>
      <c r="P199" s="222">
        <f>O199*H199</f>
        <v>0</v>
      </c>
      <c r="Q199" s="222">
        <v>5.0000000000000002E-05</v>
      </c>
      <c r="R199" s="222">
        <f>Q199*H199</f>
        <v>0.00010000000000000001</v>
      </c>
      <c r="S199" s="222">
        <v>0.01235</v>
      </c>
      <c r="T199" s="223">
        <f>S199*H199</f>
        <v>0.0247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185</v>
      </c>
      <c r="AT199" s="224" t="s">
        <v>129</v>
      </c>
      <c r="AU199" s="224" t="s">
        <v>134</v>
      </c>
      <c r="AY199" s="17" t="s">
        <v>126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134</v>
      </c>
      <c r="BK199" s="225">
        <f>ROUND(I199*H199,2)</f>
        <v>0</v>
      </c>
      <c r="BL199" s="17" t="s">
        <v>185</v>
      </c>
      <c r="BM199" s="224" t="s">
        <v>275</v>
      </c>
    </row>
    <row r="200" s="13" customFormat="1">
      <c r="A200" s="13"/>
      <c r="B200" s="226"/>
      <c r="C200" s="227"/>
      <c r="D200" s="228" t="s">
        <v>136</v>
      </c>
      <c r="E200" s="229" t="s">
        <v>1</v>
      </c>
      <c r="F200" s="230" t="s">
        <v>276</v>
      </c>
      <c r="G200" s="227"/>
      <c r="H200" s="229" t="s">
        <v>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136</v>
      </c>
      <c r="AU200" s="236" t="s">
        <v>134</v>
      </c>
      <c r="AV200" s="13" t="s">
        <v>82</v>
      </c>
      <c r="AW200" s="13" t="s">
        <v>32</v>
      </c>
      <c r="AX200" s="13" t="s">
        <v>77</v>
      </c>
      <c r="AY200" s="236" t="s">
        <v>126</v>
      </c>
    </row>
    <row r="201" s="14" customFormat="1">
      <c r="A201" s="14"/>
      <c r="B201" s="237"/>
      <c r="C201" s="238"/>
      <c r="D201" s="228" t="s">
        <v>136</v>
      </c>
      <c r="E201" s="239" t="s">
        <v>1</v>
      </c>
      <c r="F201" s="240" t="s">
        <v>134</v>
      </c>
      <c r="G201" s="238"/>
      <c r="H201" s="241">
        <v>2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136</v>
      </c>
      <c r="AU201" s="247" t="s">
        <v>134</v>
      </c>
      <c r="AV201" s="14" t="s">
        <v>134</v>
      </c>
      <c r="AW201" s="14" t="s">
        <v>32</v>
      </c>
      <c r="AX201" s="14" t="s">
        <v>82</v>
      </c>
      <c r="AY201" s="247" t="s">
        <v>126</v>
      </c>
    </row>
    <row r="202" s="2" customFormat="1" ht="24.15" customHeight="1">
      <c r="A202" s="38"/>
      <c r="B202" s="39"/>
      <c r="C202" s="212" t="s">
        <v>277</v>
      </c>
      <c r="D202" s="212" t="s">
        <v>129</v>
      </c>
      <c r="E202" s="213" t="s">
        <v>278</v>
      </c>
      <c r="F202" s="214" t="s">
        <v>279</v>
      </c>
      <c r="G202" s="215" t="s">
        <v>184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43</v>
      </c>
      <c r="O202" s="91"/>
      <c r="P202" s="222">
        <f>O202*H202</f>
        <v>0</v>
      </c>
      <c r="Q202" s="222">
        <v>8.0000000000000007E-05</v>
      </c>
      <c r="R202" s="222">
        <f>Q202*H202</f>
        <v>8.0000000000000007E-05</v>
      </c>
      <c r="S202" s="222">
        <v>0.0135</v>
      </c>
      <c r="T202" s="223">
        <f>S202*H202</f>
        <v>0.0135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185</v>
      </c>
      <c r="AT202" s="224" t="s">
        <v>129</v>
      </c>
      <c r="AU202" s="224" t="s">
        <v>134</v>
      </c>
      <c r="AY202" s="17" t="s">
        <v>126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134</v>
      </c>
      <c r="BK202" s="225">
        <f>ROUND(I202*H202,2)</f>
        <v>0</v>
      </c>
      <c r="BL202" s="17" t="s">
        <v>185</v>
      </c>
      <c r="BM202" s="224" t="s">
        <v>280</v>
      </c>
    </row>
    <row r="203" s="2" customFormat="1" ht="24.15" customHeight="1">
      <c r="A203" s="38"/>
      <c r="B203" s="39"/>
      <c r="C203" s="212" t="s">
        <v>281</v>
      </c>
      <c r="D203" s="212" t="s">
        <v>129</v>
      </c>
      <c r="E203" s="213" t="s">
        <v>282</v>
      </c>
      <c r="F203" s="214" t="s">
        <v>283</v>
      </c>
      <c r="G203" s="215" t="s">
        <v>184</v>
      </c>
      <c r="H203" s="216">
        <v>1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43</v>
      </c>
      <c r="O203" s="91"/>
      <c r="P203" s="222">
        <f>O203*H203</f>
        <v>0</v>
      </c>
      <c r="Q203" s="222">
        <v>0.020400000000000001</v>
      </c>
      <c r="R203" s="222">
        <f>Q203*H203</f>
        <v>0.020400000000000001</v>
      </c>
      <c r="S203" s="222">
        <v>0</v>
      </c>
      <c r="T203" s="223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185</v>
      </c>
      <c r="AT203" s="224" t="s">
        <v>129</v>
      </c>
      <c r="AU203" s="224" t="s">
        <v>134</v>
      </c>
      <c r="AY203" s="17" t="s">
        <v>126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134</v>
      </c>
      <c r="BK203" s="225">
        <f>ROUND(I203*H203,2)</f>
        <v>0</v>
      </c>
      <c r="BL203" s="17" t="s">
        <v>185</v>
      </c>
      <c r="BM203" s="224" t="s">
        <v>284</v>
      </c>
    </row>
    <row r="204" s="2" customFormat="1" ht="16.5" customHeight="1">
      <c r="A204" s="38"/>
      <c r="B204" s="39"/>
      <c r="C204" s="212" t="s">
        <v>285</v>
      </c>
      <c r="D204" s="212" t="s">
        <v>129</v>
      </c>
      <c r="E204" s="213" t="s">
        <v>286</v>
      </c>
      <c r="F204" s="214" t="s">
        <v>287</v>
      </c>
      <c r="G204" s="215" t="s">
        <v>146</v>
      </c>
      <c r="H204" s="216">
        <v>2.3399999999999999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43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185</v>
      </c>
      <c r="AT204" s="224" t="s">
        <v>129</v>
      </c>
      <c r="AU204" s="224" t="s">
        <v>134</v>
      </c>
      <c r="AY204" s="17" t="s">
        <v>126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134</v>
      </c>
      <c r="BK204" s="225">
        <f>ROUND(I204*H204,2)</f>
        <v>0</v>
      </c>
      <c r="BL204" s="17" t="s">
        <v>185</v>
      </c>
      <c r="BM204" s="224" t="s">
        <v>288</v>
      </c>
    </row>
    <row r="205" s="14" customFormat="1">
      <c r="A205" s="14"/>
      <c r="B205" s="237"/>
      <c r="C205" s="238"/>
      <c r="D205" s="228" t="s">
        <v>136</v>
      </c>
      <c r="E205" s="239" t="s">
        <v>1</v>
      </c>
      <c r="F205" s="240" t="s">
        <v>289</v>
      </c>
      <c r="G205" s="238"/>
      <c r="H205" s="241">
        <v>2.3399999999999999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136</v>
      </c>
      <c r="AU205" s="247" t="s">
        <v>134</v>
      </c>
      <c r="AV205" s="14" t="s">
        <v>134</v>
      </c>
      <c r="AW205" s="14" t="s">
        <v>32</v>
      </c>
      <c r="AX205" s="14" t="s">
        <v>82</v>
      </c>
      <c r="AY205" s="247" t="s">
        <v>126</v>
      </c>
    </row>
    <row r="206" s="2" customFormat="1" ht="16.5" customHeight="1">
      <c r="A206" s="38"/>
      <c r="B206" s="39"/>
      <c r="C206" s="212" t="s">
        <v>290</v>
      </c>
      <c r="D206" s="212" t="s">
        <v>129</v>
      </c>
      <c r="E206" s="213" t="s">
        <v>291</v>
      </c>
      <c r="F206" s="214" t="s">
        <v>292</v>
      </c>
      <c r="G206" s="215" t="s">
        <v>146</v>
      </c>
      <c r="H206" s="216">
        <v>1.74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43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185</v>
      </c>
      <c r="AT206" s="224" t="s">
        <v>129</v>
      </c>
      <c r="AU206" s="224" t="s">
        <v>134</v>
      </c>
      <c r="AY206" s="17" t="s">
        <v>126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134</v>
      </c>
      <c r="BK206" s="225">
        <f>ROUND(I206*H206,2)</f>
        <v>0</v>
      </c>
      <c r="BL206" s="17" t="s">
        <v>185</v>
      </c>
      <c r="BM206" s="224" t="s">
        <v>293</v>
      </c>
    </row>
    <row r="207" s="14" customFormat="1">
      <c r="A207" s="14"/>
      <c r="B207" s="237"/>
      <c r="C207" s="238"/>
      <c r="D207" s="228" t="s">
        <v>136</v>
      </c>
      <c r="E207" s="239" t="s">
        <v>1</v>
      </c>
      <c r="F207" s="240" t="s">
        <v>294</v>
      </c>
      <c r="G207" s="238"/>
      <c r="H207" s="241">
        <v>1.74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136</v>
      </c>
      <c r="AU207" s="247" t="s">
        <v>134</v>
      </c>
      <c r="AV207" s="14" t="s">
        <v>134</v>
      </c>
      <c r="AW207" s="14" t="s">
        <v>32</v>
      </c>
      <c r="AX207" s="14" t="s">
        <v>82</v>
      </c>
      <c r="AY207" s="247" t="s">
        <v>126</v>
      </c>
    </row>
    <row r="208" s="2" customFormat="1" ht="24.15" customHeight="1">
      <c r="A208" s="38"/>
      <c r="B208" s="39"/>
      <c r="C208" s="212" t="s">
        <v>295</v>
      </c>
      <c r="D208" s="212" t="s">
        <v>129</v>
      </c>
      <c r="E208" s="213" t="s">
        <v>296</v>
      </c>
      <c r="F208" s="214" t="s">
        <v>297</v>
      </c>
      <c r="G208" s="215" t="s">
        <v>158</v>
      </c>
      <c r="H208" s="216">
        <v>0.112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43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185</v>
      </c>
      <c r="AT208" s="224" t="s">
        <v>129</v>
      </c>
      <c r="AU208" s="224" t="s">
        <v>134</v>
      </c>
      <c r="AY208" s="17" t="s">
        <v>126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134</v>
      </c>
      <c r="BK208" s="225">
        <f>ROUND(I208*H208,2)</f>
        <v>0</v>
      </c>
      <c r="BL208" s="17" t="s">
        <v>185</v>
      </c>
      <c r="BM208" s="224" t="s">
        <v>298</v>
      </c>
    </row>
    <row r="209" s="12" customFormat="1" ht="22.8" customHeight="1">
      <c r="A209" s="12"/>
      <c r="B209" s="196"/>
      <c r="C209" s="197"/>
      <c r="D209" s="198" t="s">
        <v>76</v>
      </c>
      <c r="E209" s="210" t="s">
        <v>299</v>
      </c>
      <c r="F209" s="210" t="s">
        <v>300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SUM(P210:P214)</f>
        <v>0</v>
      </c>
      <c r="Q209" s="204"/>
      <c r="R209" s="205">
        <f>SUM(R210:R214)</f>
        <v>0.0011000000000000001</v>
      </c>
      <c r="S209" s="204"/>
      <c r="T209" s="206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134</v>
      </c>
      <c r="AT209" s="208" t="s">
        <v>76</v>
      </c>
      <c r="AU209" s="208" t="s">
        <v>82</v>
      </c>
      <c r="AY209" s="207" t="s">
        <v>126</v>
      </c>
      <c r="BK209" s="209">
        <f>SUM(BK210:BK214)</f>
        <v>0</v>
      </c>
    </row>
    <row r="210" s="2" customFormat="1" ht="24.15" customHeight="1">
      <c r="A210" s="38"/>
      <c r="B210" s="39"/>
      <c r="C210" s="212" t="s">
        <v>301</v>
      </c>
      <c r="D210" s="212" t="s">
        <v>129</v>
      </c>
      <c r="E210" s="213" t="s">
        <v>302</v>
      </c>
      <c r="F210" s="214" t="s">
        <v>303</v>
      </c>
      <c r="G210" s="215" t="s">
        <v>184</v>
      </c>
      <c r="H210" s="216">
        <v>5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43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185</v>
      </c>
      <c r="AT210" s="224" t="s">
        <v>129</v>
      </c>
      <c r="AU210" s="224" t="s">
        <v>134</v>
      </c>
      <c r="AY210" s="17" t="s">
        <v>126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134</v>
      </c>
      <c r="BK210" s="225">
        <f>ROUND(I210*H210,2)</f>
        <v>0</v>
      </c>
      <c r="BL210" s="17" t="s">
        <v>185</v>
      </c>
      <c r="BM210" s="224" t="s">
        <v>304</v>
      </c>
    </row>
    <row r="211" s="2" customFormat="1" ht="24.15" customHeight="1">
      <c r="A211" s="38"/>
      <c r="B211" s="39"/>
      <c r="C211" s="259" t="s">
        <v>305</v>
      </c>
      <c r="D211" s="259" t="s">
        <v>306</v>
      </c>
      <c r="E211" s="260" t="s">
        <v>307</v>
      </c>
      <c r="F211" s="261" t="s">
        <v>308</v>
      </c>
      <c r="G211" s="262" t="s">
        <v>184</v>
      </c>
      <c r="H211" s="263">
        <v>5</v>
      </c>
      <c r="I211" s="264"/>
      <c r="J211" s="265">
        <f>ROUND(I211*H211,2)</f>
        <v>0</v>
      </c>
      <c r="K211" s="266"/>
      <c r="L211" s="267"/>
      <c r="M211" s="268" t="s">
        <v>1</v>
      </c>
      <c r="N211" s="269" t="s">
        <v>43</v>
      </c>
      <c r="O211" s="91"/>
      <c r="P211" s="222">
        <f>O211*H211</f>
        <v>0</v>
      </c>
      <c r="Q211" s="222">
        <v>4.0000000000000003E-05</v>
      </c>
      <c r="R211" s="222">
        <f>Q211*H211</f>
        <v>0.00020000000000000001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285</v>
      </c>
      <c r="AT211" s="224" t="s">
        <v>306</v>
      </c>
      <c r="AU211" s="224" t="s">
        <v>134</v>
      </c>
      <c r="AY211" s="17" t="s">
        <v>126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134</v>
      </c>
      <c r="BK211" s="225">
        <f>ROUND(I211*H211,2)</f>
        <v>0</v>
      </c>
      <c r="BL211" s="17" t="s">
        <v>185</v>
      </c>
      <c r="BM211" s="224" t="s">
        <v>309</v>
      </c>
    </row>
    <row r="212" s="2" customFormat="1" ht="24.15" customHeight="1">
      <c r="A212" s="38"/>
      <c r="B212" s="39"/>
      <c r="C212" s="212" t="s">
        <v>310</v>
      </c>
      <c r="D212" s="212" t="s">
        <v>129</v>
      </c>
      <c r="E212" s="213" t="s">
        <v>311</v>
      </c>
      <c r="F212" s="214" t="s">
        <v>312</v>
      </c>
      <c r="G212" s="215" t="s">
        <v>184</v>
      </c>
      <c r="H212" s="216">
        <v>10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43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185</v>
      </c>
      <c r="AT212" s="224" t="s">
        <v>129</v>
      </c>
      <c r="AU212" s="224" t="s">
        <v>134</v>
      </c>
      <c r="AY212" s="17" t="s">
        <v>126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134</v>
      </c>
      <c r="BK212" s="225">
        <f>ROUND(I212*H212,2)</f>
        <v>0</v>
      </c>
      <c r="BL212" s="17" t="s">
        <v>185</v>
      </c>
      <c r="BM212" s="224" t="s">
        <v>313</v>
      </c>
    </row>
    <row r="213" s="2" customFormat="1" ht="24.15" customHeight="1">
      <c r="A213" s="38"/>
      <c r="B213" s="39"/>
      <c r="C213" s="259" t="s">
        <v>314</v>
      </c>
      <c r="D213" s="259" t="s">
        <v>306</v>
      </c>
      <c r="E213" s="260" t="s">
        <v>315</v>
      </c>
      <c r="F213" s="261" t="s">
        <v>316</v>
      </c>
      <c r="G213" s="262" t="s">
        <v>184</v>
      </c>
      <c r="H213" s="263">
        <v>10</v>
      </c>
      <c r="I213" s="264"/>
      <c r="J213" s="265">
        <f>ROUND(I213*H213,2)</f>
        <v>0</v>
      </c>
      <c r="K213" s="266"/>
      <c r="L213" s="267"/>
      <c r="M213" s="268" t="s">
        <v>1</v>
      </c>
      <c r="N213" s="269" t="s">
        <v>43</v>
      </c>
      <c r="O213" s="91"/>
      <c r="P213" s="222">
        <f>O213*H213</f>
        <v>0</v>
      </c>
      <c r="Q213" s="222">
        <v>9.0000000000000006E-05</v>
      </c>
      <c r="R213" s="222">
        <f>Q213*H213</f>
        <v>0.00090000000000000008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285</v>
      </c>
      <c r="AT213" s="224" t="s">
        <v>306</v>
      </c>
      <c r="AU213" s="224" t="s">
        <v>134</v>
      </c>
      <c r="AY213" s="17" t="s">
        <v>126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134</v>
      </c>
      <c r="BK213" s="225">
        <f>ROUND(I213*H213,2)</f>
        <v>0</v>
      </c>
      <c r="BL213" s="17" t="s">
        <v>185</v>
      </c>
      <c r="BM213" s="224" t="s">
        <v>317</v>
      </c>
    </row>
    <row r="214" s="2" customFormat="1" ht="24.15" customHeight="1">
      <c r="A214" s="38"/>
      <c r="B214" s="39"/>
      <c r="C214" s="212" t="s">
        <v>318</v>
      </c>
      <c r="D214" s="212" t="s">
        <v>129</v>
      </c>
      <c r="E214" s="213" t="s">
        <v>319</v>
      </c>
      <c r="F214" s="214" t="s">
        <v>320</v>
      </c>
      <c r="G214" s="215" t="s">
        <v>158</v>
      </c>
      <c r="H214" s="216">
        <v>0.001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43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185</v>
      </c>
      <c r="AT214" s="224" t="s">
        <v>129</v>
      </c>
      <c r="AU214" s="224" t="s">
        <v>134</v>
      </c>
      <c r="AY214" s="17" t="s">
        <v>126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134</v>
      </c>
      <c r="BK214" s="225">
        <f>ROUND(I214*H214,2)</f>
        <v>0</v>
      </c>
      <c r="BL214" s="17" t="s">
        <v>185</v>
      </c>
      <c r="BM214" s="224" t="s">
        <v>321</v>
      </c>
    </row>
    <row r="215" s="12" customFormat="1" ht="22.8" customHeight="1">
      <c r="A215" s="12"/>
      <c r="B215" s="196"/>
      <c r="C215" s="197"/>
      <c r="D215" s="198" t="s">
        <v>76</v>
      </c>
      <c r="E215" s="210" t="s">
        <v>322</v>
      </c>
      <c r="F215" s="210" t="s">
        <v>323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SUM(P216:P221)</f>
        <v>0</v>
      </c>
      <c r="Q215" s="204"/>
      <c r="R215" s="205">
        <f>SUM(R216:R221)</f>
        <v>0.011899999999999999</v>
      </c>
      <c r="S215" s="204"/>
      <c r="T215" s="206">
        <f>SUM(T216:T221)</f>
        <v>0.0074999999999999997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134</v>
      </c>
      <c r="AT215" s="208" t="s">
        <v>76</v>
      </c>
      <c r="AU215" s="208" t="s">
        <v>82</v>
      </c>
      <c r="AY215" s="207" t="s">
        <v>126</v>
      </c>
      <c r="BK215" s="209">
        <f>SUM(BK216:BK221)</f>
        <v>0</v>
      </c>
    </row>
    <row r="216" s="2" customFormat="1" ht="24.15" customHeight="1">
      <c r="A216" s="38"/>
      <c r="B216" s="39"/>
      <c r="C216" s="212" t="s">
        <v>324</v>
      </c>
      <c r="D216" s="212" t="s">
        <v>129</v>
      </c>
      <c r="E216" s="213" t="s">
        <v>325</v>
      </c>
      <c r="F216" s="214" t="s">
        <v>326</v>
      </c>
      <c r="G216" s="215" t="s">
        <v>184</v>
      </c>
      <c r="H216" s="216">
        <v>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43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185</v>
      </c>
      <c r="AT216" s="224" t="s">
        <v>129</v>
      </c>
      <c r="AU216" s="224" t="s">
        <v>134</v>
      </c>
      <c r="AY216" s="17" t="s">
        <v>126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134</v>
      </c>
      <c r="BK216" s="225">
        <f>ROUND(I216*H216,2)</f>
        <v>0</v>
      </c>
      <c r="BL216" s="17" t="s">
        <v>185</v>
      </c>
      <c r="BM216" s="224" t="s">
        <v>327</v>
      </c>
    </row>
    <row r="217" s="2" customFormat="1" ht="24.15" customHeight="1">
      <c r="A217" s="38"/>
      <c r="B217" s="39"/>
      <c r="C217" s="259" t="s">
        <v>328</v>
      </c>
      <c r="D217" s="259" t="s">
        <v>306</v>
      </c>
      <c r="E217" s="260" t="s">
        <v>329</v>
      </c>
      <c r="F217" s="261" t="s">
        <v>330</v>
      </c>
      <c r="G217" s="262" t="s">
        <v>184</v>
      </c>
      <c r="H217" s="263">
        <v>1</v>
      </c>
      <c r="I217" s="264"/>
      <c r="J217" s="265">
        <f>ROUND(I217*H217,2)</f>
        <v>0</v>
      </c>
      <c r="K217" s="266"/>
      <c r="L217" s="267"/>
      <c r="M217" s="268" t="s">
        <v>1</v>
      </c>
      <c r="N217" s="269" t="s">
        <v>43</v>
      </c>
      <c r="O217" s="91"/>
      <c r="P217" s="222">
        <f>O217*H217</f>
        <v>0</v>
      </c>
      <c r="Q217" s="222">
        <v>0.0015</v>
      </c>
      <c r="R217" s="222">
        <f>Q217*H217</f>
        <v>0.0015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285</v>
      </c>
      <c r="AT217" s="224" t="s">
        <v>306</v>
      </c>
      <c r="AU217" s="224" t="s">
        <v>134</v>
      </c>
      <c r="AY217" s="17" t="s">
        <v>126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134</v>
      </c>
      <c r="BK217" s="225">
        <f>ROUND(I217*H217,2)</f>
        <v>0</v>
      </c>
      <c r="BL217" s="17" t="s">
        <v>185</v>
      </c>
      <c r="BM217" s="224" t="s">
        <v>331</v>
      </c>
    </row>
    <row r="218" s="2" customFormat="1" ht="24.15" customHeight="1">
      <c r="A218" s="38"/>
      <c r="B218" s="39"/>
      <c r="C218" s="212" t="s">
        <v>332</v>
      </c>
      <c r="D218" s="212" t="s">
        <v>129</v>
      </c>
      <c r="E218" s="213" t="s">
        <v>333</v>
      </c>
      <c r="F218" s="214" t="s">
        <v>334</v>
      </c>
      <c r="G218" s="215" t="s">
        <v>184</v>
      </c>
      <c r="H218" s="216">
        <v>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43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185</v>
      </c>
      <c r="AT218" s="224" t="s">
        <v>129</v>
      </c>
      <c r="AU218" s="224" t="s">
        <v>134</v>
      </c>
      <c r="AY218" s="17" t="s">
        <v>126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134</v>
      </c>
      <c r="BK218" s="225">
        <f>ROUND(I218*H218,2)</f>
        <v>0</v>
      </c>
      <c r="BL218" s="17" t="s">
        <v>185</v>
      </c>
      <c r="BM218" s="224" t="s">
        <v>335</v>
      </c>
    </row>
    <row r="219" s="2" customFormat="1" ht="24.15" customHeight="1">
      <c r="A219" s="38"/>
      <c r="B219" s="39"/>
      <c r="C219" s="259" t="s">
        <v>336</v>
      </c>
      <c r="D219" s="259" t="s">
        <v>306</v>
      </c>
      <c r="E219" s="260" t="s">
        <v>337</v>
      </c>
      <c r="F219" s="261" t="s">
        <v>338</v>
      </c>
      <c r="G219" s="262" t="s">
        <v>184</v>
      </c>
      <c r="H219" s="263">
        <v>1</v>
      </c>
      <c r="I219" s="264"/>
      <c r="J219" s="265">
        <f>ROUND(I219*H219,2)</f>
        <v>0</v>
      </c>
      <c r="K219" s="266"/>
      <c r="L219" s="267"/>
      <c r="M219" s="268" t="s">
        <v>1</v>
      </c>
      <c r="N219" s="269" t="s">
        <v>43</v>
      </c>
      <c r="O219" s="91"/>
      <c r="P219" s="222">
        <f>O219*H219</f>
        <v>0</v>
      </c>
      <c r="Q219" s="222">
        <v>0.0104</v>
      </c>
      <c r="R219" s="222">
        <f>Q219*H219</f>
        <v>0.0104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285</v>
      </c>
      <c r="AT219" s="224" t="s">
        <v>306</v>
      </c>
      <c r="AU219" s="224" t="s">
        <v>134</v>
      </c>
      <c r="AY219" s="17" t="s">
        <v>126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134</v>
      </c>
      <c r="BK219" s="225">
        <f>ROUND(I219*H219,2)</f>
        <v>0</v>
      </c>
      <c r="BL219" s="17" t="s">
        <v>185</v>
      </c>
      <c r="BM219" s="224" t="s">
        <v>339</v>
      </c>
    </row>
    <row r="220" s="2" customFormat="1" ht="24.15" customHeight="1">
      <c r="A220" s="38"/>
      <c r="B220" s="39"/>
      <c r="C220" s="212" t="s">
        <v>340</v>
      </c>
      <c r="D220" s="212" t="s">
        <v>129</v>
      </c>
      <c r="E220" s="213" t="s">
        <v>341</v>
      </c>
      <c r="F220" s="214" t="s">
        <v>342</v>
      </c>
      <c r="G220" s="215" t="s">
        <v>184</v>
      </c>
      <c r="H220" s="216">
        <v>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43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0.0074999999999999997</v>
      </c>
      <c r="T220" s="223">
        <f>S220*H220</f>
        <v>0.0074999999999999997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185</v>
      </c>
      <c r="AT220" s="224" t="s">
        <v>129</v>
      </c>
      <c r="AU220" s="224" t="s">
        <v>134</v>
      </c>
      <c r="AY220" s="17" t="s">
        <v>126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134</v>
      </c>
      <c r="BK220" s="225">
        <f>ROUND(I220*H220,2)</f>
        <v>0</v>
      </c>
      <c r="BL220" s="17" t="s">
        <v>185</v>
      </c>
      <c r="BM220" s="224" t="s">
        <v>343</v>
      </c>
    </row>
    <row r="221" s="2" customFormat="1" ht="24.15" customHeight="1">
      <c r="A221" s="38"/>
      <c r="B221" s="39"/>
      <c r="C221" s="212" t="s">
        <v>344</v>
      </c>
      <c r="D221" s="212" t="s">
        <v>129</v>
      </c>
      <c r="E221" s="213" t="s">
        <v>345</v>
      </c>
      <c r="F221" s="214" t="s">
        <v>346</v>
      </c>
      <c r="G221" s="215" t="s">
        <v>158</v>
      </c>
      <c r="H221" s="216">
        <v>0.012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43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185</v>
      </c>
      <c r="AT221" s="224" t="s">
        <v>129</v>
      </c>
      <c r="AU221" s="224" t="s">
        <v>134</v>
      </c>
      <c r="AY221" s="17" t="s">
        <v>126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134</v>
      </c>
      <c r="BK221" s="225">
        <f>ROUND(I221*H221,2)</f>
        <v>0</v>
      </c>
      <c r="BL221" s="17" t="s">
        <v>185</v>
      </c>
      <c r="BM221" s="224" t="s">
        <v>347</v>
      </c>
    </row>
    <row r="222" s="12" customFormat="1" ht="22.8" customHeight="1">
      <c r="A222" s="12"/>
      <c r="B222" s="196"/>
      <c r="C222" s="197"/>
      <c r="D222" s="198" t="s">
        <v>76</v>
      </c>
      <c r="E222" s="210" t="s">
        <v>348</v>
      </c>
      <c r="F222" s="210" t="s">
        <v>349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SUM(P223:P226)</f>
        <v>0</v>
      </c>
      <c r="Q222" s="204"/>
      <c r="R222" s="205">
        <f>SUM(R223:R226)</f>
        <v>0.0066</v>
      </c>
      <c r="S222" s="204"/>
      <c r="T222" s="206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134</v>
      </c>
      <c r="AT222" s="208" t="s">
        <v>76</v>
      </c>
      <c r="AU222" s="208" t="s">
        <v>82</v>
      </c>
      <c r="AY222" s="207" t="s">
        <v>126</v>
      </c>
      <c r="BK222" s="209">
        <f>SUM(BK223:BK226)</f>
        <v>0</v>
      </c>
    </row>
    <row r="223" s="2" customFormat="1" ht="21.75" customHeight="1">
      <c r="A223" s="38"/>
      <c r="B223" s="39"/>
      <c r="C223" s="212" t="s">
        <v>350</v>
      </c>
      <c r="D223" s="212" t="s">
        <v>129</v>
      </c>
      <c r="E223" s="213" t="s">
        <v>351</v>
      </c>
      <c r="F223" s="214" t="s">
        <v>352</v>
      </c>
      <c r="G223" s="215" t="s">
        <v>184</v>
      </c>
      <c r="H223" s="216">
        <v>3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43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185</v>
      </c>
      <c r="AT223" s="224" t="s">
        <v>129</v>
      </c>
      <c r="AU223" s="224" t="s">
        <v>134</v>
      </c>
      <c r="AY223" s="17" t="s">
        <v>126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134</v>
      </c>
      <c r="BK223" s="225">
        <f>ROUND(I223*H223,2)</f>
        <v>0</v>
      </c>
      <c r="BL223" s="17" t="s">
        <v>185</v>
      </c>
      <c r="BM223" s="224" t="s">
        <v>353</v>
      </c>
    </row>
    <row r="224" s="2" customFormat="1" ht="16.5" customHeight="1">
      <c r="A224" s="38"/>
      <c r="B224" s="39"/>
      <c r="C224" s="259" t="s">
        <v>354</v>
      </c>
      <c r="D224" s="259" t="s">
        <v>306</v>
      </c>
      <c r="E224" s="260" t="s">
        <v>355</v>
      </c>
      <c r="F224" s="261" t="s">
        <v>356</v>
      </c>
      <c r="G224" s="262" t="s">
        <v>184</v>
      </c>
      <c r="H224" s="263">
        <v>3</v>
      </c>
      <c r="I224" s="264"/>
      <c r="J224" s="265">
        <f>ROUND(I224*H224,2)</f>
        <v>0</v>
      </c>
      <c r="K224" s="266"/>
      <c r="L224" s="267"/>
      <c r="M224" s="268" t="s">
        <v>1</v>
      </c>
      <c r="N224" s="269" t="s">
        <v>43</v>
      </c>
      <c r="O224" s="91"/>
      <c r="P224" s="222">
        <f>O224*H224</f>
        <v>0</v>
      </c>
      <c r="Q224" s="222">
        <v>0.0022000000000000001</v>
      </c>
      <c r="R224" s="222">
        <f>Q224*H224</f>
        <v>0.0066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285</v>
      </c>
      <c r="AT224" s="224" t="s">
        <v>306</v>
      </c>
      <c r="AU224" s="224" t="s">
        <v>134</v>
      </c>
      <c r="AY224" s="17" t="s">
        <v>126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134</v>
      </c>
      <c r="BK224" s="225">
        <f>ROUND(I224*H224,2)</f>
        <v>0</v>
      </c>
      <c r="BL224" s="17" t="s">
        <v>185</v>
      </c>
      <c r="BM224" s="224" t="s">
        <v>357</v>
      </c>
    </row>
    <row r="225" s="2" customFormat="1" ht="33" customHeight="1">
      <c r="A225" s="38"/>
      <c r="B225" s="39"/>
      <c r="C225" s="212" t="s">
        <v>358</v>
      </c>
      <c r="D225" s="212" t="s">
        <v>129</v>
      </c>
      <c r="E225" s="213" t="s">
        <v>359</v>
      </c>
      <c r="F225" s="214" t="s">
        <v>360</v>
      </c>
      <c r="G225" s="215" t="s">
        <v>184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43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185</v>
      </c>
      <c r="AT225" s="224" t="s">
        <v>129</v>
      </c>
      <c r="AU225" s="224" t="s">
        <v>134</v>
      </c>
      <c r="AY225" s="17" t="s">
        <v>126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134</v>
      </c>
      <c r="BK225" s="225">
        <f>ROUND(I225*H225,2)</f>
        <v>0</v>
      </c>
      <c r="BL225" s="17" t="s">
        <v>185</v>
      </c>
      <c r="BM225" s="224" t="s">
        <v>361</v>
      </c>
    </row>
    <row r="226" s="2" customFormat="1" ht="24.15" customHeight="1">
      <c r="A226" s="38"/>
      <c r="B226" s="39"/>
      <c r="C226" s="212" t="s">
        <v>362</v>
      </c>
      <c r="D226" s="212" t="s">
        <v>129</v>
      </c>
      <c r="E226" s="213" t="s">
        <v>363</v>
      </c>
      <c r="F226" s="214" t="s">
        <v>364</v>
      </c>
      <c r="G226" s="215" t="s">
        <v>158</v>
      </c>
      <c r="H226" s="216">
        <v>0.0070000000000000001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43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185</v>
      </c>
      <c r="AT226" s="224" t="s">
        <v>129</v>
      </c>
      <c r="AU226" s="224" t="s">
        <v>134</v>
      </c>
      <c r="AY226" s="17" t="s">
        <v>126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134</v>
      </c>
      <c r="BK226" s="225">
        <f>ROUND(I226*H226,2)</f>
        <v>0</v>
      </c>
      <c r="BL226" s="17" t="s">
        <v>185</v>
      </c>
      <c r="BM226" s="224" t="s">
        <v>365</v>
      </c>
    </row>
    <row r="227" s="12" customFormat="1" ht="22.8" customHeight="1">
      <c r="A227" s="12"/>
      <c r="B227" s="196"/>
      <c r="C227" s="197"/>
      <c r="D227" s="198" t="s">
        <v>76</v>
      </c>
      <c r="E227" s="210" t="s">
        <v>366</v>
      </c>
      <c r="F227" s="210" t="s">
        <v>367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SUM(P228:P245)</f>
        <v>0</v>
      </c>
      <c r="Q227" s="204"/>
      <c r="R227" s="205">
        <f>SUM(R228:R245)</f>
        <v>0.11671230000000003</v>
      </c>
      <c r="S227" s="204"/>
      <c r="T227" s="206">
        <f>SUM(T228:T245)</f>
        <v>0.140847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134</v>
      </c>
      <c r="AT227" s="208" t="s">
        <v>76</v>
      </c>
      <c r="AU227" s="208" t="s">
        <v>82</v>
      </c>
      <c r="AY227" s="207" t="s">
        <v>126</v>
      </c>
      <c r="BK227" s="209">
        <f>SUM(BK228:BK245)</f>
        <v>0</v>
      </c>
    </row>
    <row r="228" s="2" customFormat="1" ht="16.5" customHeight="1">
      <c r="A228" s="38"/>
      <c r="B228" s="39"/>
      <c r="C228" s="212" t="s">
        <v>368</v>
      </c>
      <c r="D228" s="212" t="s">
        <v>129</v>
      </c>
      <c r="E228" s="213" t="s">
        <v>369</v>
      </c>
      <c r="F228" s="214" t="s">
        <v>370</v>
      </c>
      <c r="G228" s="215" t="s">
        <v>146</v>
      </c>
      <c r="H228" s="216">
        <v>3.9900000000000002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43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185</v>
      </c>
      <c r="AT228" s="224" t="s">
        <v>129</v>
      </c>
      <c r="AU228" s="224" t="s">
        <v>134</v>
      </c>
      <c r="AY228" s="17" t="s">
        <v>126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134</v>
      </c>
      <c r="BK228" s="225">
        <f>ROUND(I228*H228,2)</f>
        <v>0</v>
      </c>
      <c r="BL228" s="17" t="s">
        <v>185</v>
      </c>
      <c r="BM228" s="224" t="s">
        <v>371</v>
      </c>
    </row>
    <row r="229" s="2" customFormat="1" ht="16.5" customHeight="1">
      <c r="A229" s="38"/>
      <c r="B229" s="39"/>
      <c r="C229" s="212" t="s">
        <v>372</v>
      </c>
      <c r="D229" s="212" t="s">
        <v>129</v>
      </c>
      <c r="E229" s="213" t="s">
        <v>373</v>
      </c>
      <c r="F229" s="214" t="s">
        <v>374</v>
      </c>
      <c r="G229" s="215" t="s">
        <v>146</v>
      </c>
      <c r="H229" s="216">
        <v>3.9900000000000002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43</v>
      </c>
      <c r="O229" s="91"/>
      <c r="P229" s="222">
        <f>O229*H229</f>
        <v>0</v>
      </c>
      <c r="Q229" s="222">
        <v>0.00029999999999999997</v>
      </c>
      <c r="R229" s="222">
        <f>Q229*H229</f>
        <v>0.0011969999999999999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185</v>
      </c>
      <c r="AT229" s="224" t="s">
        <v>129</v>
      </c>
      <c r="AU229" s="224" t="s">
        <v>134</v>
      </c>
      <c r="AY229" s="17" t="s">
        <v>126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134</v>
      </c>
      <c r="BK229" s="225">
        <f>ROUND(I229*H229,2)</f>
        <v>0</v>
      </c>
      <c r="BL229" s="17" t="s">
        <v>185</v>
      </c>
      <c r="BM229" s="224" t="s">
        <v>375</v>
      </c>
    </row>
    <row r="230" s="2" customFormat="1" ht="16.5" customHeight="1">
      <c r="A230" s="38"/>
      <c r="B230" s="39"/>
      <c r="C230" s="212" t="s">
        <v>376</v>
      </c>
      <c r="D230" s="212" t="s">
        <v>129</v>
      </c>
      <c r="E230" s="213" t="s">
        <v>377</v>
      </c>
      <c r="F230" s="214" t="s">
        <v>378</v>
      </c>
      <c r="G230" s="215" t="s">
        <v>146</v>
      </c>
      <c r="H230" s="216">
        <v>3.9900000000000002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43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0.035299999999999998</v>
      </c>
      <c r="T230" s="223">
        <f>S230*H230</f>
        <v>0.140847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185</v>
      </c>
      <c r="AT230" s="224" t="s">
        <v>129</v>
      </c>
      <c r="AU230" s="224" t="s">
        <v>134</v>
      </c>
      <c r="AY230" s="17" t="s">
        <v>126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134</v>
      </c>
      <c r="BK230" s="225">
        <f>ROUND(I230*H230,2)</f>
        <v>0</v>
      </c>
      <c r="BL230" s="17" t="s">
        <v>185</v>
      </c>
      <c r="BM230" s="224" t="s">
        <v>379</v>
      </c>
    </row>
    <row r="231" s="13" customFormat="1">
      <c r="A231" s="13"/>
      <c r="B231" s="226"/>
      <c r="C231" s="227"/>
      <c r="D231" s="228" t="s">
        <v>136</v>
      </c>
      <c r="E231" s="229" t="s">
        <v>1</v>
      </c>
      <c r="F231" s="230" t="s">
        <v>137</v>
      </c>
      <c r="G231" s="227"/>
      <c r="H231" s="229" t="s">
        <v>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136</v>
      </c>
      <c r="AU231" s="236" t="s">
        <v>134</v>
      </c>
      <c r="AV231" s="13" t="s">
        <v>82</v>
      </c>
      <c r="AW231" s="13" t="s">
        <v>32</v>
      </c>
      <c r="AX231" s="13" t="s">
        <v>77</v>
      </c>
      <c r="AY231" s="236" t="s">
        <v>126</v>
      </c>
    </row>
    <row r="232" s="14" customFormat="1">
      <c r="A232" s="14"/>
      <c r="B232" s="237"/>
      <c r="C232" s="238"/>
      <c r="D232" s="228" t="s">
        <v>136</v>
      </c>
      <c r="E232" s="239" t="s">
        <v>1</v>
      </c>
      <c r="F232" s="240" t="s">
        <v>153</v>
      </c>
      <c r="G232" s="238"/>
      <c r="H232" s="241">
        <v>3.9900000000000002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136</v>
      </c>
      <c r="AU232" s="247" t="s">
        <v>134</v>
      </c>
      <c r="AV232" s="14" t="s">
        <v>134</v>
      </c>
      <c r="AW232" s="14" t="s">
        <v>32</v>
      </c>
      <c r="AX232" s="14" t="s">
        <v>82</v>
      </c>
      <c r="AY232" s="247" t="s">
        <v>126</v>
      </c>
    </row>
    <row r="233" s="2" customFormat="1" ht="24.15" customHeight="1">
      <c r="A233" s="38"/>
      <c r="B233" s="39"/>
      <c r="C233" s="212" t="s">
        <v>380</v>
      </c>
      <c r="D233" s="212" t="s">
        <v>129</v>
      </c>
      <c r="E233" s="213" t="s">
        <v>381</v>
      </c>
      <c r="F233" s="214" t="s">
        <v>382</v>
      </c>
      <c r="G233" s="215" t="s">
        <v>146</v>
      </c>
      <c r="H233" s="216">
        <v>3.9900000000000002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43</v>
      </c>
      <c r="O233" s="91"/>
      <c r="P233" s="222">
        <f>O233*H233</f>
        <v>0</v>
      </c>
      <c r="Q233" s="222">
        <v>0.0074999999999999997</v>
      </c>
      <c r="R233" s="222">
        <f>Q233*H233</f>
        <v>0.029925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185</v>
      </c>
      <c r="AT233" s="224" t="s">
        <v>129</v>
      </c>
      <c r="AU233" s="224" t="s">
        <v>134</v>
      </c>
      <c r="AY233" s="17" t="s">
        <v>126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134</v>
      </c>
      <c r="BK233" s="225">
        <f>ROUND(I233*H233,2)</f>
        <v>0</v>
      </c>
      <c r="BL233" s="17" t="s">
        <v>185</v>
      </c>
      <c r="BM233" s="224" t="s">
        <v>383</v>
      </c>
    </row>
    <row r="234" s="13" customFormat="1">
      <c r="A234" s="13"/>
      <c r="B234" s="226"/>
      <c r="C234" s="227"/>
      <c r="D234" s="228" t="s">
        <v>136</v>
      </c>
      <c r="E234" s="229" t="s">
        <v>1</v>
      </c>
      <c r="F234" s="230" t="s">
        <v>137</v>
      </c>
      <c r="G234" s="227"/>
      <c r="H234" s="229" t="s">
        <v>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136</v>
      </c>
      <c r="AU234" s="236" t="s">
        <v>134</v>
      </c>
      <c r="AV234" s="13" t="s">
        <v>82</v>
      </c>
      <c r="AW234" s="13" t="s">
        <v>32</v>
      </c>
      <c r="AX234" s="13" t="s">
        <v>77</v>
      </c>
      <c r="AY234" s="236" t="s">
        <v>126</v>
      </c>
    </row>
    <row r="235" s="14" customFormat="1">
      <c r="A235" s="14"/>
      <c r="B235" s="237"/>
      <c r="C235" s="238"/>
      <c r="D235" s="228" t="s">
        <v>136</v>
      </c>
      <c r="E235" s="239" t="s">
        <v>1</v>
      </c>
      <c r="F235" s="240" t="s">
        <v>153</v>
      </c>
      <c r="G235" s="238"/>
      <c r="H235" s="241">
        <v>3.9900000000000002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136</v>
      </c>
      <c r="AU235" s="247" t="s">
        <v>134</v>
      </c>
      <c r="AV235" s="14" t="s">
        <v>134</v>
      </c>
      <c r="AW235" s="14" t="s">
        <v>32</v>
      </c>
      <c r="AX235" s="14" t="s">
        <v>82</v>
      </c>
      <c r="AY235" s="247" t="s">
        <v>126</v>
      </c>
    </row>
    <row r="236" s="2" customFormat="1" ht="24.15" customHeight="1">
      <c r="A236" s="38"/>
      <c r="B236" s="39"/>
      <c r="C236" s="259" t="s">
        <v>384</v>
      </c>
      <c r="D236" s="259" t="s">
        <v>306</v>
      </c>
      <c r="E236" s="260" t="s">
        <v>385</v>
      </c>
      <c r="F236" s="261" t="s">
        <v>386</v>
      </c>
      <c r="G236" s="262" t="s">
        <v>146</v>
      </c>
      <c r="H236" s="263">
        <v>4.3890000000000002</v>
      </c>
      <c r="I236" s="264"/>
      <c r="J236" s="265">
        <f>ROUND(I236*H236,2)</f>
        <v>0</v>
      </c>
      <c r="K236" s="266"/>
      <c r="L236" s="267"/>
      <c r="M236" s="268" t="s">
        <v>1</v>
      </c>
      <c r="N236" s="269" t="s">
        <v>43</v>
      </c>
      <c r="O236" s="91"/>
      <c r="P236" s="222">
        <f>O236*H236</f>
        <v>0</v>
      </c>
      <c r="Q236" s="222">
        <v>0.0177</v>
      </c>
      <c r="R236" s="222">
        <f>Q236*H236</f>
        <v>0.077685300000000013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285</v>
      </c>
      <c r="AT236" s="224" t="s">
        <v>306</v>
      </c>
      <c r="AU236" s="224" t="s">
        <v>134</v>
      </c>
      <c r="AY236" s="17" t="s">
        <v>126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134</v>
      </c>
      <c r="BK236" s="225">
        <f>ROUND(I236*H236,2)</f>
        <v>0</v>
      </c>
      <c r="BL236" s="17" t="s">
        <v>185</v>
      </c>
      <c r="BM236" s="224" t="s">
        <v>387</v>
      </c>
    </row>
    <row r="237" s="14" customFormat="1">
      <c r="A237" s="14"/>
      <c r="B237" s="237"/>
      <c r="C237" s="238"/>
      <c r="D237" s="228" t="s">
        <v>136</v>
      </c>
      <c r="E237" s="238"/>
      <c r="F237" s="240" t="s">
        <v>388</v>
      </c>
      <c r="G237" s="238"/>
      <c r="H237" s="241">
        <v>4.3890000000000002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136</v>
      </c>
      <c r="AU237" s="247" t="s">
        <v>134</v>
      </c>
      <c r="AV237" s="14" t="s">
        <v>134</v>
      </c>
      <c r="AW237" s="14" t="s">
        <v>4</v>
      </c>
      <c r="AX237" s="14" t="s">
        <v>82</v>
      </c>
      <c r="AY237" s="247" t="s">
        <v>126</v>
      </c>
    </row>
    <row r="238" s="2" customFormat="1" ht="24.15" customHeight="1">
      <c r="A238" s="38"/>
      <c r="B238" s="39"/>
      <c r="C238" s="212" t="s">
        <v>389</v>
      </c>
      <c r="D238" s="212" t="s">
        <v>129</v>
      </c>
      <c r="E238" s="213" t="s">
        <v>390</v>
      </c>
      <c r="F238" s="214" t="s">
        <v>391</v>
      </c>
      <c r="G238" s="215" t="s">
        <v>146</v>
      </c>
      <c r="H238" s="216">
        <v>3.9900000000000002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43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185</v>
      </c>
      <c r="AT238" s="224" t="s">
        <v>129</v>
      </c>
      <c r="AU238" s="224" t="s">
        <v>134</v>
      </c>
      <c r="AY238" s="17" t="s">
        <v>126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134</v>
      </c>
      <c r="BK238" s="225">
        <f>ROUND(I238*H238,2)</f>
        <v>0</v>
      </c>
      <c r="BL238" s="17" t="s">
        <v>185</v>
      </c>
      <c r="BM238" s="224" t="s">
        <v>392</v>
      </c>
    </row>
    <row r="239" s="2" customFormat="1" ht="24.15" customHeight="1">
      <c r="A239" s="38"/>
      <c r="B239" s="39"/>
      <c r="C239" s="212" t="s">
        <v>393</v>
      </c>
      <c r="D239" s="212" t="s">
        <v>129</v>
      </c>
      <c r="E239" s="213" t="s">
        <v>394</v>
      </c>
      <c r="F239" s="214" t="s">
        <v>395</v>
      </c>
      <c r="G239" s="215" t="s">
        <v>146</v>
      </c>
      <c r="H239" s="216">
        <v>3.9900000000000002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43</v>
      </c>
      <c r="O239" s="91"/>
      <c r="P239" s="222">
        <f>O239*H239</f>
        <v>0</v>
      </c>
      <c r="Q239" s="222">
        <v>0.0015</v>
      </c>
      <c r="R239" s="222">
        <f>Q239*H239</f>
        <v>0.0059850000000000007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185</v>
      </c>
      <c r="AT239" s="224" t="s">
        <v>129</v>
      </c>
      <c r="AU239" s="224" t="s">
        <v>134</v>
      </c>
      <c r="AY239" s="17" t="s">
        <v>126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134</v>
      </c>
      <c r="BK239" s="225">
        <f>ROUND(I239*H239,2)</f>
        <v>0</v>
      </c>
      <c r="BL239" s="17" t="s">
        <v>185</v>
      </c>
      <c r="BM239" s="224" t="s">
        <v>396</v>
      </c>
    </row>
    <row r="240" s="2" customFormat="1" ht="16.5" customHeight="1">
      <c r="A240" s="38"/>
      <c r="B240" s="39"/>
      <c r="C240" s="212" t="s">
        <v>397</v>
      </c>
      <c r="D240" s="212" t="s">
        <v>129</v>
      </c>
      <c r="E240" s="213" t="s">
        <v>398</v>
      </c>
      <c r="F240" s="214" t="s">
        <v>399</v>
      </c>
      <c r="G240" s="215" t="s">
        <v>132</v>
      </c>
      <c r="H240" s="216">
        <v>8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43</v>
      </c>
      <c r="O240" s="91"/>
      <c r="P240" s="222">
        <f>O240*H240</f>
        <v>0</v>
      </c>
      <c r="Q240" s="222">
        <v>3.0000000000000001E-05</v>
      </c>
      <c r="R240" s="222">
        <f>Q240*H240</f>
        <v>0.00024000000000000001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185</v>
      </c>
      <c r="AT240" s="224" t="s">
        <v>129</v>
      </c>
      <c r="AU240" s="224" t="s">
        <v>134</v>
      </c>
      <c r="AY240" s="17" t="s">
        <v>126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134</v>
      </c>
      <c r="BK240" s="225">
        <f>ROUND(I240*H240,2)</f>
        <v>0</v>
      </c>
      <c r="BL240" s="17" t="s">
        <v>185</v>
      </c>
      <c r="BM240" s="224" t="s">
        <v>400</v>
      </c>
    </row>
    <row r="241" s="13" customFormat="1">
      <c r="A241" s="13"/>
      <c r="B241" s="226"/>
      <c r="C241" s="227"/>
      <c r="D241" s="228" t="s">
        <v>136</v>
      </c>
      <c r="E241" s="229" t="s">
        <v>1</v>
      </c>
      <c r="F241" s="230" t="s">
        <v>137</v>
      </c>
      <c r="G241" s="227"/>
      <c r="H241" s="229" t="s">
        <v>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136</v>
      </c>
      <c r="AU241" s="236" t="s">
        <v>134</v>
      </c>
      <c r="AV241" s="13" t="s">
        <v>82</v>
      </c>
      <c r="AW241" s="13" t="s">
        <v>32</v>
      </c>
      <c r="AX241" s="13" t="s">
        <v>77</v>
      </c>
      <c r="AY241" s="236" t="s">
        <v>126</v>
      </c>
    </row>
    <row r="242" s="14" customFormat="1">
      <c r="A242" s="14"/>
      <c r="B242" s="237"/>
      <c r="C242" s="238"/>
      <c r="D242" s="228" t="s">
        <v>136</v>
      </c>
      <c r="E242" s="239" t="s">
        <v>1</v>
      </c>
      <c r="F242" s="240" t="s">
        <v>138</v>
      </c>
      <c r="G242" s="238"/>
      <c r="H242" s="241">
        <v>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136</v>
      </c>
      <c r="AU242" s="247" t="s">
        <v>134</v>
      </c>
      <c r="AV242" s="14" t="s">
        <v>134</v>
      </c>
      <c r="AW242" s="14" t="s">
        <v>32</v>
      </c>
      <c r="AX242" s="14" t="s">
        <v>82</v>
      </c>
      <c r="AY242" s="247" t="s">
        <v>126</v>
      </c>
    </row>
    <row r="243" s="2" customFormat="1" ht="16.5" customHeight="1">
      <c r="A243" s="38"/>
      <c r="B243" s="39"/>
      <c r="C243" s="212" t="s">
        <v>401</v>
      </c>
      <c r="D243" s="212" t="s">
        <v>129</v>
      </c>
      <c r="E243" s="213" t="s">
        <v>402</v>
      </c>
      <c r="F243" s="214" t="s">
        <v>403</v>
      </c>
      <c r="G243" s="215" t="s">
        <v>132</v>
      </c>
      <c r="H243" s="216">
        <v>8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43</v>
      </c>
      <c r="O243" s="91"/>
      <c r="P243" s="222">
        <f>O243*H243</f>
        <v>0</v>
      </c>
      <c r="Q243" s="222">
        <v>0.00021000000000000001</v>
      </c>
      <c r="R243" s="222">
        <f>Q243*H243</f>
        <v>0.0016800000000000001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185</v>
      </c>
      <c r="AT243" s="224" t="s">
        <v>129</v>
      </c>
      <c r="AU243" s="224" t="s">
        <v>134</v>
      </c>
      <c r="AY243" s="17" t="s">
        <v>126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134</v>
      </c>
      <c r="BK243" s="225">
        <f>ROUND(I243*H243,2)</f>
        <v>0</v>
      </c>
      <c r="BL243" s="17" t="s">
        <v>185</v>
      </c>
      <c r="BM243" s="224" t="s">
        <v>404</v>
      </c>
    </row>
    <row r="244" s="14" customFormat="1">
      <c r="A244" s="14"/>
      <c r="B244" s="237"/>
      <c r="C244" s="238"/>
      <c r="D244" s="228" t="s">
        <v>136</v>
      </c>
      <c r="E244" s="239" t="s">
        <v>1</v>
      </c>
      <c r="F244" s="240" t="s">
        <v>138</v>
      </c>
      <c r="G244" s="238"/>
      <c r="H244" s="241">
        <v>8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136</v>
      </c>
      <c r="AU244" s="247" t="s">
        <v>134</v>
      </c>
      <c r="AV244" s="14" t="s">
        <v>134</v>
      </c>
      <c r="AW244" s="14" t="s">
        <v>32</v>
      </c>
      <c r="AX244" s="14" t="s">
        <v>82</v>
      </c>
      <c r="AY244" s="247" t="s">
        <v>126</v>
      </c>
    </row>
    <row r="245" s="2" customFormat="1" ht="24.15" customHeight="1">
      <c r="A245" s="38"/>
      <c r="B245" s="39"/>
      <c r="C245" s="212" t="s">
        <v>405</v>
      </c>
      <c r="D245" s="212" t="s">
        <v>129</v>
      </c>
      <c r="E245" s="213" t="s">
        <v>406</v>
      </c>
      <c r="F245" s="214" t="s">
        <v>407</v>
      </c>
      <c r="G245" s="215" t="s">
        <v>158</v>
      </c>
      <c r="H245" s="216">
        <v>0.11700000000000001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43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185</v>
      </c>
      <c r="AT245" s="224" t="s">
        <v>129</v>
      </c>
      <c r="AU245" s="224" t="s">
        <v>134</v>
      </c>
      <c r="AY245" s="17" t="s">
        <v>126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134</v>
      </c>
      <c r="BK245" s="225">
        <f>ROUND(I245*H245,2)</f>
        <v>0</v>
      </c>
      <c r="BL245" s="17" t="s">
        <v>185</v>
      </c>
      <c r="BM245" s="224" t="s">
        <v>408</v>
      </c>
    </row>
    <row r="246" s="12" customFormat="1" ht="22.8" customHeight="1">
      <c r="A246" s="12"/>
      <c r="B246" s="196"/>
      <c r="C246" s="197"/>
      <c r="D246" s="198" t="s">
        <v>76</v>
      </c>
      <c r="E246" s="210" t="s">
        <v>409</v>
      </c>
      <c r="F246" s="210" t="s">
        <v>410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SUM(P247:P262)</f>
        <v>0</v>
      </c>
      <c r="Q246" s="204"/>
      <c r="R246" s="205">
        <f>SUM(R247:R262)</f>
        <v>0.01151904</v>
      </c>
      <c r="S246" s="204"/>
      <c r="T246" s="206">
        <f>SUM(T247:T262)</f>
        <v>0.0058199999999999988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134</v>
      </c>
      <c r="AT246" s="208" t="s">
        <v>76</v>
      </c>
      <c r="AU246" s="208" t="s">
        <v>82</v>
      </c>
      <c r="AY246" s="207" t="s">
        <v>126</v>
      </c>
      <c r="BK246" s="209">
        <f>SUM(BK247:BK262)</f>
        <v>0</v>
      </c>
    </row>
    <row r="247" s="2" customFormat="1" ht="21.75" customHeight="1">
      <c r="A247" s="38"/>
      <c r="B247" s="39"/>
      <c r="C247" s="212" t="s">
        <v>411</v>
      </c>
      <c r="D247" s="212" t="s">
        <v>129</v>
      </c>
      <c r="E247" s="213" t="s">
        <v>412</v>
      </c>
      <c r="F247" s="214" t="s">
        <v>413</v>
      </c>
      <c r="G247" s="215" t="s">
        <v>132</v>
      </c>
      <c r="H247" s="216">
        <v>19.399999999999999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43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0.00029999999999999997</v>
      </c>
      <c r="T247" s="223">
        <f>S247*H247</f>
        <v>0.0058199999999999988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185</v>
      </c>
      <c r="AT247" s="224" t="s">
        <v>129</v>
      </c>
      <c r="AU247" s="224" t="s">
        <v>134</v>
      </c>
      <c r="AY247" s="17" t="s">
        <v>126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134</v>
      </c>
      <c r="BK247" s="225">
        <f>ROUND(I247*H247,2)</f>
        <v>0</v>
      </c>
      <c r="BL247" s="17" t="s">
        <v>185</v>
      </c>
      <c r="BM247" s="224" t="s">
        <v>414</v>
      </c>
    </row>
    <row r="248" s="13" customFormat="1">
      <c r="A248" s="13"/>
      <c r="B248" s="226"/>
      <c r="C248" s="227"/>
      <c r="D248" s="228" t="s">
        <v>136</v>
      </c>
      <c r="E248" s="229" t="s">
        <v>1</v>
      </c>
      <c r="F248" s="230" t="s">
        <v>415</v>
      </c>
      <c r="G248" s="227"/>
      <c r="H248" s="229" t="s">
        <v>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136</v>
      </c>
      <c r="AU248" s="236" t="s">
        <v>134</v>
      </c>
      <c r="AV248" s="13" t="s">
        <v>82</v>
      </c>
      <c r="AW248" s="13" t="s">
        <v>32</v>
      </c>
      <c r="AX248" s="13" t="s">
        <v>77</v>
      </c>
      <c r="AY248" s="236" t="s">
        <v>126</v>
      </c>
    </row>
    <row r="249" s="14" customFormat="1">
      <c r="A249" s="14"/>
      <c r="B249" s="237"/>
      <c r="C249" s="238"/>
      <c r="D249" s="228" t="s">
        <v>136</v>
      </c>
      <c r="E249" s="239" t="s">
        <v>1</v>
      </c>
      <c r="F249" s="240" t="s">
        <v>416</v>
      </c>
      <c r="G249" s="238"/>
      <c r="H249" s="241">
        <v>19.399999999999999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136</v>
      </c>
      <c r="AU249" s="247" t="s">
        <v>134</v>
      </c>
      <c r="AV249" s="14" t="s">
        <v>134</v>
      </c>
      <c r="AW249" s="14" t="s">
        <v>32</v>
      </c>
      <c r="AX249" s="14" t="s">
        <v>82</v>
      </c>
      <c r="AY249" s="247" t="s">
        <v>126</v>
      </c>
    </row>
    <row r="250" s="2" customFormat="1" ht="16.5" customHeight="1">
      <c r="A250" s="38"/>
      <c r="B250" s="39"/>
      <c r="C250" s="212" t="s">
        <v>417</v>
      </c>
      <c r="D250" s="212" t="s">
        <v>129</v>
      </c>
      <c r="E250" s="213" t="s">
        <v>418</v>
      </c>
      <c r="F250" s="214" t="s">
        <v>419</v>
      </c>
      <c r="G250" s="215" t="s">
        <v>132</v>
      </c>
      <c r="H250" s="216">
        <v>34.799999999999997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43</v>
      </c>
      <c r="O250" s="91"/>
      <c r="P250" s="222">
        <f>O250*H250</f>
        <v>0</v>
      </c>
      <c r="Q250" s="222">
        <v>1.0000000000000001E-05</v>
      </c>
      <c r="R250" s="222">
        <f>Q250*H250</f>
        <v>0.000348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185</v>
      </c>
      <c r="AT250" s="224" t="s">
        <v>129</v>
      </c>
      <c r="AU250" s="224" t="s">
        <v>134</v>
      </c>
      <c r="AY250" s="17" t="s">
        <v>126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134</v>
      </c>
      <c r="BK250" s="225">
        <f>ROUND(I250*H250,2)</f>
        <v>0</v>
      </c>
      <c r="BL250" s="17" t="s">
        <v>185</v>
      </c>
      <c r="BM250" s="224" t="s">
        <v>420</v>
      </c>
    </row>
    <row r="251" s="13" customFormat="1">
      <c r="A251" s="13"/>
      <c r="B251" s="226"/>
      <c r="C251" s="227"/>
      <c r="D251" s="228" t="s">
        <v>136</v>
      </c>
      <c r="E251" s="229" t="s">
        <v>1</v>
      </c>
      <c r="F251" s="230" t="s">
        <v>415</v>
      </c>
      <c r="G251" s="227"/>
      <c r="H251" s="229" t="s">
        <v>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136</v>
      </c>
      <c r="AU251" s="236" t="s">
        <v>134</v>
      </c>
      <c r="AV251" s="13" t="s">
        <v>82</v>
      </c>
      <c r="AW251" s="13" t="s">
        <v>32</v>
      </c>
      <c r="AX251" s="13" t="s">
        <v>77</v>
      </c>
      <c r="AY251" s="236" t="s">
        <v>126</v>
      </c>
    </row>
    <row r="252" s="14" customFormat="1">
      <c r="A252" s="14"/>
      <c r="B252" s="237"/>
      <c r="C252" s="238"/>
      <c r="D252" s="228" t="s">
        <v>136</v>
      </c>
      <c r="E252" s="239" t="s">
        <v>1</v>
      </c>
      <c r="F252" s="240" t="s">
        <v>416</v>
      </c>
      <c r="G252" s="238"/>
      <c r="H252" s="241">
        <v>19.399999999999999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136</v>
      </c>
      <c r="AU252" s="247" t="s">
        <v>134</v>
      </c>
      <c r="AV252" s="14" t="s">
        <v>134</v>
      </c>
      <c r="AW252" s="14" t="s">
        <v>32</v>
      </c>
      <c r="AX252" s="14" t="s">
        <v>77</v>
      </c>
      <c r="AY252" s="247" t="s">
        <v>126</v>
      </c>
    </row>
    <row r="253" s="13" customFormat="1">
      <c r="A253" s="13"/>
      <c r="B253" s="226"/>
      <c r="C253" s="227"/>
      <c r="D253" s="228" t="s">
        <v>136</v>
      </c>
      <c r="E253" s="229" t="s">
        <v>1</v>
      </c>
      <c r="F253" s="230" t="s">
        <v>421</v>
      </c>
      <c r="G253" s="227"/>
      <c r="H253" s="229" t="s">
        <v>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136</v>
      </c>
      <c r="AU253" s="236" t="s">
        <v>134</v>
      </c>
      <c r="AV253" s="13" t="s">
        <v>82</v>
      </c>
      <c r="AW253" s="13" t="s">
        <v>32</v>
      </c>
      <c r="AX253" s="13" t="s">
        <v>77</v>
      </c>
      <c r="AY253" s="236" t="s">
        <v>126</v>
      </c>
    </row>
    <row r="254" s="14" customFormat="1">
      <c r="A254" s="14"/>
      <c r="B254" s="237"/>
      <c r="C254" s="238"/>
      <c r="D254" s="228" t="s">
        <v>136</v>
      </c>
      <c r="E254" s="239" t="s">
        <v>1</v>
      </c>
      <c r="F254" s="240" t="s">
        <v>422</v>
      </c>
      <c r="G254" s="238"/>
      <c r="H254" s="241">
        <v>15.4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136</v>
      </c>
      <c r="AU254" s="247" t="s">
        <v>134</v>
      </c>
      <c r="AV254" s="14" t="s">
        <v>134</v>
      </c>
      <c r="AW254" s="14" t="s">
        <v>32</v>
      </c>
      <c r="AX254" s="14" t="s">
        <v>77</v>
      </c>
      <c r="AY254" s="247" t="s">
        <v>126</v>
      </c>
    </row>
    <row r="255" s="15" customFormat="1">
      <c r="A255" s="15"/>
      <c r="B255" s="248"/>
      <c r="C255" s="249"/>
      <c r="D255" s="228" t="s">
        <v>136</v>
      </c>
      <c r="E255" s="250" t="s">
        <v>1</v>
      </c>
      <c r="F255" s="251" t="s">
        <v>141</v>
      </c>
      <c r="G255" s="249"/>
      <c r="H255" s="252">
        <v>34.799999999999997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136</v>
      </c>
      <c r="AU255" s="258" t="s">
        <v>134</v>
      </c>
      <c r="AV255" s="15" t="s">
        <v>133</v>
      </c>
      <c r="AW255" s="15" t="s">
        <v>32</v>
      </c>
      <c r="AX255" s="15" t="s">
        <v>82</v>
      </c>
      <c r="AY255" s="258" t="s">
        <v>126</v>
      </c>
    </row>
    <row r="256" s="2" customFormat="1" ht="16.5" customHeight="1">
      <c r="A256" s="38"/>
      <c r="B256" s="39"/>
      <c r="C256" s="259" t="s">
        <v>423</v>
      </c>
      <c r="D256" s="259" t="s">
        <v>306</v>
      </c>
      <c r="E256" s="260" t="s">
        <v>424</v>
      </c>
      <c r="F256" s="261" t="s">
        <v>425</v>
      </c>
      <c r="G256" s="262" t="s">
        <v>132</v>
      </c>
      <c r="H256" s="263">
        <v>35.496000000000002</v>
      </c>
      <c r="I256" s="264"/>
      <c r="J256" s="265">
        <f>ROUND(I256*H256,2)</f>
        <v>0</v>
      </c>
      <c r="K256" s="266"/>
      <c r="L256" s="267"/>
      <c r="M256" s="268" t="s">
        <v>1</v>
      </c>
      <c r="N256" s="269" t="s">
        <v>43</v>
      </c>
      <c r="O256" s="91"/>
      <c r="P256" s="222">
        <f>O256*H256</f>
        <v>0</v>
      </c>
      <c r="Q256" s="222">
        <v>0.00029999999999999997</v>
      </c>
      <c r="R256" s="222">
        <f>Q256*H256</f>
        <v>0.0106488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285</v>
      </c>
      <c r="AT256" s="224" t="s">
        <v>306</v>
      </c>
      <c r="AU256" s="224" t="s">
        <v>134</v>
      </c>
      <c r="AY256" s="17" t="s">
        <v>126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134</v>
      </c>
      <c r="BK256" s="225">
        <f>ROUND(I256*H256,2)</f>
        <v>0</v>
      </c>
      <c r="BL256" s="17" t="s">
        <v>185</v>
      </c>
      <c r="BM256" s="224" t="s">
        <v>426</v>
      </c>
    </row>
    <row r="257" s="14" customFormat="1">
      <c r="A257" s="14"/>
      <c r="B257" s="237"/>
      <c r="C257" s="238"/>
      <c r="D257" s="228" t="s">
        <v>136</v>
      </c>
      <c r="E257" s="238"/>
      <c r="F257" s="240" t="s">
        <v>427</v>
      </c>
      <c r="G257" s="238"/>
      <c r="H257" s="241">
        <v>35.496000000000002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136</v>
      </c>
      <c r="AU257" s="247" t="s">
        <v>134</v>
      </c>
      <c r="AV257" s="14" t="s">
        <v>134</v>
      </c>
      <c r="AW257" s="14" t="s">
        <v>4</v>
      </c>
      <c r="AX257" s="14" t="s">
        <v>82</v>
      </c>
      <c r="AY257" s="247" t="s">
        <v>126</v>
      </c>
    </row>
    <row r="258" s="2" customFormat="1" ht="16.5" customHeight="1">
      <c r="A258" s="38"/>
      <c r="B258" s="39"/>
      <c r="C258" s="212" t="s">
        <v>428</v>
      </c>
      <c r="D258" s="212" t="s">
        <v>129</v>
      </c>
      <c r="E258" s="213" t="s">
        <v>429</v>
      </c>
      <c r="F258" s="214" t="s">
        <v>430</v>
      </c>
      <c r="G258" s="215" t="s">
        <v>132</v>
      </c>
      <c r="H258" s="216">
        <v>3.2000000000000002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43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185</v>
      </c>
      <c r="AT258" s="224" t="s">
        <v>129</v>
      </c>
      <c r="AU258" s="224" t="s">
        <v>134</v>
      </c>
      <c r="AY258" s="17" t="s">
        <v>126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134</v>
      </c>
      <c r="BK258" s="225">
        <f>ROUND(I258*H258,2)</f>
        <v>0</v>
      </c>
      <c r="BL258" s="17" t="s">
        <v>185</v>
      </c>
      <c r="BM258" s="224" t="s">
        <v>431</v>
      </c>
    </row>
    <row r="259" s="14" customFormat="1">
      <c r="A259" s="14"/>
      <c r="B259" s="237"/>
      <c r="C259" s="238"/>
      <c r="D259" s="228" t="s">
        <v>136</v>
      </c>
      <c r="E259" s="239" t="s">
        <v>1</v>
      </c>
      <c r="F259" s="240" t="s">
        <v>432</v>
      </c>
      <c r="G259" s="238"/>
      <c r="H259" s="241">
        <v>3.2000000000000002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136</v>
      </c>
      <c r="AU259" s="247" t="s">
        <v>134</v>
      </c>
      <c r="AV259" s="14" t="s">
        <v>134</v>
      </c>
      <c r="AW259" s="14" t="s">
        <v>32</v>
      </c>
      <c r="AX259" s="14" t="s">
        <v>82</v>
      </c>
      <c r="AY259" s="247" t="s">
        <v>126</v>
      </c>
    </row>
    <row r="260" s="2" customFormat="1" ht="16.5" customHeight="1">
      <c r="A260" s="38"/>
      <c r="B260" s="39"/>
      <c r="C260" s="259" t="s">
        <v>433</v>
      </c>
      <c r="D260" s="259" t="s">
        <v>306</v>
      </c>
      <c r="E260" s="260" t="s">
        <v>434</v>
      </c>
      <c r="F260" s="261" t="s">
        <v>435</v>
      </c>
      <c r="G260" s="262" t="s">
        <v>132</v>
      </c>
      <c r="H260" s="263">
        <v>3.2639999999999998</v>
      </c>
      <c r="I260" s="264"/>
      <c r="J260" s="265">
        <f>ROUND(I260*H260,2)</f>
        <v>0</v>
      </c>
      <c r="K260" s="266"/>
      <c r="L260" s="267"/>
      <c r="M260" s="268" t="s">
        <v>1</v>
      </c>
      <c r="N260" s="269" t="s">
        <v>43</v>
      </c>
      <c r="O260" s="91"/>
      <c r="P260" s="222">
        <f>O260*H260</f>
        <v>0</v>
      </c>
      <c r="Q260" s="222">
        <v>0.00016000000000000001</v>
      </c>
      <c r="R260" s="222">
        <f>Q260*H260</f>
        <v>0.00052223999999999999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285</v>
      </c>
      <c r="AT260" s="224" t="s">
        <v>306</v>
      </c>
      <c r="AU260" s="224" t="s">
        <v>134</v>
      </c>
      <c r="AY260" s="17" t="s">
        <v>126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134</v>
      </c>
      <c r="BK260" s="225">
        <f>ROUND(I260*H260,2)</f>
        <v>0</v>
      </c>
      <c r="BL260" s="17" t="s">
        <v>185</v>
      </c>
      <c r="BM260" s="224" t="s">
        <v>436</v>
      </c>
    </row>
    <row r="261" s="14" customFormat="1">
      <c r="A261" s="14"/>
      <c r="B261" s="237"/>
      <c r="C261" s="238"/>
      <c r="D261" s="228" t="s">
        <v>136</v>
      </c>
      <c r="E261" s="238"/>
      <c r="F261" s="240" t="s">
        <v>437</v>
      </c>
      <c r="G261" s="238"/>
      <c r="H261" s="241">
        <v>3.2639999999999998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136</v>
      </c>
      <c r="AU261" s="247" t="s">
        <v>134</v>
      </c>
      <c r="AV261" s="14" t="s">
        <v>134</v>
      </c>
      <c r="AW261" s="14" t="s">
        <v>4</v>
      </c>
      <c r="AX261" s="14" t="s">
        <v>82</v>
      </c>
      <c r="AY261" s="247" t="s">
        <v>126</v>
      </c>
    </row>
    <row r="262" s="2" customFormat="1" ht="24.15" customHeight="1">
      <c r="A262" s="38"/>
      <c r="B262" s="39"/>
      <c r="C262" s="212" t="s">
        <v>438</v>
      </c>
      <c r="D262" s="212" t="s">
        <v>129</v>
      </c>
      <c r="E262" s="213" t="s">
        <v>439</v>
      </c>
      <c r="F262" s="214" t="s">
        <v>440</v>
      </c>
      <c r="G262" s="215" t="s">
        <v>158</v>
      </c>
      <c r="H262" s="216">
        <v>0.012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43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185</v>
      </c>
      <c r="AT262" s="224" t="s">
        <v>129</v>
      </c>
      <c r="AU262" s="224" t="s">
        <v>134</v>
      </c>
      <c r="AY262" s="17" t="s">
        <v>126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134</v>
      </c>
      <c r="BK262" s="225">
        <f>ROUND(I262*H262,2)</f>
        <v>0</v>
      </c>
      <c r="BL262" s="17" t="s">
        <v>185</v>
      </c>
      <c r="BM262" s="224" t="s">
        <v>441</v>
      </c>
    </row>
    <row r="263" s="12" customFormat="1" ht="22.8" customHeight="1">
      <c r="A263" s="12"/>
      <c r="B263" s="196"/>
      <c r="C263" s="197"/>
      <c r="D263" s="198" t="s">
        <v>76</v>
      </c>
      <c r="E263" s="210" t="s">
        <v>442</v>
      </c>
      <c r="F263" s="210" t="s">
        <v>443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SUM(P264:P283)</f>
        <v>0</v>
      </c>
      <c r="Q263" s="204"/>
      <c r="R263" s="205">
        <f>SUM(R264:R283)</f>
        <v>0.18089999999999998</v>
      </c>
      <c r="S263" s="204"/>
      <c r="T263" s="206">
        <f>SUM(T264:T283)</f>
        <v>0.49123199999999995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134</v>
      </c>
      <c r="AT263" s="208" t="s">
        <v>76</v>
      </c>
      <c r="AU263" s="208" t="s">
        <v>82</v>
      </c>
      <c r="AY263" s="207" t="s">
        <v>126</v>
      </c>
      <c r="BK263" s="209">
        <f>SUM(BK264:BK283)</f>
        <v>0</v>
      </c>
    </row>
    <row r="264" s="2" customFormat="1" ht="16.5" customHeight="1">
      <c r="A264" s="38"/>
      <c r="B264" s="39"/>
      <c r="C264" s="212" t="s">
        <v>444</v>
      </c>
      <c r="D264" s="212" t="s">
        <v>129</v>
      </c>
      <c r="E264" s="213" t="s">
        <v>445</v>
      </c>
      <c r="F264" s="214" t="s">
        <v>446</v>
      </c>
      <c r="G264" s="215" t="s">
        <v>146</v>
      </c>
      <c r="H264" s="216">
        <v>18.059999999999999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43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185</v>
      </c>
      <c r="AT264" s="224" t="s">
        <v>129</v>
      </c>
      <c r="AU264" s="224" t="s">
        <v>134</v>
      </c>
      <c r="AY264" s="17" t="s">
        <v>126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134</v>
      </c>
      <c r="BK264" s="225">
        <f>ROUND(I264*H264,2)</f>
        <v>0</v>
      </c>
      <c r="BL264" s="17" t="s">
        <v>185</v>
      </c>
      <c r="BM264" s="224" t="s">
        <v>447</v>
      </c>
    </row>
    <row r="265" s="13" customFormat="1">
      <c r="A265" s="13"/>
      <c r="B265" s="226"/>
      <c r="C265" s="227"/>
      <c r="D265" s="228" t="s">
        <v>136</v>
      </c>
      <c r="E265" s="229" t="s">
        <v>1</v>
      </c>
      <c r="F265" s="230" t="s">
        <v>231</v>
      </c>
      <c r="G265" s="227"/>
      <c r="H265" s="229" t="s">
        <v>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136</v>
      </c>
      <c r="AU265" s="236" t="s">
        <v>134</v>
      </c>
      <c r="AV265" s="13" t="s">
        <v>82</v>
      </c>
      <c r="AW265" s="13" t="s">
        <v>32</v>
      </c>
      <c r="AX265" s="13" t="s">
        <v>77</v>
      </c>
      <c r="AY265" s="236" t="s">
        <v>126</v>
      </c>
    </row>
    <row r="266" s="14" customFormat="1">
      <c r="A266" s="14"/>
      <c r="B266" s="237"/>
      <c r="C266" s="238"/>
      <c r="D266" s="228" t="s">
        <v>136</v>
      </c>
      <c r="E266" s="239" t="s">
        <v>1</v>
      </c>
      <c r="F266" s="240" t="s">
        <v>448</v>
      </c>
      <c r="G266" s="238"/>
      <c r="H266" s="241">
        <v>3.6600000000000001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136</v>
      </c>
      <c r="AU266" s="247" t="s">
        <v>134</v>
      </c>
      <c r="AV266" s="14" t="s">
        <v>134</v>
      </c>
      <c r="AW266" s="14" t="s">
        <v>32</v>
      </c>
      <c r="AX266" s="14" t="s">
        <v>77</v>
      </c>
      <c r="AY266" s="247" t="s">
        <v>126</v>
      </c>
    </row>
    <row r="267" s="13" customFormat="1">
      <c r="A267" s="13"/>
      <c r="B267" s="226"/>
      <c r="C267" s="227"/>
      <c r="D267" s="228" t="s">
        <v>136</v>
      </c>
      <c r="E267" s="229" t="s">
        <v>1</v>
      </c>
      <c r="F267" s="230" t="s">
        <v>137</v>
      </c>
      <c r="G267" s="227"/>
      <c r="H267" s="229" t="s">
        <v>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136</v>
      </c>
      <c r="AU267" s="236" t="s">
        <v>134</v>
      </c>
      <c r="AV267" s="13" t="s">
        <v>82</v>
      </c>
      <c r="AW267" s="13" t="s">
        <v>32</v>
      </c>
      <c r="AX267" s="13" t="s">
        <v>77</v>
      </c>
      <c r="AY267" s="236" t="s">
        <v>126</v>
      </c>
    </row>
    <row r="268" s="14" customFormat="1">
      <c r="A268" s="14"/>
      <c r="B268" s="237"/>
      <c r="C268" s="238"/>
      <c r="D268" s="228" t="s">
        <v>136</v>
      </c>
      <c r="E268" s="239" t="s">
        <v>1</v>
      </c>
      <c r="F268" s="240" t="s">
        <v>449</v>
      </c>
      <c r="G268" s="238"/>
      <c r="H268" s="241">
        <v>14.4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136</v>
      </c>
      <c r="AU268" s="247" t="s">
        <v>134</v>
      </c>
      <c r="AV268" s="14" t="s">
        <v>134</v>
      </c>
      <c r="AW268" s="14" t="s">
        <v>32</v>
      </c>
      <c r="AX268" s="14" t="s">
        <v>77</v>
      </c>
      <c r="AY268" s="247" t="s">
        <v>126</v>
      </c>
    </row>
    <row r="269" s="15" customFormat="1">
      <c r="A269" s="15"/>
      <c r="B269" s="248"/>
      <c r="C269" s="249"/>
      <c r="D269" s="228" t="s">
        <v>136</v>
      </c>
      <c r="E269" s="250" t="s">
        <v>1</v>
      </c>
      <c r="F269" s="251" t="s">
        <v>141</v>
      </c>
      <c r="G269" s="249"/>
      <c r="H269" s="252">
        <v>18.060000000000002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136</v>
      </c>
      <c r="AU269" s="258" t="s">
        <v>134</v>
      </c>
      <c r="AV269" s="15" t="s">
        <v>133</v>
      </c>
      <c r="AW269" s="15" t="s">
        <v>32</v>
      </c>
      <c r="AX269" s="15" t="s">
        <v>82</v>
      </c>
      <c r="AY269" s="258" t="s">
        <v>126</v>
      </c>
    </row>
    <row r="270" s="2" customFormat="1" ht="16.5" customHeight="1">
      <c r="A270" s="38"/>
      <c r="B270" s="39"/>
      <c r="C270" s="212" t="s">
        <v>450</v>
      </c>
      <c r="D270" s="212" t="s">
        <v>129</v>
      </c>
      <c r="E270" s="213" t="s">
        <v>451</v>
      </c>
      <c r="F270" s="214" t="s">
        <v>452</v>
      </c>
      <c r="G270" s="215" t="s">
        <v>146</v>
      </c>
      <c r="H270" s="216">
        <v>18.059999999999999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43</v>
      </c>
      <c r="O270" s="91"/>
      <c r="P270" s="222">
        <f>O270*H270</f>
        <v>0</v>
      </c>
      <c r="Q270" s="222">
        <v>0.00029999999999999997</v>
      </c>
      <c r="R270" s="222">
        <f>Q270*H270</f>
        <v>0.0054179999999999992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185</v>
      </c>
      <c r="AT270" s="224" t="s">
        <v>129</v>
      </c>
      <c r="AU270" s="224" t="s">
        <v>134</v>
      </c>
      <c r="AY270" s="17" t="s">
        <v>126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134</v>
      </c>
      <c r="BK270" s="225">
        <f>ROUND(I270*H270,2)</f>
        <v>0</v>
      </c>
      <c r="BL270" s="17" t="s">
        <v>185</v>
      </c>
      <c r="BM270" s="224" t="s">
        <v>453</v>
      </c>
    </row>
    <row r="271" s="2" customFormat="1" ht="16.5" customHeight="1">
      <c r="A271" s="38"/>
      <c r="B271" s="39"/>
      <c r="C271" s="212" t="s">
        <v>454</v>
      </c>
      <c r="D271" s="212" t="s">
        <v>129</v>
      </c>
      <c r="E271" s="213" t="s">
        <v>455</v>
      </c>
      <c r="F271" s="214" t="s">
        <v>456</v>
      </c>
      <c r="G271" s="215" t="s">
        <v>146</v>
      </c>
      <c r="H271" s="216">
        <v>18.059999999999999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43</v>
      </c>
      <c r="O271" s="91"/>
      <c r="P271" s="222">
        <f>O271*H271</f>
        <v>0</v>
      </c>
      <c r="Q271" s="222">
        <v>0.0044999999999999997</v>
      </c>
      <c r="R271" s="222">
        <f>Q271*H271</f>
        <v>0.081269999999999995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185</v>
      </c>
      <c r="AT271" s="224" t="s">
        <v>129</v>
      </c>
      <c r="AU271" s="224" t="s">
        <v>134</v>
      </c>
      <c r="AY271" s="17" t="s">
        <v>126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134</v>
      </c>
      <c r="BK271" s="225">
        <f>ROUND(I271*H271,2)</f>
        <v>0</v>
      </c>
      <c r="BL271" s="17" t="s">
        <v>185</v>
      </c>
      <c r="BM271" s="224" t="s">
        <v>457</v>
      </c>
    </row>
    <row r="272" s="2" customFormat="1" ht="24.15" customHeight="1">
      <c r="A272" s="38"/>
      <c r="B272" s="39"/>
      <c r="C272" s="212" t="s">
        <v>458</v>
      </c>
      <c r="D272" s="212" t="s">
        <v>129</v>
      </c>
      <c r="E272" s="213" t="s">
        <v>459</v>
      </c>
      <c r="F272" s="214" t="s">
        <v>460</v>
      </c>
      <c r="G272" s="215" t="s">
        <v>146</v>
      </c>
      <c r="H272" s="216">
        <v>18.059999999999999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43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0.027199999999999998</v>
      </c>
      <c r="T272" s="223">
        <f>S272*H272</f>
        <v>0.49123199999999995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185</v>
      </c>
      <c r="AT272" s="224" t="s">
        <v>129</v>
      </c>
      <c r="AU272" s="224" t="s">
        <v>134</v>
      </c>
      <c r="AY272" s="17" t="s">
        <v>126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134</v>
      </c>
      <c r="BK272" s="225">
        <f>ROUND(I272*H272,2)</f>
        <v>0</v>
      </c>
      <c r="BL272" s="17" t="s">
        <v>185</v>
      </c>
      <c r="BM272" s="224" t="s">
        <v>461</v>
      </c>
    </row>
    <row r="273" s="13" customFormat="1">
      <c r="A273" s="13"/>
      <c r="B273" s="226"/>
      <c r="C273" s="227"/>
      <c r="D273" s="228" t="s">
        <v>136</v>
      </c>
      <c r="E273" s="229" t="s">
        <v>1</v>
      </c>
      <c r="F273" s="230" t="s">
        <v>231</v>
      </c>
      <c r="G273" s="227"/>
      <c r="H273" s="229" t="s">
        <v>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136</v>
      </c>
      <c r="AU273" s="236" t="s">
        <v>134</v>
      </c>
      <c r="AV273" s="13" t="s">
        <v>82</v>
      </c>
      <c r="AW273" s="13" t="s">
        <v>32</v>
      </c>
      <c r="AX273" s="13" t="s">
        <v>77</v>
      </c>
      <c r="AY273" s="236" t="s">
        <v>126</v>
      </c>
    </row>
    <row r="274" s="14" customFormat="1">
      <c r="A274" s="14"/>
      <c r="B274" s="237"/>
      <c r="C274" s="238"/>
      <c r="D274" s="228" t="s">
        <v>136</v>
      </c>
      <c r="E274" s="239" t="s">
        <v>1</v>
      </c>
      <c r="F274" s="240" t="s">
        <v>448</v>
      </c>
      <c r="G274" s="238"/>
      <c r="H274" s="241">
        <v>3.6600000000000001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136</v>
      </c>
      <c r="AU274" s="247" t="s">
        <v>134</v>
      </c>
      <c r="AV274" s="14" t="s">
        <v>134</v>
      </c>
      <c r="AW274" s="14" t="s">
        <v>32</v>
      </c>
      <c r="AX274" s="14" t="s">
        <v>77</v>
      </c>
      <c r="AY274" s="247" t="s">
        <v>126</v>
      </c>
    </row>
    <row r="275" s="13" customFormat="1">
      <c r="A275" s="13"/>
      <c r="B275" s="226"/>
      <c r="C275" s="227"/>
      <c r="D275" s="228" t="s">
        <v>136</v>
      </c>
      <c r="E275" s="229" t="s">
        <v>1</v>
      </c>
      <c r="F275" s="230" t="s">
        <v>137</v>
      </c>
      <c r="G275" s="227"/>
      <c r="H275" s="229" t="s">
        <v>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136</v>
      </c>
      <c r="AU275" s="236" t="s">
        <v>134</v>
      </c>
      <c r="AV275" s="13" t="s">
        <v>82</v>
      </c>
      <c r="AW275" s="13" t="s">
        <v>32</v>
      </c>
      <c r="AX275" s="13" t="s">
        <v>77</v>
      </c>
      <c r="AY275" s="236" t="s">
        <v>126</v>
      </c>
    </row>
    <row r="276" s="14" customFormat="1">
      <c r="A276" s="14"/>
      <c r="B276" s="237"/>
      <c r="C276" s="238"/>
      <c r="D276" s="228" t="s">
        <v>136</v>
      </c>
      <c r="E276" s="239" t="s">
        <v>1</v>
      </c>
      <c r="F276" s="240" t="s">
        <v>449</v>
      </c>
      <c r="G276" s="238"/>
      <c r="H276" s="241">
        <v>14.4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136</v>
      </c>
      <c r="AU276" s="247" t="s">
        <v>134</v>
      </c>
      <c r="AV276" s="14" t="s">
        <v>134</v>
      </c>
      <c r="AW276" s="14" t="s">
        <v>32</v>
      </c>
      <c r="AX276" s="14" t="s">
        <v>77</v>
      </c>
      <c r="AY276" s="247" t="s">
        <v>126</v>
      </c>
    </row>
    <row r="277" s="15" customFormat="1">
      <c r="A277" s="15"/>
      <c r="B277" s="248"/>
      <c r="C277" s="249"/>
      <c r="D277" s="228" t="s">
        <v>136</v>
      </c>
      <c r="E277" s="250" t="s">
        <v>1</v>
      </c>
      <c r="F277" s="251" t="s">
        <v>141</v>
      </c>
      <c r="G277" s="249"/>
      <c r="H277" s="252">
        <v>18.060000000000002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136</v>
      </c>
      <c r="AU277" s="258" t="s">
        <v>134</v>
      </c>
      <c r="AV277" s="15" t="s">
        <v>133</v>
      </c>
      <c r="AW277" s="15" t="s">
        <v>32</v>
      </c>
      <c r="AX277" s="15" t="s">
        <v>82</v>
      </c>
      <c r="AY277" s="258" t="s">
        <v>126</v>
      </c>
    </row>
    <row r="278" s="2" customFormat="1" ht="33" customHeight="1">
      <c r="A278" s="38"/>
      <c r="B278" s="39"/>
      <c r="C278" s="212" t="s">
        <v>462</v>
      </c>
      <c r="D278" s="212" t="s">
        <v>129</v>
      </c>
      <c r="E278" s="213" t="s">
        <v>463</v>
      </c>
      <c r="F278" s="214" t="s">
        <v>464</v>
      </c>
      <c r="G278" s="215" t="s">
        <v>146</v>
      </c>
      <c r="H278" s="216">
        <v>18.059999999999999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43</v>
      </c>
      <c r="O278" s="91"/>
      <c r="P278" s="222">
        <f>O278*H278</f>
        <v>0</v>
      </c>
      <c r="Q278" s="222">
        <v>0.0051999999999999998</v>
      </c>
      <c r="R278" s="222">
        <f>Q278*H278</f>
        <v>0.093911999999999995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185</v>
      </c>
      <c r="AT278" s="224" t="s">
        <v>129</v>
      </c>
      <c r="AU278" s="224" t="s">
        <v>134</v>
      </c>
      <c r="AY278" s="17" t="s">
        <v>126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134</v>
      </c>
      <c r="BK278" s="225">
        <f>ROUND(I278*H278,2)</f>
        <v>0</v>
      </c>
      <c r="BL278" s="17" t="s">
        <v>185</v>
      </c>
      <c r="BM278" s="224" t="s">
        <v>465</v>
      </c>
    </row>
    <row r="279" s="2" customFormat="1" ht="16.5" customHeight="1">
      <c r="A279" s="38"/>
      <c r="B279" s="39"/>
      <c r="C279" s="212" t="s">
        <v>466</v>
      </c>
      <c r="D279" s="212" t="s">
        <v>129</v>
      </c>
      <c r="E279" s="213" t="s">
        <v>467</v>
      </c>
      <c r="F279" s="214" t="s">
        <v>468</v>
      </c>
      <c r="G279" s="215" t="s">
        <v>132</v>
      </c>
      <c r="H279" s="216">
        <v>10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43</v>
      </c>
      <c r="O279" s="91"/>
      <c r="P279" s="222">
        <f>O279*H279</f>
        <v>0</v>
      </c>
      <c r="Q279" s="222">
        <v>3.0000000000000001E-05</v>
      </c>
      <c r="R279" s="222">
        <f>Q279*H279</f>
        <v>0.00030000000000000003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185</v>
      </c>
      <c r="AT279" s="224" t="s">
        <v>129</v>
      </c>
      <c r="AU279" s="224" t="s">
        <v>134</v>
      </c>
      <c r="AY279" s="17" t="s">
        <v>126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134</v>
      </c>
      <c r="BK279" s="225">
        <f>ROUND(I279*H279,2)</f>
        <v>0</v>
      </c>
      <c r="BL279" s="17" t="s">
        <v>185</v>
      </c>
      <c r="BM279" s="224" t="s">
        <v>469</v>
      </c>
    </row>
    <row r="280" s="14" customFormat="1">
      <c r="A280" s="14"/>
      <c r="B280" s="237"/>
      <c r="C280" s="238"/>
      <c r="D280" s="228" t="s">
        <v>136</v>
      </c>
      <c r="E280" s="239" t="s">
        <v>1</v>
      </c>
      <c r="F280" s="240" t="s">
        <v>470</v>
      </c>
      <c r="G280" s="238"/>
      <c r="H280" s="241">
        <v>10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136</v>
      </c>
      <c r="AU280" s="247" t="s">
        <v>134</v>
      </c>
      <c r="AV280" s="14" t="s">
        <v>134</v>
      </c>
      <c r="AW280" s="14" t="s">
        <v>32</v>
      </c>
      <c r="AX280" s="14" t="s">
        <v>82</v>
      </c>
      <c r="AY280" s="247" t="s">
        <v>126</v>
      </c>
    </row>
    <row r="281" s="2" customFormat="1" ht="16.5" customHeight="1">
      <c r="A281" s="38"/>
      <c r="B281" s="39"/>
      <c r="C281" s="212" t="s">
        <v>471</v>
      </c>
      <c r="D281" s="212" t="s">
        <v>129</v>
      </c>
      <c r="E281" s="213" t="s">
        <v>472</v>
      </c>
      <c r="F281" s="214" t="s">
        <v>473</v>
      </c>
      <c r="G281" s="215" t="s">
        <v>184</v>
      </c>
      <c r="H281" s="216">
        <v>9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43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185</v>
      </c>
      <c r="AT281" s="224" t="s">
        <v>129</v>
      </c>
      <c r="AU281" s="224" t="s">
        <v>134</v>
      </c>
      <c r="AY281" s="17" t="s">
        <v>126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134</v>
      </c>
      <c r="BK281" s="225">
        <f>ROUND(I281*H281,2)</f>
        <v>0</v>
      </c>
      <c r="BL281" s="17" t="s">
        <v>185</v>
      </c>
      <c r="BM281" s="224" t="s">
        <v>474</v>
      </c>
    </row>
    <row r="282" s="2" customFormat="1" ht="24.15" customHeight="1">
      <c r="A282" s="38"/>
      <c r="B282" s="39"/>
      <c r="C282" s="212" t="s">
        <v>475</v>
      </c>
      <c r="D282" s="212" t="s">
        <v>129</v>
      </c>
      <c r="E282" s="213" t="s">
        <v>476</v>
      </c>
      <c r="F282" s="214" t="s">
        <v>477</v>
      </c>
      <c r="G282" s="215" t="s">
        <v>132</v>
      </c>
      <c r="H282" s="216">
        <v>2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43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185</v>
      </c>
      <c r="AT282" s="224" t="s">
        <v>129</v>
      </c>
      <c r="AU282" s="224" t="s">
        <v>134</v>
      </c>
      <c r="AY282" s="17" t="s">
        <v>126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134</v>
      </c>
      <c r="BK282" s="225">
        <f>ROUND(I282*H282,2)</f>
        <v>0</v>
      </c>
      <c r="BL282" s="17" t="s">
        <v>185</v>
      </c>
      <c r="BM282" s="224" t="s">
        <v>478</v>
      </c>
    </row>
    <row r="283" s="2" customFormat="1" ht="24.15" customHeight="1">
      <c r="A283" s="38"/>
      <c r="B283" s="39"/>
      <c r="C283" s="212" t="s">
        <v>479</v>
      </c>
      <c r="D283" s="212" t="s">
        <v>129</v>
      </c>
      <c r="E283" s="213" t="s">
        <v>480</v>
      </c>
      <c r="F283" s="214" t="s">
        <v>481</v>
      </c>
      <c r="G283" s="215" t="s">
        <v>158</v>
      </c>
      <c r="H283" s="216">
        <v>0.18099999999999999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43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185</v>
      </c>
      <c r="AT283" s="224" t="s">
        <v>129</v>
      </c>
      <c r="AU283" s="224" t="s">
        <v>134</v>
      </c>
      <c r="AY283" s="17" t="s">
        <v>126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134</v>
      </c>
      <c r="BK283" s="225">
        <f>ROUND(I283*H283,2)</f>
        <v>0</v>
      </c>
      <c r="BL283" s="17" t="s">
        <v>185</v>
      </c>
      <c r="BM283" s="224" t="s">
        <v>482</v>
      </c>
    </row>
    <row r="284" s="12" customFormat="1" ht="22.8" customHeight="1">
      <c r="A284" s="12"/>
      <c r="B284" s="196"/>
      <c r="C284" s="197"/>
      <c r="D284" s="198" t="s">
        <v>76</v>
      </c>
      <c r="E284" s="210" t="s">
        <v>483</v>
      </c>
      <c r="F284" s="210" t="s">
        <v>484</v>
      </c>
      <c r="G284" s="197"/>
      <c r="H284" s="197"/>
      <c r="I284" s="200"/>
      <c r="J284" s="211">
        <f>BK284</f>
        <v>0</v>
      </c>
      <c r="K284" s="197"/>
      <c r="L284" s="202"/>
      <c r="M284" s="203"/>
      <c r="N284" s="204"/>
      <c r="O284" s="204"/>
      <c r="P284" s="205">
        <f>SUM(P285:P290)</f>
        <v>0</v>
      </c>
      <c r="Q284" s="204"/>
      <c r="R284" s="205">
        <f>SUM(R285:R290)</f>
        <v>0.0022799999999999999</v>
      </c>
      <c r="S284" s="204"/>
      <c r="T284" s="206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7" t="s">
        <v>134</v>
      </c>
      <c r="AT284" s="208" t="s">
        <v>76</v>
      </c>
      <c r="AU284" s="208" t="s">
        <v>82</v>
      </c>
      <c r="AY284" s="207" t="s">
        <v>126</v>
      </c>
      <c r="BK284" s="209">
        <f>SUM(BK285:BK290)</f>
        <v>0</v>
      </c>
    </row>
    <row r="285" s="2" customFormat="1" ht="16.5" customHeight="1">
      <c r="A285" s="38"/>
      <c r="B285" s="39"/>
      <c r="C285" s="212" t="s">
        <v>485</v>
      </c>
      <c r="D285" s="212" t="s">
        <v>129</v>
      </c>
      <c r="E285" s="213" t="s">
        <v>486</v>
      </c>
      <c r="F285" s="214" t="s">
        <v>487</v>
      </c>
      <c r="G285" s="215" t="s">
        <v>146</v>
      </c>
      <c r="H285" s="216">
        <v>6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43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185</v>
      </c>
      <c r="AT285" s="224" t="s">
        <v>129</v>
      </c>
      <c r="AU285" s="224" t="s">
        <v>134</v>
      </c>
      <c r="AY285" s="17" t="s">
        <v>126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134</v>
      </c>
      <c r="BK285" s="225">
        <f>ROUND(I285*H285,2)</f>
        <v>0</v>
      </c>
      <c r="BL285" s="17" t="s">
        <v>185</v>
      </c>
      <c r="BM285" s="224" t="s">
        <v>488</v>
      </c>
    </row>
    <row r="286" s="13" customFormat="1">
      <c r="A286" s="13"/>
      <c r="B286" s="226"/>
      <c r="C286" s="227"/>
      <c r="D286" s="228" t="s">
        <v>136</v>
      </c>
      <c r="E286" s="229" t="s">
        <v>1</v>
      </c>
      <c r="F286" s="230" t="s">
        <v>489</v>
      </c>
      <c r="G286" s="227"/>
      <c r="H286" s="229" t="s">
        <v>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136</v>
      </c>
      <c r="AU286" s="236" t="s">
        <v>134</v>
      </c>
      <c r="AV286" s="13" t="s">
        <v>82</v>
      </c>
      <c r="AW286" s="13" t="s">
        <v>32</v>
      </c>
      <c r="AX286" s="13" t="s">
        <v>77</v>
      </c>
      <c r="AY286" s="236" t="s">
        <v>126</v>
      </c>
    </row>
    <row r="287" s="14" customFormat="1">
      <c r="A287" s="14"/>
      <c r="B287" s="237"/>
      <c r="C287" s="238"/>
      <c r="D287" s="228" t="s">
        <v>136</v>
      </c>
      <c r="E287" s="239" t="s">
        <v>1</v>
      </c>
      <c r="F287" s="240" t="s">
        <v>490</v>
      </c>
      <c r="G287" s="238"/>
      <c r="H287" s="241">
        <v>6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136</v>
      </c>
      <c r="AU287" s="247" t="s">
        <v>134</v>
      </c>
      <c r="AV287" s="14" t="s">
        <v>134</v>
      </c>
      <c r="AW287" s="14" t="s">
        <v>32</v>
      </c>
      <c r="AX287" s="14" t="s">
        <v>82</v>
      </c>
      <c r="AY287" s="247" t="s">
        <v>126</v>
      </c>
    </row>
    <row r="288" s="2" customFormat="1" ht="24.15" customHeight="1">
      <c r="A288" s="38"/>
      <c r="B288" s="39"/>
      <c r="C288" s="212" t="s">
        <v>491</v>
      </c>
      <c r="D288" s="212" t="s">
        <v>129</v>
      </c>
      <c r="E288" s="213" t="s">
        <v>492</v>
      </c>
      <c r="F288" s="214" t="s">
        <v>493</v>
      </c>
      <c r="G288" s="215" t="s">
        <v>146</v>
      </c>
      <c r="H288" s="216">
        <v>6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43</v>
      </c>
      <c r="O288" s="91"/>
      <c r="P288" s="222">
        <f>O288*H288</f>
        <v>0</v>
      </c>
      <c r="Q288" s="222">
        <v>0.00013999999999999999</v>
      </c>
      <c r="R288" s="222">
        <f>Q288*H288</f>
        <v>0.00083999999999999993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185</v>
      </c>
      <c r="AT288" s="224" t="s">
        <v>129</v>
      </c>
      <c r="AU288" s="224" t="s">
        <v>134</v>
      </c>
      <c r="AY288" s="17" t="s">
        <v>126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134</v>
      </c>
      <c r="BK288" s="225">
        <f>ROUND(I288*H288,2)</f>
        <v>0</v>
      </c>
      <c r="BL288" s="17" t="s">
        <v>185</v>
      </c>
      <c r="BM288" s="224" t="s">
        <v>494</v>
      </c>
    </row>
    <row r="289" s="2" customFormat="1" ht="24.15" customHeight="1">
      <c r="A289" s="38"/>
      <c r="B289" s="39"/>
      <c r="C289" s="212" t="s">
        <v>495</v>
      </c>
      <c r="D289" s="212" t="s">
        <v>129</v>
      </c>
      <c r="E289" s="213" t="s">
        <v>496</v>
      </c>
      <c r="F289" s="214" t="s">
        <v>497</v>
      </c>
      <c r="G289" s="215" t="s">
        <v>146</v>
      </c>
      <c r="H289" s="216">
        <v>6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43</v>
      </c>
      <c r="O289" s="91"/>
      <c r="P289" s="222">
        <f>O289*H289</f>
        <v>0</v>
      </c>
      <c r="Q289" s="222">
        <v>0.00012</v>
      </c>
      <c r="R289" s="222">
        <f>Q289*H289</f>
        <v>0.00072000000000000005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185</v>
      </c>
      <c r="AT289" s="224" t="s">
        <v>129</v>
      </c>
      <c r="AU289" s="224" t="s">
        <v>134</v>
      </c>
      <c r="AY289" s="17" t="s">
        <v>126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134</v>
      </c>
      <c r="BK289" s="225">
        <f>ROUND(I289*H289,2)</f>
        <v>0</v>
      </c>
      <c r="BL289" s="17" t="s">
        <v>185</v>
      </c>
      <c r="BM289" s="224" t="s">
        <v>498</v>
      </c>
    </row>
    <row r="290" s="2" customFormat="1" ht="24.15" customHeight="1">
      <c r="A290" s="38"/>
      <c r="B290" s="39"/>
      <c r="C290" s="212" t="s">
        <v>499</v>
      </c>
      <c r="D290" s="212" t="s">
        <v>129</v>
      </c>
      <c r="E290" s="213" t="s">
        <v>500</v>
      </c>
      <c r="F290" s="214" t="s">
        <v>501</v>
      </c>
      <c r="G290" s="215" t="s">
        <v>146</v>
      </c>
      <c r="H290" s="216">
        <v>6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43</v>
      </c>
      <c r="O290" s="91"/>
      <c r="P290" s="222">
        <f>O290*H290</f>
        <v>0</v>
      </c>
      <c r="Q290" s="222">
        <v>0.00012</v>
      </c>
      <c r="R290" s="222">
        <f>Q290*H290</f>
        <v>0.00072000000000000005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185</v>
      </c>
      <c r="AT290" s="224" t="s">
        <v>129</v>
      </c>
      <c r="AU290" s="224" t="s">
        <v>134</v>
      </c>
      <c r="AY290" s="17" t="s">
        <v>126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134</v>
      </c>
      <c r="BK290" s="225">
        <f>ROUND(I290*H290,2)</f>
        <v>0</v>
      </c>
      <c r="BL290" s="17" t="s">
        <v>185</v>
      </c>
      <c r="BM290" s="224" t="s">
        <v>502</v>
      </c>
    </row>
    <row r="291" s="12" customFormat="1" ht="22.8" customHeight="1">
      <c r="A291" s="12"/>
      <c r="B291" s="196"/>
      <c r="C291" s="197"/>
      <c r="D291" s="198" t="s">
        <v>76</v>
      </c>
      <c r="E291" s="210" t="s">
        <v>503</v>
      </c>
      <c r="F291" s="210" t="s">
        <v>504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SUM(P292:P304)</f>
        <v>0</v>
      </c>
      <c r="Q291" s="204"/>
      <c r="R291" s="205">
        <f>SUM(R292:R304)</f>
        <v>0.60726720000000001</v>
      </c>
      <c r="S291" s="204"/>
      <c r="T291" s="206">
        <f>SUM(T292:T304)</f>
        <v>0.024887999999999997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134</v>
      </c>
      <c r="AT291" s="208" t="s">
        <v>76</v>
      </c>
      <c r="AU291" s="208" t="s">
        <v>82</v>
      </c>
      <c r="AY291" s="207" t="s">
        <v>126</v>
      </c>
      <c r="BK291" s="209">
        <f>SUM(BK292:BK304)</f>
        <v>0</v>
      </c>
    </row>
    <row r="292" s="2" customFormat="1" ht="24.15" customHeight="1">
      <c r="A292" s="38"/>
      <c r="B292" s="39"/>
      <c r="C292" s="212" t="s">
        <v>505</v>
      </c>
      <c r="D292" s="212" t="s">
        <v>129</v>
      </c>
      <c r="E292" s="213" t="s">
        <v>506</v>
      </c>
      <c r="F292" s="214" t="s">
        <v>507</v>
      </c>
      <c r="G292" s="215" t="s">
        <v>146</v>
      </c>
      <c r="H292" s="216">
        <v>165.91999999999999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43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0.00014999999999999999</v>
      </c>
      <c r="T292" s="223">
        <f>S292*H292</f>
        <v>0.024887999999999997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185</v>
      </c>
      <c r="AT292" s="224" t="s">
        <v>129</v>
      </c>
      <c r="AU292" s="224" t="s">
        <v>134</v>
      </c>
      <c r="AY292" s="17" t="s">
        <v>126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134</v>
      </c>
      <c r="BK292" s="225">
        <f>ROUND(I292*H292,2)</f>
        <v>0</v>
      </c>
      <c r="BL292" s="17" t="s">
        <v>185</v>
      </c>
      <c r="BM292" s="224" t="s">
        <v>508</v>
      </c>
    </row>
    <row r="293" s="13" customFormat="1">
      <c r="A293" s="13"/>
      <c r="B293" s="226"/>
      <c r="C293" s="227"/>
      <c r="D293" s="228" t="s">
        <v>136</v>
      </c>
      <c r="E293" s="229" t="s">
        <v>1</v>
      </c>
      <c r="F293" s="230" t="s">
        <v>415</v>
      </c>
      <c r="G293" s="227"/>
      <c r="H293" s="229" t="s">
        <v>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136</v>
      </c>
      <c r="AU293" s="236" t="s">
        <v>134</v>
      </c>
      <c r="AV293" s="13" t="s">
        <v>82</v>
      </c>
      <c r="AW293" s="13" t="s">
        <v>32</v>
      </c>
      <c r="AX293" s="13" t="s">
        <v>77</v>
      </c>
      <c r="AY293" s="236" t="s">
        <v>126</v>
      </c>
    </row>
    <row r="294" s="14" customFormat="1">
      <c r="A294" s="14"/>
      <c r="B294" s="237"/>
      <c r="C294" s="238"/>
      <c r="D294" s="228" t="s">
        <v>136</v>
      </c>
      <c r="E294" s="239" t="s">
        <v>1</v>
      </c>
      <c r="F294" s="240" t="s">
        <v>509</v>
      </c>
      <c r="G294" s="238"/>
      <c r="H294" s="241">
        <v>73.939999999999998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136</v>
      </c>
      <c r="AU294" s="247" t="s">
        <v>134</v>
      </c>
      <c r="AV294" s="14" t="s">
        <v>134</v>
      </c>
      <c r="AW294" s="14" t="s">
        <v>32</v>
      </c>
      <c r="AX294" s="14" t="s">
        <v>77</v>
      </c>
      <c r="AY294" s="247" t="s">
        <v>126</v>
      </c>
    </row>
    <row r="295" s="13" customFormat="1">
      <c r="A295" s="13"/>
      <c r="B295" s="226"/>
      <c r="C295" s="227"/>
      <c r="D295" s="228" t="s">
        <v>136</v>
      </c>
      <c r="E295" s="229" t="s">
        <v>1</v>
      </c>
      <c r="F295" s="230" t="s">
        <v>421</v>
      </c>
      <c r="G295" s="227"/>
      <c r="H295" s="229" t="s">
        <v>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136</v>
      </c>
      <c r="AU295" s="236" t="s">
        <v>134</v>
      </c>
      <c r="AV295" s="13" t="s">
        <v>82</v>
      </c>
      <c r="AW295" s="13" t="s">
        <v>32</v>
      </c>
      <c r="AX295" s="13" t="s">
        <v>77</v>
      </c>
      <c r="AY295" s="236" t="s">
        <v>126</v>
      </c>
    </row>
    <row r="296" s="14" customFormat="1">
      <c r="A296" s="14"/>
      <c r="B296" s="237"/>
      <c r="C296" s="238"/>
      <c r="D296" s="228" t="s">
        <v>136</v>
      </c>
      <c r="E296" s="239" t="s">
        <v>1</v>
      </c>
      <c r="F296" s="240" t="s">
        <v>510</v>
      </c>
      <c r="G296" s="238"/>
      <c r="H296" s="241">
        <v>58.399999999999999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136</v>
      </c>
      <c r="AU296" s="247" t="s">
        <v>134</v>
      </c>
      <c r="AV296" s="14" t="s">
        <v>134</v>
      </c>
      <c r="AW296" s="14" t="s">
        <v>32</v>
      </c>
      <c r="AX296" s="14" t="s">
        <v>77</v>
      </c>
      <c r="AY296" s="247" t="s">
        <v>126</v>
      </c>
    </row>
    <row r="297" s="13" customFormat="1">
      <c r="A297" s="13"/>
      <c r="B297" s="226"/>
      <c r="C297" s="227"/>
      <c r="D297" s="228" t="s">
        <v>136</v>
      </c>
      <c r="E297" s="229" t="s">
        <v>1</v>
      </c>
      <c r="F297" s="230" t="s">
        <v>511</v>
      </c>
      <c r="G297" s="227"/>
      <c r="H297" s="229" t="s">
        <v>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136</v>
      </c>
      <c r="AU297" s="236" t="s">
        <v>134</v>
      </c>
      <c r="AV297" s="13" t="s">
        <v>82</v>
      </c>
      <c r="AW297" s="13" t="s">
        <v>32</v>
      </c>
      <c r="AX297" s="13" t="s">
        <v>77</v>
      </c>
      <c r="AY297" s="236" t="s">
        <v>126</v>
      </c>
    </row>
    <row r="298" s="14" customFormat="1">
      <c r="A298" s="14"/>
      <c r="B298" s="237"/>
      <c r="C298" s="238"/>
      <c r="D298" s="228" t="s">
        <v>136</v>
      </c>
      <c r="E298" s="239" t="s">
        <v>1</v>
      </c>
      <c r="F298" s="240" t="s">
        <v>512</v>
      </c>
      <c r="G298" s="238"/>
      <c r="H298" s="241">
        <v>24.789999999999999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136</v>
      </c>
      <c r="AU298" s="247" t="s">
        <v>134</v>
      </c>
      <c r="AV298" s="14" t="s">
        <v>134</v>
      </c>
      <c r="AW298" s="14" t="s">
        <v>32</v>
      </c>
      <c r="AX298" s="14" t="s">
        <v>77</v>
      </c>
      <c r="AY298" s="247" t="s">
        <v>126</v>
      </c>
    </row>
    <row r="299" s="13" customFormat="1">
      <c r="A299" s="13"/>
      <c r="B299" s="226"/>
      <c r="C299" s="227"/>
      <c r="D299" s="228" t="s">
        <v>136</v>
      </c>
      <c r="E299" s="229" t="s">
        <v>1</v>
      </c>
      <c r="F299" s="230" t="s">
        <v>137</v>
      </c>
      <c r="G299" s="227"/>
      <c r="H299" s="229" t="s">
        <v>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136</v>
      </c>
      <c r="AU299" s="236" t="s">
        <v>134</v>
      </c>
      <c r="AV299" s="13" t="s">
        <v>82</v>
      </c>
      <c r="AW299" s="13" t="s">
        <v>32</v>
      </c>
      <c r="AX299" s="13" t="s">
        <v>77</v>
      </c>
      <c r="AY299" s="236" t="s">
        <v>126</v>
      </c>
    </row>
    <row r="300" s="14" customFormat="1">
      <c r="A300" s="14"/>
      <c r="B300" s="237"/>
      <c r="C300" s="238"/>
      <c r="D300" s="228" t="s">
        <v>136</v>
      </c>
      <c r="E300" s="239" t="s">
        <v>1</v>
      </c>
      <c r="F300" s="240" t="s">
        <v>513</v>
      </c>
      <c r="G300" s="238"/>
      <c r="H300" s="241">
        <v>8.7899999999999991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136</v>
      </c>
      <c r="AU300" s="247" t="s">
        <v>134</v>
      </c>
      <c r="AV300" s="14" t="s">
        <v>134</v>
      </c>
      <c r="AW300" s="14" t="s">
        <v>32</v>
      </c>
      <c r="AX300" s="14" t="s">
        <v>77</v>
      </c>
      <c r="AY300" s="247" t="s">
        <v>126</v>
      </c>
    </row>
    <row r="301" s="15" customFormat="1">
      <c r="A301" s="15"/>
      <c r="B301" s="248"/>
      <c r="C301" s="249"/>
      <c r="D301" s="228" t="s">
        <v>136</v>
      </c>
      <c r="E301" s="250" t="s">
        <v>1</v>
      </c>
      <c r="F301" s="251" t="s">
        <v>141</v>
      </c>
      <c r="G301" s="249"/>
      <c r="H301" s="252">
        <v>165.91999999999999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136</v>
      </c>
      <c r="AU301" s="258" t="s">
        <v>134</v>
      </c>
      <c r="AV301" s="15" t="s">
        <v>133</v>
      </c>
      <c r="AW301" s="15" t="s">
        <v>32</v>
      </c>
      <c r="AX301" s="15" t="s">
        <v>82</v>
      </c>
      <c r="AY301" s="258" t="s">
        <v>126</v>
      </c>
    </row>
    <row r="302" s="2" customFormat="1" ht="24.15" customHeight="1">
      <c r="A302" s="38"/>
      <c r="B302" s="39"/>
      <c r="C302" s="212" t="s">
        <v>514</v>
      </c>
      <c r="D302" s="212" t="s">
        <v>129</v>
      </c>
      <c r="E302" s="213" t="s">
        <v>515</v>
      </c>
      <c r="F302" s="214" t="s">
        <v>516</v>
      </c>
      <c r="G302" s="215" t="s">
        <v>146</v>
      </c>
      <c r="H302" s="216">
        <v>165.91999999999999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43</v>
      </c>
      <c r="O302" s="91"/>
      <c r="P302" s="222">
        <f>O302*H302</f>
        <v>0</v>
      </c>
      <c r="Q302" s="222">
        <v>0.0031800000000000001</v>
      </c>
      <c r="R302" s="222">
        <f>Q302*H302</f>
        <v>0.52762560000000003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185</v>
      </c>
      <c r="AT302" s="224" t="s">
        <v>129</v>
      </c>
      <c r="AU302" s="224" t="s">
        <v>134</v>
      </c>
      <c r="AY302" s="17" t="s">
        <v>126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134</v>
      </c>
      <c r="BK302" s="225">
        <f>ROUND(I302*H302,2)</f>
        <v>0</v>
      </c>
      <c r="BL302" s="17" t="s">
        <v>185</v>
      </c>
      <c r="BM302" s="224" t="s">
        <v>517</v>
      </c>
    </row>
    <row r="303" s="2" customFormat="1" ht="24.15" customHeight="1">
      <c r="A303" s="38"/>
      <c r="B303" s="39"/>
      <c r="C303" s="212" t="s">
        <v>518</v>
      </c>
      <c r="D303" s="212" t="s">
        <v>129</v>
      </c>
      <c r="E303" s="213" t="s">
        <v>519</v>
      </c>
      <c r="F303" s="214" t="s">
        <v>520</v>
      </c>
      <c r="G303" s="215" t="s">
        <v>146</v>
      </c>
      <c r="H303" s="216">
        <v>165.91999999999999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43</v>
      </c>
      <c r="O303" s="91"/>
      <c r="P303" s="222">
        <f>O303*H303</f>
        <v>0</v>
      </c>
      <c r="Q303" s="222">
        <v>0.00020000000000000001</v>
      </c>
      <c r="R303" s="222">
        <f>Q303*H303</f>
        <v>0.033183999999999998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185</v>
      </c>
      <c r="AT303" s="224" t="s">
        <v>129</v>
      </c>
      <c r="AU303" s="224" t="s">
        <v>134</v>
      </c>
      <c r="AY303" s="17" t="s">
        <v>126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134</v>
      </c>
      <c r="BK303" s="225">
        <f>ROUND(I303*H303,2)</f>
        <v>0</v>
      </c>
      <c r="BL303" s="17" t="s">
        <v>185</v>
      </c>
      <c r="BM303" s="224" t="s">
        <v>521</v>
      </c>
    </row>
    <row r="304" s="2" customFormat="1" ht="33" customHeight="1">
      <c r="A304" s="38"/>
      <c r="B304" s="39"/>
      <c r="C304" s="212" t="s">
        <v>522</v>
      </c>
      <c r="D304" s="212" t="s">
        <v>129</v>
      </c>
      <c r="E304" s="213" t="s">
        <v>523</v>
      </c>
      <c r="F304" s="214" t="s">
        <v>524</v>
      </c>
      <c r="G304" s="215" t="s">
        <v>146</v>
      </c>
      <c r="H304" s="216">
        <v>165.91999999999999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43</v>
      </c>
      <c r="O304" s="91"/>
      <c r="P304" s="222">
        <f>O304*H304</f>
        <v>0</v>
      </c>
      <c r="Q304" s="222">
        <v>0.00027999999999999998</v>
      </c>
      <c r="R304" s="222">
        <f>Q304*H304</f>
        <v>0.046457599999999995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185</v>
      </c>
      <c r="AT304" s="224" t="s">
        <v>129</v>
      </c>
      <c r="AU304" s="224" t="s">
        <v>134</v>
      </c>
      <c r="AY304" s="17" t="s">
        <v>126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134</v>
      </c>
      <c r="BK304" s="225">
        <f>ROUND(I304*H304,2)</f>
        <v>0</v>
      </c>
      <c r="BL304" s="17" t="s">
        <v>185</v>
      </c>
      <c r="BM304" s="224" t="s">
        <v>525</v>
      </c>
    </row>
    <row r="305" s="12" customFormat="1" ht="25.92" customHeight="1">
      <c r="A305" s="12"/>
      <c r="B305" s="196"/>
      <c r="C305" s="197"/>
      <c r="D305" s="198" t="s">
        <v>76</v>
      </c>
      <c r="E305" s="199" t="s">
        <v>526</v>
      </c>
      <c r="F305" s="199" t="s">
        <v>527</v>
      </c>
      <c r="G305" s="197"/>
      <c r="H305" s="197"/>
      <c r="I305" s="200"/>
      <c r="J305" s="201">
        <f>BK305</f>
        <v>0</v>
      </c>
      <c r="K305" s="197"/>
      <c r="L305" s="202"/>
      <c r="M305" s="203"/>
      <c r="N305" s="204"/>
      <c r="O305" s="204"/>
      <c r="P305" s="205">
        <f>SUM(P306:P311)</f>
        <v>0</v>
      </c>
      <c r="Q305" s="204"/>
      <c r="R305" s="205">
        <f>SUM(R306:R311)</f>
        <v>0</v>
      </c>
      <c r="S305" s="204"/>
      <c r="T305" s="206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133</v>
      </c>
      <c r="AT305" s="208" t="s">
        <v>76</v>
      </c>
      <c r="AU305" s="208" t="s">
        <v>77</v>
      </c>
      <c r="AY305" s="207" t="s">
        <v>126</v>
      </c>
      <c r="BK305" s="209">
        <f>SUM(BK306:BK311)</f>
        <v>0</v>
      </c>
    </row>
    <row r="306" s="2" customFormat="1" ht="16.5" customHeight="1">
      <c r="A306" s="38"/>
      <c r="B306" s="39"/>
      <c r="C306" s="212" t="s">
        <v>528</v>
      </c>
      <c r="D306" s="212" t="s">
        <v>129</v>
      </c>
      <c r="E306" s="213" t="s">
        <v>529</v>
      </c>
      <c r="F306" s="214" t="s">
        <v>530</v>
      </c>
      <c r="G306" s="215" t="s">
        <v>531</v>
      </c>
      <c r="H306" s="216">
        <v>8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43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532</v>
      </c>
      <c r="AT306" s="224" t="s">
        <v>129</v>
      </c>
      <c r="AU306" s="224" t="s">
        <v>82</v>
      </c>
      <c r="AY306" s="17" t="s">
        <v>126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134</v>
      </c>
      <c r="BK306" s="225">
        <f>ROUND(I306*H306,2)</f>
        <v>0</v>
      </c>
      <c r="BL306" s="17" t="s">
        <v>532</v>
      </c>
      <c r="BM306" s="224" t="s">
        <v>533</v>
      </c>
    </row>
    <row r="307" s="13" customFormat="1">
      <c r="A307" s="13"/>
      <c r="B307" s="226"/>
      <c r="C307" s="227"/>
      <c r="D307" s="228" t="s">
        <v>136</v>
      </c>
      <c r="E307" s="229" t="s">
        <v>1</v>
      </c>
      <c r="F307" s="230" t="s">
        <v>534</v>
      </c>
      <c r="G307" s="227"/>
      <c r="H307" s="229" t="s">
        <v>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136</v>
      </c>
      <c r="AU307" s="236" t="s">
        <v>82</v>
      </c>
      <c r="AV307" s="13" t="s">
        <v>82</v>
      </c>
      <c r="AW307" s="13" t="s">
        <v>32</v>
      </c>
      <c r="AX307" s="13" t="s">
        <v>77</v>
      </c>
      <c r="AY307" s="236" t="s">
        <v>126</v>
      </c>
    </row>
    <row r="308" s="14" customFormat="1">
      <c r="A308" s="14"/>
      <c r="B308" s="237"/>
      <c r="C308" s="238"/>
      <c r="D308" s="228" t="s">
        <v>136</v>
      </c>
      <c r="E308" s="239" t="s">
        <v>1</v>
      </c>
      <c r="F308" s="240" t="s">
        <v>174</v>
      </c>
      <c r="G308" s="238"/>
      <c r="H308" s="241">
        <v>8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136</v>
      </c>
      <c r="AU308" s="247" t="s">
        <v>82</v>
      </c>
      <c r="AV308" s="14" t="s">
        <v>134</v>
      </c>
      <c r="AW308" s="14" t="s">
        <v>32</v>
      </c>
      <c r="AX308" s="14" t="s">
        <v>82</v>
      </c>
      <c r="AY308" s="247" t="s">
        <v>126</v>
      </c>
    </row>
    <row r="309" s="2" customFormat="1" ht="16.5" customHeight="1">
      <c r="A309" s="38"/>
      <c r="B309" s="39"/>
      <c r="C309" s="212" t="s">
        <v>535</v>
      </c>
      <c r="D309" s="212" t="s">
        <v>129</v>
      </c>
      <c r="E309" s="213" t="s">
        <v>536</v>
      </c>
      <c r="F309" s="214" t="s">
        <v>537</v>
      </c>
      <c r="G309" s="215" t="s">
        <v>531</v>
      </c>
      <c r="H309" s="216">
        <v>5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43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532</v>
      </c>
      <c r="AT309" s="224" t="s">
        <v>129</v>
      </c>
      <c r="AU309" s="224" t="s">
        <v>82</v>
      </c>
      <c r="AY309" s="17" t="s">
        <v>126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134</v>
      </c>
      <c r="BK309" s="225">
        <f>ROUND(I309*H309,2)</f>
        <v>0</v>
      </c>
      <c r="BL309" s="17" t="s">
        <v>532</v>
      </c>
      <c r="BM309" s="224" t="s">
        <v>538</v>
      </c>
    </row>
    <row r="310" s="13" customFormat="1">
      <c r="A310" s="13"/>
      <c r="B310" s="226"/>
      <c r="C310" s="227"/>
      <c r="D310" s="228" t="s">
        <v>136</v>
      </c>
      <c r="E310" s="229" t="s">
        <v>1</v>
      </c>
      <c r="F310" s="230" t="s">
        <v>539</v>
      </c>
      <c r="G310" s="227"/>
      <c r="H310" s="229" t="s">
        <v>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136</v>
      </c>
      <c r="AU310" s="236" t="s">
        <v>82</v>
      </c>
      <c r="AV310" s="13" t="s">
        <v>82</v>
      </c>
      <c r="AW310" s="13" t="s">
        <v>32</v>
      </c>
      <c r="AX310" s="13" t="s">
        <v>77</v>
      </c>
      <c r="AY310" s="236" t="s">
        <v>126</v>
      </c>
    </row>
    <row r="311" s="14" customFormat="1">
      <c r="A311" s="14"/>
      <c r="B311" s="237"/>
      <c r="C311" s="238"/>
      <c r="D311" s="228" t="s">
        <v>136</v>
      </c>
      <c r="E311" s="239" t="s">
        <v>1</v>
      </c>
      <c r="F311" s="240" t="s">
        <v>160</v>
      </c>
      <c r="G311" s="238"/>
      <c r="H311" s="241">
        <v>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136</v>
      </c>
      <c r="AU311" s="247" t="s">
        <v>82</v>
      </c>
      <c r="AV311" s="14" t="s">
        <v>134</v>
      </c>
      <c r="AW311" s="14" t="s">
        <v>32</v>
      </c>
      <c r="AX311" s="14" t="s">
        <v>82</v>
      </c>
      <c r="AY311" s="247" t="s">
        <v>126</v>
      </c>
    </row>
    <row r="312" s="12" customFormat="1" ht="25.92" customHeight="1">
      <c r="A312" s="12"/>
      <c r="B312" s="196"/>
      <c r="C312" s="197"/>
      <c r="D312" s="198" t="s">
        <v>76</v>
      </c>
      <c r="E312" s="199" t="s">
        <v>540</v>
      </c>
      <c r="F312" s="199" t="s">
        <v>541</v>
      </c>
      <c r="G312" s="197"/>
      <c r="H312" s="197"/>
      <c r="I312" s="200"/>
      <c r="J312" s="201">
        <f>BK312</f>
        <v>0</v>
      </c>
      <c r="K312" s="197"/>
      <c r="L312" s="202"/>
      <c r="M312" s="203"/>
      <c r="N312" s="204"/>
      <c r="O312" s="204"/>
      <c r="P312" s="205">
        <f>P313</f>
        <v>0</v>
      </c>
      <c r="Q312" s="204"/>
      <c r="R312" s="205">
        <f>R313</f>
        <v>0</v>
      </c>
      <c r="S312" s="204"/>
      <c r="T312" s="206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160</v>
      </c>
      <c r="AT312" s="208" t="s">
        <v>76</v>
      </c>
      <c r="AU312" s="208" t="s">
        <v>77</v>
      </c>
      <c r="AY312" s="207" t="s">
        <v>126</v>
      </c>
      <c r="BK312" s="209">
        <f>BK313</f>
        <v>0</v>
      </c>
    </row>
    <row r="313" s="12" customFormat="1" ht="22.8" customHeight="1">
      <c r="A313" s="12"/>
      <c r="B313" s="196"/>
      <c r="C313" s="197"/>
      <c r="D313" s="198" t="s">
        <v>76</v>
      </c>
      <c r="E313" s="210" t="s">
        <v>542</v>
      </c>
      <c r="F313" s="210" t="s">
        <v>543</v>
      </c>
      <c r="G313" s="197"/>
      <c r="H313" s="197"/>
      <c r="I313" s="200"/>
      <c r="J313" s="211">
        <f>BK313</f>
        <v>0</v>
      </c>
      <c r="K313" s="197"/>
      <c r="L313" s="202"/>
      <c r="M313" s="203"/>
      <c r="N313" s="204"/>
      <c r="O313" s="204"/>
      <c r="P313" s="205">
        <f>P314</f>
        <v>0</v>
      </c>
      <c r="Q313" s="204"/>
      <c r="R313" s="205">
        <f>R314</f>
        <v>0</v>
      </c>
      <c r="S313" s="204"/>
      <c r="T313" s="206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7" t="s">
        <v>160</v>
      </c>
      <c r="AT313" s="208" t="s">
        <v>76</v>
      </c>
      <c r="AU313" s="208" t="s">
        <v>82</v>
      </c>
      <c r="AY313" s="207" t="s">
        <v>126</v>
      </c>
      <c r="BK313" s="209">
        <f>BK314</f>
        <v>0</v>
      </c>
    </row>
    <row r="314" s="2" customFormat="1" ht="16.5" customHeight="1">
      <c r="A314" s="38"/>
      <c r="B314" s="39"/>
      <c r="C314" s="212" t="s">
        <v>544</v>
      </c>
      <c r="D314" s="212" t="s">
        <v>129</v>
      </c>
      <c r="E314" s="213" t="s">
        <v>545</v>
      </c>
      <c r="F314" s="214" t="s">
        <v>546</v>
      </c>
      <c r="G314" s="215" t="s">
        <v>547</v>
      </c>
      <c r="H314" s="216">
        <v>1</v>
      </c>
      <c r="I314" s="217"/>
      <c r="J314" s="218">
        <f>ROUND(I314*H314,2)</f>
        <v>0</v>
      </c>
      <c r="K314" s="219"/>
      <c r="L314" s="44"/>
      <c r="M314" s="270" t="s">
        <v>1</v>
      </c>
      <c r="N314" s="271" t="s">
        <v>43</v>
      </c>
      <c r="O314" s="272"/>
      <c r="P314" s="273">
        <f>O314*H314</f>
        <v>0</v>
      </c>
      <c r="Q314" s="273">
        <v>0</v>
      </c>
      <c r="R314" s="273">
        <f>Q314*H314</f>
        <v>0</v>
      </c>
      <c r="S314" s="273">
        <v>0</v>
      </c>
      <c r="T314" s="27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548</v>
      </c>
      <c r="AT314" s="224" t="s">
        <v>129</v>
      </c>
      <c r="AU314" s="224" t="s">
        <v>134</v>
      </c>
      <c r="AY314" s="17" t="s">
        <v>126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134</v>
      </c>
      <c r="BK314" s="225">
        <f>ROUND(I314*H314,2)</f>
        <v>0</v>
      </c>
      <c r="BL314" s="17" t="s">
        <v>548</v>
      </c>
      <c r="BM314" s="224" t="s">
        <v>549</v>
      </c>
    </row>
    <row r="315" s="2" customFormat="1" ht="6.96" customHeight="1">
      <c r="A315" s="38"/>
      <c r="B315" s="66"/>
      <c r="C315" s="67"/>
      <c r="D315" s="67"/>
      <c r="E315" s="67"/>
      <c r="F315" s="67"/>
      <c r="G315" s="67"/>
      <c r="H315" s="67"/>
      <c r="I315" s="67"/>
      <c r="J315" s="67"/>
      <c r="K315" s="67"/>
      <c r="L315" s="44"/>
      <c r="M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</sheetData>
  <sheetProtection sheet="1" autoFilter="0" formatColumns="0" formatRows="0" objects="1" scenarios="1" spinCount="100000" saltValue="WMP0WM11r3e4I7RXbXzuEcYgGr8ETbddbl5XLg9qcul2+MI6qp4S9dgmgckJJglahwNjtmUB3Fmj3r/4EtTedA==" hashValue="VttbsQckEdeXLHa4YP/D9mUThz9IPjIakiogbKZ0FcAf85akNdlhbvC7j1VStiGKj3edKqB91I0QYltl4Se2gQ==" algorithmName="SHA-512" password="CC35"/>
  <autoFilter ref="C132:K314"/>
  <mergeCells count="6">
    <mergeCell ref="E7:H7"/>
    <mergeCell ref="E16:H16"/>
    <mergeCell ref="E25:H25"/>
    <mergeCell ref="E85:H85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2023-06-07T14:51:28Z</dcterms:created>
  <dcterms:modified xsi:type="dcterms:W3CDTF">2023-06-07T14:51:31Z</dcterms:modified>
</cp:coreProperties>
</file>