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r Stránský\Desktop\"/>
    </mc:Choice>
  </mc:AlternateContent>
  <bookViews>
    <workbookView xWindow="-111" yWindow="-111" windowWidth="23262" windowHeight="12539"/>
  </bookViews>
  <sheets>
    <sheet name="Stavba" sheetId="1" r:id="rId1"/>
    <sheet name="VzorPolozky" sheetId="10" state="hidden" r:id="rId2"/>
    <sheet name="01 001 Pol" sheetId="12" r:id="rId3"/>
    <sheet name="01 002 Pol" sheetId="13" r:id="rId4"/>
    <sheet name="01 003 Pol" sheetId="14" r:id="rId5"/>
    <sheet name="01 004 Pol" sheetId="15" r:id="rId6"/>
  </sheets>
  <externalReferences>
    <externalReference r:id="rId7"/>
  </externalReferences>
  <definedNames>
    <definedName name="CelkemDPHVypocet" localSheetId="0">Stavba!$H$45</definedName>
    <definedName name="CenaCelkem">Stavba!$G$29</definedName>
    <definedName name="CenaCelkemBezDPH">Stavba!$G$28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'01 001 Pol'!$1:$7</definedName>
    <definedName name="_xlnm.Print_Titles" localSheetId="3">'01 002 Pol'!$1:$7</definedName>
    <definedName name="_xlnm.Print_Titles" localSheetId="4">'01 003 Pol'!$1:$7</definedName>
    <definedName name="_xlnm.Print_Titles" localSheetId="5">'01 004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'01 001 Pol'!$A$1:$Y$667</definedName>
    <definedName name="_xlnm.Print_Area" localSheetId="3">'01 002 Pol'!$A$1:$Y$43</definedName>
    <definedName name="_xlnm.Print_Area" localSheetId="4">'01 003 Pol'!$A$1:$Y$45</definedName>
    <definedName name="_xlnm.Print_Area" localSheetId="5">'01 004 Pol'!$A$1:$Y$43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Stavba!$F$45</definedName>
    <definedName name="ZakladDPHZakl">Stavba!$G$25</definedName>
    <definedName name="ZakladDPHZaklVypocet" localSheetId="0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2" i="1" l="1"/>
  <c r="I20" i="1" s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4" i="1"/>
  <c r="F44" i="1"/>
  <c r="G43" i="1"/>
  <c r="F43" i="1"/>
  <c r="G42" i="1"/>
  <c r="F42" i="1"/>
  <c r="G41" i="1"/>
  <c r="F41" i="1"/>
  <c r="G40" i="1"/>
  <c r="H40" i="1" s="1"/>
  <c r="I40" i="1" s="1"/>
  <c r="F40" i="1"/>
  <c r="G39" i="1"/>
  <c r="H39" i="1" s="1"/>
  <c r="I39" i="1" s="1"/>
  <c r="I45" i="1" s="1"/>
  <c r="F39" i="1"/>
  <c r="G33" i="15"/>
  <c r="G9" i="15"/>
  <c r="G8" i="15" s="1"/>
  <c r="I9" i="15"/>
  <c r="I8" i="15" s="1"/>
  <c r="K9" i="15"/>
  <c r="K8" i="15" s="1"/>
  <c r="O9" i="15"/>
  <c r="O8" i="15" s="1"/>
  <c r="Q9" i="15"/>
  <c r="V9" i="15"/>
  <c r="V8" i="15" s="1"/>
  <c r="G10" i="15"/>
  <c r="I10" i="15"/>
  <c r="K10" i="15"/>
  <c r="M10" i="15"/>
  <c r="O10" i="15"/>
  <c r="Q10" i="15"/>
  <c r="Q8" i="15" s="1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1" i="15"/>
  <c r="G20" i="15" s="1"/>
  <c r="I21" i="15"/>
  <c r="I20" i="15" s="1"/>
  <c r="K21" i="15"/>
  <c r="K20" i="15" s="1"/>
  <c r="O21" i="15"/>
  <c r="O20" i="15" s="1"/>
  <c r="Q21" i="15"/>
  <c r="Q20" i="15" s="1"/>
  <c r="V21" i="15"/>
  <c r="V20" i="15" s="1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AF33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AE33" i="15"/>
  <c r="G35" i="14"/>
  <c r="G8" i="14"/>
  <c r="G9" i="14"/>
  <c r="I9" i="14"/>
  <c r="I8" i="14" s="1"/>
  <c r="K9" i="14"/>
  <c r="K8" i="14" s="1"/>
  <c r="M9" i="14"/>
  <c r="O9" i="14"/>
  <c r="O8" i="14" s="1"/>
  <c r="Q9" i="14"/>
  <c r="V9" i="14"/>
  <c r="V8" i="14" s="1"/>
  <c r="G10" i="14"/>
  <c r="AF35" i="14" s="1"/>
  <c r="I10" i="14"/>
  <c r="K10" i="14"/>
  <c r="M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Q8" i="14" s="1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AE35" i="14"/>
  <c r="G33" i="13"/>
  <c r="G9" i="13"/>
  <c r="I9" i="13"/>
  <c r="K9" i="13"/>
  <c r="K8" i="13" s="1"/>
  <c r="M9" i="13"/>
  <c r="O9" i="13"/>
  <c r="O8" i="13" s="1"/>
  <c r="Q9" i="13"/>
  <c r="V9" i="13"/>
  <c r="V8" i="13" s="1"/>
  <c r="G10" i="13"/>
  <c r="G8" i="13" s="1"/>
  <c r="I10" i="13"/>
  <c r="K10" i="13"/>
  <c r="M10" i="13"/>
  <c r="O10" i="13"/>
  <c r="Q10" i="13"/>
  <c r="Q8" i="13" s="1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I8" i="13" s="1"/>
  <c r="K14" i="13"/>
  <c r="O14" i="13"/>
  <c r="Q14" i="13"/>
  <c r="V14" i="13"/>
  <c r="G15" i="13"/>
  <c r="O15" i="13"/>
  <c r="G16" i="13"/>
  <c r="I16" i="13"/>
  <c r="I15" i="13" s="1"/>
  <c r="K16" i="13"/>
  <c r="K15" i="13" s="1"/>
  <c r="M16" i="13"/>
  <c r="M15" i="13" s="1"/>
  <c r="O16" i="13"/>
  <c r="Q16" i="13"/>
  <c r="Q15" i="13" s="1"/>
  <c r="V16" i="13"/>
  <c r="V15" i="13" s="1"/>
  <c r="K17" i="13"/>
  <c r="G18" i="13"/>
  <c r="I18" i="13"/>
  <c r="I17" i="13" s="1"/>
  <c r="K18" i="13"/>
  <c r="M18" i="13"/>
  <c r="O18" i="13"/>
  <c r="O17" i="13" s="1"/>
  <c r="Q18" i="13"/>
  <c r="Q17" i="13" s="1"/>
  <c r="V18" i="13"/>
  <c r="G19" i="13"/>
  <c r="I19" i="13"/>
  <c r="K19" i="13"/>
  <c r="M19" i="13"/>
  <c r="O19" i="13"/>
  <c r="Q19" i="13"/>
  <c r="V19" i="13"/>
  <c r="V17" i="13" s="1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I24" i="13"/>
  <c r="V24" i="13"/>
  <c r="G25" i="13"/>
  <c r="G24" i="13" s="1"/>
  <c r="I25" i="13"/>
  <c r="K25" i="13"/>
  <c r="K24" i="13" s="1"/>
  <c r="O25" i="13"/>
  <c r="O24" i="13" s="1"/>
  <c r="Q25" i="13"/>
  <c r="V25" i="13"/>
  <c r="G26" i="13"/>
  <c r="I26" i="13"/>
  <c r="K26" i="13"/>
  <c r="M26" i="13"/>
  <c r="O26" i="13"/>
  <c r="Q26" i="13"/>
  <c r="Q24" i="13" s="1"/>
  <c r="V26" i="13"/>
  <c r="K27" i="13"/>
  <c r="O27" i="13"/>
  <c r="G28" i="13"/>
  <c r="I28" i="13"/>
  <c r="I27" i="13" s="1"/>
  <c r="K28" i="13"/>
  <c r="M28" i="13"/>
  <c r="O28" i="13"/>
  <c r="Q28" i="13"/>
  <c r="Q27" i="13" s="1"/>
  <c r="V28" i="13"/>
  <c r="V27" i="13" s="1"/>
  <c r="G29" i="13"/>
  <c r="G27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AE33" i="13"/>
  <c r="AF33" i="13"/>
  <c r="G657" i="12"/>
  <c r="BA480" i="12"/>
  <c r="BA479" i="12"/>
  <c r="BA477" i="12"/>
  <c r="BA476" i="12"/>
  <c r="BA468" i="12"/>
  <c r="BA464" i="12"/>
  <c r="BA461" i="12"/>
  <c r="BA460" i="12"/>
  <c r="BA454" i="12"/>
  <c r="BA449" i="12"/>
  <c r="BA448" i="12"/>
  <c r="BA445" i="12"/>
  <c r="BA444" i="12"/>
  <c r="G8" i="12"/>
  <c r="G9" i="12"/>
  <c r="I9" i="12"/>
  <c r="I8" i="12" s="1"/>
  <c r="K9" i="12"/>
  <c r="M9" i="12"/>
  <c r="O9" i="12"/>
  <c r="Q9" i="12"/>
  <c r="V9" i="12"/>
  <c r="V8" i="12" s="1"/>
  <c r="G12" i="12"/>
  <c r="I12" i="12"/>
  <c r="K12" i="12"/>
  <c r="K8" i="12" s="1"/>
  <c r="M12" i="12"/>
  <c r="O12" i="12"/>
  <c r="O8" i="12" s="1"/>
  <c r="Q12" i="12"/>
  <c r="V12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Q8" i="12" s="1"/>
  <c r="V19" i="12"/>
  <c r="G23" i="12"/>
  <c r="I23" i="12"/>
  <c r="K23" i="12"/>
  <c r="M23" i="12"/>
  <c r="O23" i="12"/>
  <c r="Q23" i="12"/>
  <c r="V23" i="12"/>
  <c r="G28" i="12"/>
  <c r="I28" i="12"/>
  <c r="K28" i="12"/>
  <c r="M28" i="12"/>
  <c r="O28" i="12"/>
  <c r="Q28" i="12"/>
  <c r="V28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Q61" i="12"/>
  <c r="G62" i="12"/>
  <c r="I62" i="12"/>
  <c r="I61" i="12" s="1"/>
  <c r="K62" i="12"/>
  <c r="M62" i="12"/>
  <c r="O62" i="12"/>
  <c r="O61" i="12" s="1"/>
  <c r="Q62" i="12"/>
  <c r="V62" i="12"/>
  <c r="V61" i="12" s="1"/>
  <c r="G68" i="12"/>
  <c r="I68" i="12"/>
  <c r="K68" i="12"/>
  <c r="K61" i="12" s="1"/>
  <c r="M68" i="12"/>
  <c r="O68" i="12"/>
  <c r="Q68" i="12"/>
  <c r="V68" i="12"/>
  <c r="G73" i="12"/>
  <c r="G61" i="12" s="1"/>
  <c r="I73" i="12"/>
  <c r="K73" i="12"/>
  <c r="O73" i="12"/>
  <c r="Q73" i="12"/>
  <c r="V73" i="12"/>
  <c r="G78" i="12"/>
  <c r="I78" i="12"/>
  <c r="K78" i="12"/>
  <c r="M78" i="12"/>
  <c r="O78" i="12"/>
  <c r="Q78" i="12"/>
  <c r="V78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91" i="12"/>
  <c r="I91" i="12"/>
  <c r="K91" i="12"/>
  <c r="M91" i="12"/>
  <c r="O91" i="12"/>
  <c r="Q91" i="12"/>
  <c r="V91" i="12"/>
  <c r="Q96" i="12"/>
  <c r="G97" i="12"/>
  <c r="I97" i="12"/>
  <c r="I96" i="12" s="1"/>
  <c r="K97" i="12"/>
  <c r="M97" i="12"/>
  <c r="O97" i="12"/>
  <c r="Q97" i="12"/>
  <c r="V97" i="12"/>
  <c r="V96" i="12" s="1"/>
  <c r="G99" i="12"/>
  <c r="I99" i="12"/>
  <c r="K99" i="12"/>
  <c r="K96" i="12" s="1"/>
  <c r="M99" i="12"/>
  <c r="O99" i="12"/>
  <c r="O96" i="12" s="1"/>
  <c r="Q99" i="12"/>
  <c r="V99" i="12"/>
  <c r="G104" i="12"/>
  <c r="G96" i="12" s="1"/>
  <c r="I104" i="12"/>
  <c r="K104" i="12"/>
  <c r="O104" i="12"/>
  <c r="Q104" i="12"/>
  <c r="V104" i="12"/>
  <c r="G107" i="12"/>
  <c r="I107" i="12"/>
  <c r="K107" i="12"/>
  <c r="M107" i="12"/>
  <c r="O107" i="12"/>
  <c r="Q107" i="12"/>
  <c r="V107" i="12"/>
  <c r="G109" i="12"/>
  <c r="I109" i="12"/>
  <c r="K109" i="12"/>
  <c r="M109" i="12"/>
  <c r="O109" i="12"/>
  <c r="Q109" i="12"/>
  <c r="V109" i="12"/>
  <c r="G118" i="12"/>
  <c r="I118" i="12"/>
  <c r="I117" i="12" s="1"/>
  <c r="K118" i="12"/>
  <c r="M118" i="12"/>
  <c r="O118" i="12"/>
  <c r="O117" i="12" s="1"/>
  <c r="Q118" i="12"/>
  <c r="V118" i="12"/>
  <c r="G121" i="12"/>
  <c r="G117" i="12" s="1"/>
  <c r="I121" i="12"/>
  <c r="K121" i="12"/>
  <c r="K117" i="12" s="1"/>
  <c r="O121" i="12"/>
  <c r="Q121" i="12"/>
  <c r="Q117" i="12" s="1"/>
  <c r="V121" i="12"/>
  <c r="G124" i="12"/>
  <c r="I124" i="12"/>
  <c r="K124" i="12"/>
  <c r="M124" i="12"/>
  <c r="O124" i="12"/>
  <c r="Q124" i="12"/>
  <c r="V124" i="12"/>
  <c r="V117" i="12" s="1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6" i="12"/>
  <c r="I136" i="12"/>
  <c r="K136" i="12"/>
  <c r="M136" i="12"/>
  <c r="O136" i="12"/>
  <c r="Q136" i="12"/>
  <c r="V136" i="12"/>
  <c r="G139" i="12"/>
  <c r="I139" i="12"/>
  <c r="I138" i="12" s="1"/>
  <c r="K139" i="12"/>
  <c r="M139" i="12"/>
  <c r="O139" i="12"/>
  <c r="O138" i="12" s="1"/>
  <c r="Q139" i="12"/>
  <c r="Q138" i="12" s="1"/>
  <c r="V139" i="12"/>
  <c r="G142" i="12"/>
  <c r="G138" i="12" s="1"/>
  <c r="I142" i="12"/>
  <c r="K142" i="12"/>
  <c r="K138" i="12" s="1"/>
  <c r="O142" i="12"/>
  <c r="Q142" i="12"/>
  <c r="V142" i="12"/>
  <c r="G144" i="12"/>
  <c r="I144" i="12"/>
  <c r="K144" i="12"/>
  <c r="M144" i="12"/>
  <c r="O144" i="12"/>
  <c r="Q144" i="12"/>
  <c r="V144" i="12"/>
  <c r="V138" i="12" s="1"/>
  <c r="G147" i="12"/>
  <c r="I147" i="12"/>
  <c r="K147" i="12"/>
  <c r="M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I151" i="12"/>
  <c r="K151" i="12"/>
  <c r="M151" i="12"/>
  <c r="O151" i="12"/>
  <c r="Q151" i="12"/>
  <c r="V151" i="12"/>
  <c r="G153" i="12"/>
  <c r="I153" i="12"/>
  <c r="K153" i="12"/>
  <c r="M153" i="12"/>
  <c r="O153" i="12"/>
  <c r="Q153" i="12"/>
  <c r="V153" i="12"/>
  <c r="G156" i="12"/>
  <c r="M156" i="12" s="1"/>
  <c r="I156" i="12"/>
  <c r="I155" i="12" s="1"/>
  <c r="K156" i="12"/>
  <c r="O156" i="12"/>
  <c r="O155" i="12" s="1"/>
  <c r="Q156" i="12"/>
  <c r="Q155" i="12" s="1"/>
  <c r="V156" i="12"/>
  <c r="G158" i="12"/>
  <c r="G155" i="12" s="1"/>
  <c r="I158" i="12"/>
  <c r="K158" i="12"/>
  <c r="K155" i="12" s="1"/>
  <c r="O158" i="12"/>
  <c r="Q158" i="12"/>
  <c r="V158" i="12"/>
  <c r="G179" i="12"/>
  <c r="I179" i="12"/>
  <c r="K179" i="12"/>
  <c r="M179" i="12"/>
  <c r="O179" i="12"/>
  <c r="Q179" i="12"/>
  <c r="V179" i="12"/>
  <c r="V155" i="12" s="1"/>
  <c r="G185" i="12"/>
  <c r="I185" i="12"/>
  <c r="K185" i="12"/>
  <c r="M185" i="12"/>
  <c r="O185" i="12"/>
  <c r="Q185" i="12"/>
  <c r="V185" i="12"/>
  <c r="G189" i="12"/>
  <c r="M189" i="12" s="1"/>
  <c r="I189" i="12"/>
  <c r="K189" i="12"/>
  <c r="O189" i="12"/>
  <c r="Q189" i="12"/>
  <c r="V189" i="12"/>
  <c r="G191" i="12"/>
  <c r="I191" i="12"/>
  <c r="K191" i="12"/>
  <c r="M191" i="12"/>
  <c r="O191" i="12"/>
  <c r="Q191" i="12"/>
  <c r="V191" i="12"/>
  <c r="G193" i="12"/>
  <c r="I193" i="12"/>
  <c r="K193" i="12"/>
  <c r="M193" i="12"/>
  <c r="O193" i="12"/>
  <c r="Q193" i="12"/>
  <c r="V193" i="12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Q206" i="12"/>
  <c r="G207" i="12"/>
  <c r="I207" i="12"/>
  <c r="I206" i="12" s="1"/>
  <c r="K207" i="12"/>
  <c r="M207" i="12"/>
  <c r="O207" i="12"/>
  <c r="Q207" i="12"/>
  <c r="V207" i="12"/>
  <c r="V206" i="12" s="1"/>
  <c r="G209" i="12"/>
  <c r="I209" i="12"/>
  <c r="K209" i="12"/>
  <c r="K206" i="12" s="1"/>
  <c r="M209" i="12"/>
  <c r="O209" i="12"/>
  <c r="O206" i="12" s="1"/>
  <c r="Q209" i="12"/>
  <c r="V209" i="12"/>
  <c r="G212" i="12"/>
  <c r="G206" i="12" s="1"/>
  <c r="I212" i="12"/>
  <c r="K212" i="12"/>
  <c r="O212" i="12"/>
  <c r="Q212" i="12"/>
  <c r="V212" i="12"/>
  <c r="G214" i="12"/>
  <c r="I214" i="12"/>
  <c r="K214" i="12"/>
  <c r="M214" i="12"/>
  <c r="O214" i="12"/>
  <c r="Q214" i="12"/>
  <c r="V214" i="12"/>
  <c r="K216" i="12"/>
  <c r="G217" i="12"/>
  <c r="G216" i="12" s="1"/>
  <c r="I217" i="12"/>
  <c r="I216" i="12" s="1"/>
  <c r="K217" i="12"/>
  <c r="M217" i="12"/>
  <c r="M216" i="12" s="1"/>
  <c r="O217" i="12"/>
  <c r="Q217" i="12"/>
  <c r="V217" i="12"/>
  <c r="V216" i="12" s="1"/>
  <c r="G219" i="12"/>
  <c r="M219" i="12" s="1"/>
  <c r="I219" i="12"/>
  <c r="K219" i="12"/>
  <c r="O219" i="12"/>
  <c r="O216" i="12" s="1"/>
  <c r="Q219" i="12"/>
  <c r="V219" i="12"/>
  <c r="G224" i="12"/>
  <c r="M224" i="12" s="1"/>
  <c r="I224" i="12"/>
  <c r="K224" i="12"/>
  <c r="O224" i="12"/>
  <c r="Q224" i="12"/>
  <c r="Q216" i="12" s="1"/>
  <c r="V224" i="12"/>
  <c r="G226" i="12"/>
  <c r="I226" i="12"/>
  <c r="K226" i="12"/>
  <c r="M226" i="12"/>
  <c r="O226" i="12"/>
  <c r="Q226" i="12"/>
  <c r="V226" i="12"/>
  <c r="G229" i="12"/>
  <c r="I229" i="12"/>
  <c r="K229" i="12"/>
  <c r="M229" i="12"/>
  <c r="O229" i="12"/>
  <c r="Q229" i="12"/>
  <c r="V229" i="12"/>
  <c r="G231" i="12"/>
  <c r="G232" i="12"/>
  <c r="M232" i="12" s="1"/>
  <c r="M231" i="12" s="1"/>
  <c r="I232" i="12"/>
  <c r="I231" i="12" s="1"/>
  <c r="K232" i="12"/>
  <c r="O232" i="12"/>
  <c r="O231" i="12" s="1"/>
  <c r="Q232" i="12"/>
  <c r="V232" i="12"/>
  <c r="V231" i="12" s="1"/>
  <c r="G234" i="12"/>
  <c r="M234" i="12" s="1"/>
  <c r="I234" i="12"/>
  <c r="K234" i="12"/>
  <c r="K231" i="12" s="1"/>
  <c r="O234" i="12"/>
  <c r="Q234" i="12"/>
  <c r="Q231" i="12" s="1"/>
  <c r="V234" i="12"/>
  <c r="G236" i="12"/>
  <c r="I236" i="12"/>
  <c r="K236" i="12"/>
  <c r="M236" i="12"/>
  <c r="O236" i="12"/>
  <c r="Q236" i="12"/>
  <c r="V236" i="12"/>
  <c r="G239" i="12"/>
  <c r="G238" i="12" s="1"/>
  <c r="I239" i="12"/>
  <c r="K239" i="12"/>
  <c r="K238" i="12" s="1"/>
  <c r="O239" i="12"/>
  <c r="Q239" i="12"/>
  <c r="Q238" i="12" s="1"/>
  <c r="V239" i="12"/>
  <c r="G242" i="12"/>
  <c r="I242" i="12"/>
  <c r="I238" i="12" s="1"/>
  <c r="K242" i="12"/>
  <c r="M242" i="12"/>
  <c r="O242" i="12"/>
  <c r="Q242" i="12"/>
  <c r="V242" i="12"/>
  <c r="V238" i="12" s="1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64" i="12"/>
  <c r="M264" i="12" s="1"/>
  <c r="I264" i="12"/>
  <c r="K264" i="12"/>
  <c r="O264" i="12"/>
  <c r="Q264" i="12"/>
  <c r="V264" i="12"/>
  <c r="G266" i="12"/>
  <c r="I266" i="12"/>
  <c r="K266" i="12"/>
  <c r="M266" i="12"/>
  <c r="O266" i="12"/>
  <c r="Q266" i="12"/>
  <c r="V266" i="12"/>
  <c r="G268" i="12"/>
  <c r="M268" i="12" s="1"/>
  <c r="I268" i="12"/>
  <c r="K268" i="12"/>
  <c r="O268" i="12"/>
  <c r="O238" i="12" s="1"/>
  <c r="Q268" i="12"/>
  <c r="V268" i="12"/>
  <c r="G270" i="12"/>
  <c r="Q270" i="12"/>
  <c r="G271" i="12"/>
  <c r="I271" i="12"/>
  <c r="I270" i="12" s="1"/>
  <c r="K271" i="12"/>
  <c r="M271" i="12"/>
  <c r="M270" i="12" s="1"/>
  <c r="O271" i="12"/>
  <c r="O270" i="12" s="1"/>
  <c r="Q271" i="12"/>
  <c r="V271" i="12"/>
  <c r="V270" i="12" s="1"/>
  <c r="G290" i="12"/>
  <c r="I290" i="12"/>
  <c r="K290" i="12"/>
  <c r="K270" i="12" s="1"/>
  <c r="M290" i="12"/>
  <c r="O290" i="12"/>
  <c r="Q290" i="12"/>
  <c r="V290" i="12"/>
  <c r="G292" i="12"/>
  <c r="G293" i="12"/>
  <c r="I293" i="12"/>
  <c r="I292" i="12" s="1"/>
  <c r="K293" i="12"/>
  <c r="K292" i="12" s="1"/>
  <c r="M293" i="12"/>
  <c r="O293" i="12"/>
  <c r="O292" i="12" s="1"/>
  <c r="Q293" i="12"/>
  <c r="V293" i="12"/>
  <c r="V292" i="12" s="1"/>
  <c r="G296" i="12"/>
  <c r="M296" i="12" s="1"/>
  <c r="I296" i="12"/>
  <c r="K296" i="12"/>
  <c r="O296" i="12"/>
  <c r="Q296" i="12"/>
  <c r="Q292" i="12" s="1"/>
  <c r="V296" i="12"/>
  <c r="G298" i="12"/>
  <c r="I298" i="12"/>
  <c r="K298" i="12"/>
  <c r="M298" i="12"/>
  <c r="O298" i="12"/>
  <c r="Q298" i="12"/>
  <c r="V298" i="12"/>
  <c r="G301" i="12"/>
  <c r="M301" i="12" s="1"/>
  <c r="I301" i="12"/>
  <c r="K301" i="12"/>
  <c r="O301" i="12"/>
  <c r="Q301" i="12"/>
  <c r="V301" i="12"/>
  <c r="G306" i="12"/>
  <c r="M306" i="12" s="1"/>
  <c r="I306" i="12"/>
  <c r="K306" i="12"/>
  <c r="O306" i="12"/>
  <c r="Q306" i="12"/>
  <c r="V306" i="12"/>
  <c r="G312" i="12"/>
  <c r="I312" i="12"/>
  <c r="K312" i="12"/>
  <c r="M312" i="12"/>
  <c r="O312" i="12"/>
  <c r="Q312" i="12"/>
  <c r="V312" i="12"/>
  <c r="G315" i="12"/>
  <c r="I315" i="12"/>
  <c r="K315" i="12"/>
  <c r="M315" i="12"/>
  <c r="O315" i="12"/>
  <c r="Q315" i="12"/>
  <c r="V315" i="12"/>
  <c r="G318" i="12"/>
  <c r="M318" i="12" s="1"/>
  <c r="I318" i="12"/>
  <c r="K318" i="12"/>
  <c r="O318" i="12"/>
  <c r="Q318" i="12"/>
  <c r="V318" i="12"/>
  <c r="G328" i="12"/>
  <c r="M328" i="12" s="1"/>
  <c r="I328" i="12"/>
  <c r="K328" i="12"/>
  <c r="O328" i="12"/>
  <c r="Q328" i="12"/>
  <c r="V328" i="12"/>
  <c r="G338" i="12"/>
  <c r="M338" i="12" s="1"/>
  <c r="I338" i="12"/>
  <c r="K338" i="12"/>
  <c r="O338" i="12"/>
  <c r="Q338" i="12"/>
  <c r="V338" i="12"/>
  <c r="G348" i="12"/>
  <c r="I348" i="12"/>
  <c r="K348" i="12"/>
  <c r="M348" i="12"/>
  <c r="O348" i="12"/>
  <c r="Q348" i="12"/>
  <c r="V348" i="12"/>
  <c r="G361" i="12"/>
  <c r="M361" i="12" s="1"/>
  <c r="I361" i="12"/>
  <c r="K361" i="12"/>
  <c r="O361" i="12"/>
  <c r="Q361" i="12"/>
  <c r="V361" i="12"/>
  <c r="G369" i="12"/>
  <c r="M369" i="12" s="1"/>
  <c r="I369" i="12"/>
  <c r="K369" i="12"/>
  <c r="O369" i="12"/>
  <c r="Q369" i="12"/>
  <c r="V369" i="12"/>
  <c r="G371" i="12"/>
  <c r="I371" i="12"/>
  <c r="K371" i="12"/>
  <c r="M371" i="12"/>
  <c r="O371" i="12"/>
  <c r="Q371" i="12"/>
  <c r="V371" i="12"/>
  <c r="G373" i="12"/>
  <c r="I373" i="12"/>
  <c r="K373" i="12"/>
  <c r="M373" i="12"/>
  <c r="O373" i="12"/>
  <c r="Q373" i="12"/>
  <c r="V373" i="12"/>
  <c r="G376" i="12"/>
  <c r="M376" i="12" s="1"/>
  <c r="I376" i="12"/>
  <c r="K376" i="12"/>
  <c r="O376" i="12"/>
  <c r="Q376" i="12"/>
  <c r="V376" i="12"/>
  <c r="G380" i="12"/>
  <c r="I380" i="12"/>
  <c r="K380" i="12"/>
  <c r="M380" i="12"/>
  <c r="O380" i="12"/>
  <c r="Q380" i="12"/>
  <c r="V380" i="12"/>
  <c r="K382" i="12"/>
  <c r="Q382" i="12"/>
  <c r="G383" i="12"/>
  <c r="G382" i="12" s="1"/>
  <c r="I383" i="12"/>
  <c r="I382" i="12" s="1"/>
  <c r="K383" i="12"/>
  <c r="M383" i="12"/>
  <c r="M382" i="12" s="1"/>
  <c r="O383" i="12"/>
  <c r="O382" i="12" s="1"/>
  <c r="Q383" i="12"/>
  <c r="V383" i="12"/>
  <c r="V382" i="12" s="1"/>
  <c r="G385" i="12"/>
  <c r="G384" i="12" s="1"/>
  <c r="I385" i="12"/>
  <c r="K385" i="12"/>
  <c r="K384" i="12" s="1"/>
  <c r="O385" i="12"/>
  <c r="Q385" i="12"/>
  <c r="Q384" i="12" s="1"/>
  <c r="V385" i="12"/>
  <c r="V384" i="12" s="1"/>
  <c r="G391" i="12"/>
  <c r="I391" i="12"/>
  <c r="I384" i="12" s="1"/>
  <c r="K391" i="12"/>
  <c r="M391" i="12"/>
  <c r="O391" i="12"/>
  <c r="Q391" i="12"/>
  <c r="V391" i="12"/>
  <c r="G393" i="12"/>
  <c r="I393" i="12"/>
  <c r="K393" i="12"/>
  <c r="M393" i="12"/>
  <c r="O393" i="12"/>
  <c r="Q393" i="12"/>
  <c r="V393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M399" i="12" s="1"/>
  <c r="I399" i="12"/>
  <c r="K399" i="12"/>
  <c r="O399" i="12"/>
  <c r="Q399" i="12"/>
  <c r="V399" i="12"/>
  <c r="G401" i="12"/>
  <c r="I401" i="12"/>
  <c r="K401" i="12"/>
  <c r="M401" i="12"/>
  <c r="O401" i="12"/>
  <c r="Q401" i="12"/>
  <c r="V401" i="12"/>
  <c r="G403" i="12"/>
  <c r="M403" i="12" s="1"/>
  <c r="I403" i="12"/>
  <c r="K403" i="12"/>
  <c r="O403" i="12"/>
  <c r="O384" i="12" s="1"/>
  <c r="Q403" i="12"/>
  <c r="V403" i="12"/>
  <c r="G405" i="12"/>
  <c r="I405" i="12"/>
  <c r="I404" i="12" s="1"/>
  <c r="K405" i="12"/>
  <c r="M405" i="12"/>
  <c r="O405" i="12"/>
  <c r="O404" i="12" s="1"/>
  <c r="Q405" i="12"/>
  <c r="V405" i="12"/>
  <c r="V404" i="12" s="1"/>
  <c r="G410" i="12"/>
  <c r="M410" i="12" s="1"/>
  <c r="I410" i="12"/>
  <c r="K410" i="12"/>
  <c r="K404" i="12" s="1"/>
  <c r="O410" i="12"/>
  <c r="Q410" i="12"/>
  <c r="V410" i="12"/>
  <c r="G412" i="12"/>
  <c r="G404" i="12" s="1"/>
  <c r="I412" i="12"/>
  <c r="K412" i="12"/>
  <c r="O412" i="12"/>
  <c r="Q412" i="12"/>
  <c r="V412" i="12"/>
  <c r="G414" i="12"/>
  <c r="M414" i="12" s="1"/>
  <c r="I414" i="12"/>
  <c r="K414" i="12"/>
  <c r="O414" i="12"/>
  <c r="Q414" i="12"/>
  <c r="V414" i="12"/>
  <c r="G416" i="12"/>
  <c r="I416" i="12"/>
  <c r="K416" i="12"/>
  <c r="M416" i="12"/>
  <c r="O416" i="12"/>
  <c r="Q416" i="12"/>
  <c r="V416" i="12"/>
  <c r="G418" i="12"/>
  <c r="I418" i="12"/>
  <c r="K418" i="12"/>
  <c r="M418" i="12"/>
  <c r="O418" i="12"/>
  <c r="Q418" i="12"/>
  <c r="V418" i="12"/>
  <c r="G423" i="12"/>
  <c r="I423" i="12"/>
  <c r="K423" i="12"/>
  <c r="M423" i="12"/>
  <c r="O423" i="12"/>
  <c r="Q423" i="12"/>
  <c r="V423" i="12"/>
  <c r="G425" i="12"/>
  <c r="M425" i="12" s="1"/>
  <c r="I425" i="12"/>
  <c r="K425" i="12"/>
  <c r="O425" i="12"/>
  <c r="Q425" i="12"/>
  <c r="Q404" i="12" s="1"/>
  <c r="V425" i="12"/>
  <c r="G430" i="12"/>
  <c r="I430" i="12"/>
  <c r="K430" i="12"/>
  <c r="M430" i="12"/>
  <c r="O430" i="12"/>
  <c r="Q430" i="12"/>
  <c r="V430" i="12"/>
  <c r="G432" i="12"/>
  <c r="M432" i="12" s="1"/>
  <c r="I432" i="12"/>
  <c r="K432" i="12"/>
  <c r="O432" i="12"/>
  <c r="Q432" i="12"/>
  <c r="V432" i="12"/>
  <c r="G434" i="12"/>
  <c r="M434" i="12" s="1"/>
  <c r="I434" i="12"/>
  <c r="K434" i="12"/>
  <c r="O434" i="12"/>
  <c r="Q434" i="12"/>
  <c r="V434" i="12"/>
  <c r="G436" i="12"/>
  <c r="M436" i="12" s="1"/>
  <c r="I436" i="12"/>
  <c r="K436" i="12"/>
  <c r="O436" i="12"/>
  <c r="Q436" i="12"/>
  <c r="V436" i="12"/>
  <c r="G441" i="12"/>
  <c r="I441" i="12"/>
  <c r="K441" i="12"/>
  <c r="M441" i="12"/>
  <c r="O441" i="12"/>
  <c r="Q441" i="12"/>
  <c r="V441" i="12"/>
  <c r="G443" i="12"/>
  <c r="I443" i="12"/>
  <c r="I442" i="12" s="1"/>
  <c r="K443" i="12"/>
  <c r="K442" i="12" s="1"/>
  <c r="M443" i="12"/>
  <c r="O443" i="12"/>
  <c r="O442" i="12" s="1"/>
  <c r="Q443" i="12"/>
  <c r="Q442" i="12" s="1"/>
  <c r="V443" i="12"/>
  <c r="G447" i="12"/>
  <c r="G442" i="12" s="1"/>
  <c r="I447" i="12"/>
  <c r="K447" i="12"/>
  <c r="O447" i="12"/>
  <c r="Q447" i="12"/>
  <c r="V447" i="12"/>
  <c r="G453" i="12"/>
  <c r="I453" i="12"/>
  <c r="K453" i="12"/>
  <c r="M453" i="12"/>
  <c r="O453" i="12"/>
  <c r="Q453" i="12"/>
  <c r="V453" i="12"/>
  <c r="V442" i="12" s="1"/>
  <c r="G459" i="12"/>
  <c r="M459" i="12" s="1"/>
  <c r="I459" i="12"/>
  <c r="K459" i="12"/>
  <c r="O459" i="12"/>
  <c r="Q459" i="12"/>
  <c r="V459" i="12"/>
  <c r="G463" i="12"/>
  <c r="M463" i="12" s="1"/>
  <c r="I463" i="12"/>
  <c r="K463" i="12"/>
  <c r="O463" i="12"/>
  <c r="Q463" i="12"/>
  <c r="V463" i="12"/>
  <c r="G467" i="12"/>
  <c r="M467" i="12" s="1"/>
  <c r="I467" i="12"/>
  <c r="K467" i="12"/>
  <c r="O467" i="12"/>
  <c r="Q467" i="12"/>
  <c r="V467" i="12"/>
  <c r="G470" i="12"/>
  <c r="I470" i="12"/>
  <c r="K470" i="12"/>
  <c r="M470" i="12"/>
  <c r="O470" i="12"/>
  <c r="Q470" i="12"/>
  <c r="V470" i="12"/>
  <c r="G472" i="12"/>
  <c r="I472" i="12"/>
  <c r="K472" i="12"/>
  <c r="M472" i="12"/>
  <c r="O472" i="12"/>
  <c r="Q472" i="12"/>
  <c r="V472" i="12"/>
  <c r="G473" i="12"/>
  <c r="I473" i="12"/>
  <c r="K473" i="12"/>
  <c r="M473" i="12"/>
  <c r="O473" i="12"/>
  <c r="Q473" i="12"/>
  <c r="V473" i="12"/>
  <c r="G474" i="12"/>
  <c r="M474" i="12" s="1"/>
  <c r="I474" i="12"/>
  <c r="K474" i="12"/>
  <c r="O474" i="12"/>
  <c r="Q474" i="12"/>
  <c r="V474" i="12"/>
  <c r="G475" i="12"/>
  <c r="I475" i="12"/>
  <c r="K475" i="12"/>
  <c r="M475" i="12"/>
  <c r="O475" i="12"/>
  <c r="Q475" i="12"/>
  <c r="V475" i="12"/>
  <c r="G478" i="12"/>
  <c r="M478" i="12" s="1"/>
  <c r="I478" i="12"/>
  <c r="K478" i="12"/>
  <c r="O478" i="12"/>
  <c r="Q478" i="12"/>
  <c r="V478" i="12"/>
  <c r="G481" i="12"/>
  <c r="M481" i="12" s="1"/>
  <c r="I481" i="12"/>
  <c r="K481" i="12"/>
  <c r="O481" i="12"/>
  <c r="Q481" i="12"/>
  <c r="V481" i="12"/>
  <c r="G483" i="12"/>
  <c r="I483" i="12"/>
  <c r="K483" i="12"/>
  <c r="M483" i="12"/>
  <c r="O483" i="12"/>
  <c r="Q483" i="12"/>
  <c r="V483" i="12"/>
  <c r="G485" i="12"/>
  <c r="I485" i="12"/>
  <c r="K485" i="12"/>
  <c r="M485" i="12"/>
  <c r="O485" i="12"/>
  <c r="Q485" i="12"/>
  <c r="V485" i="12"/>
  <c r="G488" i="12"/>
  <c r="I488" i="12"/>
  <c r="K488" i="12"/>
  <c r="M488" i="12"/>
  <c r="O488" i="12"/>
  <c r="Q488" i="12"/>
  <c r="V488" i="12"/>
  <c r="G493" i="12"/>
  <c r="I493" i="12"/>
  <c r="K493" i="12"/>
  <c r="M493" i="12"/>
  <c r="O493" i="12"/>
  <c r="Q493" i="12"/>
  <c r="V493" i="12"/>
  <c r="G495" i="12"/>
  <c r="M495" i="12" s="1"/>
  <c r="I495" i="12"/>
  <c r="K495" i="12"/>
  <c r="O495" i="12"/>
  <c r="Q495" i="12"/>
  <c r="V495" i="12"/>
  <c r="G498" i="12"/>
  <c r="I498" i="12"/>
  <c r="K498" i="12"/>
  <c r="M498" i="12"/>
  <c r="O498" i="12"/>
  <c r="Q498" i="12"/>
  <c r="V498" i="12"/>
  <c r="G501" i="12"/>
  <c r="M501" i="12" s="1"/>
  <c r="I501" i="12"/>
  <c r="K501" i="12"/>
  <c r="O501" i="12"/>
  <c r="Q501" i="12"/>
  <c r="V501" i="12"/>
  <c r="G505" i="12"/>
  <c r="M505" i="12" s="1"/>
  <c r="I505" i="12"/>
  <c r="K505" i="12"/>
  <c r="O505" i="12"/>
  <c r="Q505" i="12"/>
  <c r="V505" i="12"/>
  <c r="G507" i="12"/>
  <c r="I507" i="12"/>
  <c r="K507" i="12"/>
  <c r="M507" i="12"/>
  <c r="O507" i="12"/>
  <c r="Q507" i="12"/>
  <c r="V507" i="12"/>
  <c r="G509" i="12"/>
  <c r="I509" i="12"/>
  <c r="K509" i="12"/>
  <c r="M509" i="12"/>
  <c r="O509" i="12"/>
  <c r="Q509" i="12"/>
  <c r="V509" i="12"/>
  <c r="G512" i="12"/>
  <c r="I512" i="12"/>
  <c r="K512" i="12"/>
  <c r="M512" i="12"/>
  <c r="O512" i="12"/>
  <c r="Q512" i="12"/>
  <c r="V512" i="12"/>
  <c r="G515" i="12"/>
  <c r="I515" i="12"/>
  <c r="K515" i="12"/>
  <c r="M515" i="12"/>
  <c r="O515" i="12"/>
  <c r="Q515" i="12"/>
  <c r="V515" i="12"/>
  <c r="G518" i="12"/>
  <c r="M518" i="12" s="1"/>
  <c r="I518" i="12"/>
  <c r="K518" i="12"/>
  <c r="O518" i="12"/>
  <c r="Q518" i="12"/>
  <c r="V518" i="12"/>
  <c r="G523" i="12"/>
  <c r="I523" i="12"/>
  <c r="K523" i="12"/>
  <c r="M523" i="12"/>
  <c r="O523" i="12"/>
  <c r="Q523" i="12"/>
  <c r="V523" i="12"/>
  <c r="G528" i="12"/>
  <c r="M528" i="12" s="1"/>
  <c r="I528" i="12"/>
  <c r="K528" i="12"/>
  <c r="O528" i="12"/>
  <c r="Q528" i="12"/>
  <c r="V528" i="12"/>
  <c r="G530" i="12"/>
  <c r="M530" i="12" s="1"/>
  <c r="I530" i="12"/>
  <c r="K530" i="12"/>
  <c r="O530" i="12"/>
  <c r="Q530" i="12"/>
  <c r="V530" i="12"/>
  <c r="G531" i="12"/>
  <c r="I531" i="12"/>
  <c r="O531" i="12"/>
  <c r="V531" i="12"/>
  <c r="G532" i="12"/>
  <c r="I532" i="12"/>
  <c r="K532" i="12"/>
  <c r="K531" i="12" s="1"/>
  <c r="M532" i="12"/>
  <c r="M531" i="12" s="1"/>
  <c r="O532" i="12"/>
  <c r="Q532" i="12"/>
  <c r="Q531" i="12" s="1"/>
  <c r="V532" i="12"/>
  <c r="K534" i="12"/>
  <c r="V534" i="12"/>
  <c r="G535" i="12"/>
  <c r="G534" i="12" s="1"/>
  <c r="I535" i="12"/>
  <c r="I534" i="12" s="1"/>
  <c r="K535" i="12"/>
  <c r="M535" i="12"/>
  <c r="O535" i="12"/>
  <c r="O534" i="12" s="1"/>
  <c r="Q535" i="12"/>
  <c r="Q534" i="12" s="1"/>
  <c r="V535" i="12"/>
  <c r="G538" i="12"/>
  <c r="M538" i="12" s="1"/>
  <c r="M534" i="12" s="1"/>
  <c r="I538" i="12"/>
  <c r="K538" i="12"/>
  <c r="O538" i="12"/>
  <c r="Q538" i="12"/>
  <c r="V538" i="12"/>
  <c r="G542" i="12"/>
  <c r="M542" i="12" s="1"/>
  <c r="I542" i="12"/>
  <c r="I541" i="12" s="1"/>
  <c r="K542" i="12"/>
  <c r="K541" i="12" s="1"/>
  <c r="O542" i="12"/>
  <c r="Q542" i="12"/>
  <c r="V542" i="12"/>
  <c r="G544" i="12"/>
  <c r="M544" i="12" s="1"/>
  <c r="I544" i="12"/>
  <c r="K544" i="12"/>
  <c r="O544" i="12"/>
  <c r="O541" i="12" s="1"/>
  <c r="Q544" i="12"/>
  <c r="V544" i="12"/>
  <c r="G546" i="12"/>
  <c r="I546" i="12"/>
  <c r="K546" i="12"/>
  <c r="M546" i="12"/>
  <c r="O546" i="12"/>
  <c r="Q546" i="12"/>
  <c r="V546" i="12"/>
  <c r="G549" i="12"/>
  <c r="M549" i="12" s="1"/>
  <c r="I549" i="12"/>
  <c r="K549" i="12"/>
  <c r="O549" i="12"/>
  <c r="Q549" i="12"/>
  <c r="Q541" i="12" s="1"/>
  <c r="V549" i="12"/>
  <c r="G552" i="12"/>
  <c r="I552" i="12"/>
  <c r="K552" i="12"/>
  <c r="M552" i="12"/>
  <c r="O552" i="12"/>
  <c r="Q552" i="12"/>
  <c r="V552" i="12"/>
  <c r="G554" i="12"/>
  <c r="I554" i="12"/>
  <c r="K554" i="12"/>
  <c r="M554" i="12"/>
  <c r="O554" i="12"/>
  <c r="Q554" i="12"/>
  <c r="V554" i="12"/>
  <c r="G556" i="12"/>
  <c r="M556" i="12" s="1"/>
  <c r="I556" i="12"/>
  <c r="K556" i="12"/>
  <c r="O556" i="12"/>
  <c r="Q556" i="12"/>
  <c r="V556" i="12"/>
  <c r="G558" i="12"/>
  <c r="M558" i="12" s="1"/>
  <c r="I558" i="12"/>
  <c r="K558" i="12"/>
  <c r="O558" i="12"/>
  <c r="Q558" i="12"/>
  <c r="V558" i="12"/>
  <c r="V541" i="12" s="1"/>
  <c r="G560" i="12"/>
  <c r="I560" i="12"/>
  <c r="K560" i="12"/>
  <c r="M560" i="12"/>
  <c r="O560" i="12"/>
  <c r="Q560" i="12"/>
  <c r="V560" i="12"/>
  <c r="G562" i="12"/>
  <c r="M562" i="12" s="1"/>
  <c r="I562" i="12"/>
  <c r="K562" i="12"/>
  <c r="O562" i="12"/>
  <c r="Q562" i="12"/>
  <c r="V562" i="12"/>
  <c r="G564" i="12"/>
  <c r="I564" i="12"/>
  <c r="K564" i="12"/>
  <c r="M564" i="12"/>
  <c r="O564" i="12"/>
  <c r="Q564" i="12"/>
  <c r="V564" i="12"/>
  <c r="G566" i="12"/>
  <c r="I566" i="12"/>
  <c r="K566" i="12"/>
  <c r="M566" i="12"/>
  <c r="O566" i="12"/>
  <c r="Q566" i="12"/>
  <c r="V566" i="12"/>
  <c r="G568" i="12"/>
  <c r="I568" i="12"/>
  <c r="K568" i="12"/>
  <c r="M568" i="12"/>
  <c r="O568" i="12"/>
  <c r="Q568" i="12"/>
  <c r="V568" i="12"/>
  <c r="G573" i="12"/>
  <c r="I573" i="12"/>
  <c r="K573" i="12"/>
  <c r="M573" i="12"/>
  <c r="O573" i="12"/>
  <c r="Q573" i="12"/>
  <c r="V573" i="12"/>
  <c r="G575" i="12"/>
  <c r="M575" i="12" s="1"/>
  <c r="I575" i="12"/>
  <c r="K575" i="12"/>
  <c r="O575" i="12"/>
  <c r="Q575" i="12"/>
  <c r="V575" i="12"/>
  <c r="G577" i="12"/>
  <c r="M577" i="12" s="1"/>
  <c r="I577" i="12"/>
  <c r="K577" i="12"/>
  <c r="O577" i="12"/>
  <c r="Q577" i="12"/>
  <c r="V577" i="12"/>
  <c r="G580" i="12"/>
  <c r="M580" i="12" s="1"/>
  <c r="M579" i="12" s="1"/>
  <c r="I580" i="12"/>
  <c r="I579" i="12" s="1"/>
  <c r="K580" i="12"/>
  <c r="K579" i="12" s="1"/>
  <c r="O580" i="12"/>
  <c r="O579" i="12" s="1"/>
  <c r="Q580" i="12"/>
  <c r="Q579" i="12" s="1"/>
  <c r="V580" i="12"/>
  <c r="G582" i="12"/>
  <c r="I582" i="12"/>
  <c r="K582" i="12"/>
  <c r="M582" i="12"/>
  <c r="O582" i="12"/>
  <c r="Q582" i="12"/>
  <c r="V582" i="12"/>
  <c r="G585" i="12"/>
  <c r="I585" i="12"/>
  <c r="K585" i="12"/>
  <c r="M585" i="12"/>
  <c r="O585" i="12"/>
  <c r="Q585" i="12"/>
  <c r="V585" i="12"/>
  <c r="V579" i="12" s="1"/>
  <c r="G588" i="12"/>
  <c r="I588" i="12"/>
  <c r="K588" i="12"/>
  <c r="M588" i="12"/>
  <c r="O588" i="12"/>
  <c r="Q588" i="12"/>
  <c r="V588" i="12"/>
  <c r="G591" i="12"/>
  <c r="I591" i="12"/>
  <c r="K591" i="12"/>
  <c r="M591" i="12"/>
  <c r="O591" i="12"/>
  <c r="Q591" i="12"/>
  <c r="V591" i="12"/>
  <c r="Q592" i="12"/>
  <c r="G593" i="12"/>
  <c r="G592" i="12" s="1"/>
  <c r="I593" i="12"/>
  <c r="I592" i="12" s="1"/>
  <c r="K593" i="12"/>
  <c r="K592" i="12" s="1"/>
  <c r="O593" i="12"/>
  <c r="Q593" i="12"/>
  <c r="V593" i="12"/>
  <c r="V592" i="12" s="1"/>
  <c r="G595" i="12"/>
  <c r="M595" i="12" s="1"/>
  <c r="I595" i="12"/>
  <c r="K595" i="12"/>
  <c r="O595" i="12"/>
  <c r="O592" i="12" s="1"/>
  <c r="Q595" i="12"/>
  <c r="V595" i="12"/>
  <c r="G598" i="12"/>
  <c r="M598" i="12" s="1"/>
  <c r="I598" i="12"/>
  <c r="K598" i="12"/>
  <c r="O598" i="12"/>
  <c r="Q598" i="12"/>
  <c r="V598" i="12"/>
  <c r="I599" i="12"/>
  <c r="G600" i="12"/>
  <c r="I600" i="12"/>
  <c r="K600" i="12"/>
  <c r="K599" i="12" s="1"/>
  <c r="M600" i="12"/>
  <c r="M599" i="12" s="1"/>
  <c r="O600" i="12"/>
  <c r="O599" i="12" s="1"/>
  <c r="Q600" i="12"/>
  <c r="Q599" i="12" s="1"/>
  <c r="V600" i="12"/>
  <c r="V599" i="12" s="1"/>
  <c r="G602" i="12"/>
  <c r="I602" i="12"/>
  <c r="K602" i="12"/>
  <c r="M602" i="12"/>
  <c r="O602" i="12"/>
  <c r="Q602" i="12"/>
  <c r="V602" i="12"/>
  <c r="G604" i="12"/>
  <c r="I604" i="12"/>
  <c r="K604" i="12"/>
  <c r="M604" i="12"/>
  <c r="O604" i="12"/>
  <c r="Q604" i="12"/>
  <c r="V604" i="12"/>
  <c r="G607" i="12"/>
  <c r="M607" i="12" s="1"/>
  <c r="I607" i="12"/>
  <c r="K607" i="12"/>
  <c r="O607" i="12"/>
  <c r="Q607" i="12"/>
  <c r="V607" i="12"/>
  <c r="V608" i="12"/>
  <c r="G609" i="12"/>
  <c r="M609" i="12" s="1"/>
  <c r="M608" i="12" s="1"/>
  <c r="I609" i="12"/>
  <c r="I608" i="12" s="1"/>
  <c r="K609" i="12"/>
  <c r="K608" i="12" s="1"/>
  <c r="O609" i="12"/>
  <c r="O608" i="12" s="1"/>
  <c r="Q609" i="12"/>
  <c r="V609" i="12"/>
  <c r="G610" i="12"/>
  <c r="M610" i="12" s="1"/>
  <c r="I610" i="12"/>
  <c r="K610" i="12"/>
  <c r="O610" i="12"/>
  <c r="Q610" i="12"/>
  <c r="Q608" i="12" s="1"/>
  <c r="V610" i="12"/>
  <c r="G616" i="12"/>
  <c r="I616" i="12"/>
  <c r="K616" i="12"/>
  <c r="M616" i="12"/>
  <c r="O616" i="12"/>
  <c r="Q616" i="12"/>
  <c r="V616" i="12"/>
  <c r="G618" i="12"/>
  <c r="I618" i="12"/>
  <c r="K618" i="12"/>
  <c r="M618" i="12"/>
  <c r="O618" i="12"/>
  <c r="Q618" i="12"/>
  <c r="V618" i="12"/>
  <c r="G620" i="12"/>
  <c r="I620" i="12"/>
  <c r="K620" i="12"/>
  <c r="M620" i="12"/>
  <c r="O620" i="12"/>
  <c r="Q620" i="12"/>
  <c r="V620" i="12"/>
  <c r="G622" i="12"/>
  <c r="I622" i="12"/>
  <c r="K622" i="12"/>
  <c r="M622" i="12"/>
  <c r="O622" i="12"/>
  <c r="Q622" i="12"/>
  <c r="V622" i="12"/>
  <c r="Q624" i="12"/>
  <c r="G625" i="12"/>
  <c r="G624" i="12" s="1"/>
  <c r="I625" i="12"/>
  <c r="I624" i="12" s="1"/>
  <c r="K625" i="12"/>
  <c r="O625" i="12"/>
  <c r="Q625" i="12"/>
  <c r="V625" i="12"/>
  <c r="V624" i="12" s="1"/>
  <c r="G627" i="12"/>
  <c r="M627" i="12" s="1"/>
  <c r="I627" i="12"/>
  <c r="K627" i="12"/>
  <c r="K624" i="12" s="1"/>
  <c r="O627" i="12"/>
  <c r="O624" i="12" s="1"/>
  <c r="Q627" i="12"/>
  <c r="V627" i="12"/>
  <c r="G629" i="12"/>
  <c r="M629" i="12" s="1"/>
  <c r="I629" i="12"/>
  <c r="K629" i="12"/>
  <c r="O629" i="12"/>
  <c r="Q629" i="12"/>
  <c r="V629" i="12"/>
  <c r="G635" i="12"/>
  <c r="I635" i="12"/>
  <c r="K635" i="12"/>
  <c r="K634" i="12" s="1"/>
  <c r="M635" i="12"/>
  <c r="O635" i="12"/>
  <c r="O634" i="12" s="1"/>
  <c r="Q635" i="12"/>
  <c r="Q634" i="12" s="1"/>
  <c r="V635" i="12"/>
  <c r="G637" i="12"/>
  <c r="I637" i="12"/>
  <c r="K637" i="12"/>
  <c r="M637" i="12"/>
  <c r="O637" i="12"/>
  <c r="Q637" i="12"/>
  <c r="V637" i="12"/>
  <c r="V634" i="12" s="1"/>
  <c r="G638" i="12"/>
  <c r="I638" i="12"/>
  <c r="K638" i="12"/>
  <c r="M638" i="12"/>
  <c r="O638" i="12"/>
  <c r="Q638" i="12"/>
  <c r="V638" i="12"/>
  <c r="G639" i="12"/>
  <c r="M639" i="12" s="1"/>
  <c r="I639" i="12"/>
  <c r="K639" i="12"/>
  <c r="O639" i="12"/>
  <c r="Q639" i="12"/>
  <c r="V639" i="12"/>
  <c r="G640" i="12"/>
  <c r="M640" i="12" s="1"/>
  <c r="I640" i="12"/>
  <c r="K640" i="12"/>
  <c r="O640" i="12"/>
  <c r="Q640" i="12"/>
  <c r="V640" i="12"/>
  <c r="G641" i="12"/>
  <c r="M641" i="12" s="1"/>
  <c r="I641" i="12"/>
  <c r="K641" i="12"/>
  <c r="O641" i="12"/>
  <c r="Q641" i="12"/>
  <c r="V641" i="12"/>
  <c r="G642" i="12"/>
  <c r="M642" i="12" s="1"/>
  <c r="I642" i="12"/>
  <c r="K642" i="12"/>
  <c r="O642" i="12"/>
  <c r="Q642" i="12"/>
  <c r="V642" i="12"/>
  <c r="G643" i="12"/>
  <c r="I643" i="12"/>
  <c r="I634" i="12" s="1"/>
  <c r="K643" i="12"/>
  <c r="M643" i="12"/>
  <c r="O643" i="12"/>
  <c r="Q643" i="12"/>
  <c r="V643" i="12"/>
  <c r="K644" i="12"/>
  <c r="G645" i="12"/>
  <c r="I645" i="12"/>
  <c r="I644" i="12" s="1"/>
  <c r="K645" i="12"/>
  <c r="M645" i="12"/>
  <c r="O645" i="12"/>
  <c r="O644" i="12" s="1"/>
  <c r="Q645" i="12"/>
  <c r="Q644" i="12" s="1"/>
  <c r="V645" i="12"/>
  <c r="V644" i="12" s="1"/>
  <c r="G646" i="12"/>
  <c r="I646" i="12"/>
  <c r="K646" i="12"/>
  <c r="M646" i="12"/>
  <c r="O646" i="12"/>
  <c r="Q646" i="12"/>
  <c r="V646" i="12"/>
  <c r="G647" i="12"/>
  <c r="I647" i="12"/>
  <c r="K647" i="12"/>
  <c r="M647" i="12"/>
  <c r="O647" i="12"/>
  <c r="Q647" i="12"/>
  <c r="V647" i="12"/>
  <c r="G648" i="12"/>
  <c r="M648" i="12" s="1"/>
  <c r="I648" i="12"/>
  <c r="K648" i="12"/>
  <c r="O648" i="12"/>
  <c r="Q648" i="12"/>
  <c r="V648" i="12"/>
  <c r="G650" i="12"/>
  <c r="M650" i="12" s="1"/>
  <c r="M649" i="12" s="1"/>
  <c r="I650" i="12"/>
  <c r="I649" i="12" s="1"/>
  <c r="K650" i="12"/>
  <c r="K649" i="12" s="1"/>
  <c r="O650" i="12"/>
  <c r="O649" i="12" s="1"/>
  <c r="Q650" i="12"/>
  <c r="V650" i="12"/>
  <c r="V649" i="12" s="1"/>
  <c r="G651" i="12"/>
  <c r="I651" i="12"/>
  <c r="K651" i="12"/>
  <c r="M651" i="12"/>
  <c r="O651" i="12"/>
  <c r="Q651" i="12"/>
  <c r="V651" i="12"/>
  <c r="G652" i="12"/>
  <c r="I652" i="12"/>
  <c r="K652" i="12"/>
  <c r="M652" i="12"/>
  <c r="O652" i="12"/>
  <c r="Q652" i="12"/>
  <c r="Q649" i="12" s="1"/>
  <c r="V652" i="12"/>
  <c r="AE657" i="12"/>
  <c r="I19" i="1"/>
  <c r="I18" i="1"/>
  <c r="F45" i="1"/>
  <c r="G23" i="1" s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I17" i="1" l="1"/>
  <c r="I16" i="1"/>
  <c r="I21" i="1" s="1"/>
  <c r="I93" i="1"/>
  <c r="J91" i="1" s="1"/>
  <c r="J77" i="1"/>
  <c r="J88" i="1"/>
  <c r="J68" i="1"/>
  <c r="J73" i="1"/>
  <c r="J84" i="1"/>
  <c r="J72" i="1"/>
  <c r="J64" i="1"/>
  <c r="J69" i="1"/>
  <c r="J85" i="1"/>
  <c r="J80" i="1"/>
  <c r="J90" i="1"/>
  <c r="J62" i="1"/>
  <c r="J66" i="1"/>
  <c r="J74" i="1"/>
  <c r="J78" i="1"/>
  <c r="J82" i="1"/>
  <c r="J86" i="1"/>
  <c r="J58" i="1"/>
  <c r="J70" i="1"/>
  <c r="J59" i="1"/>
  <c r="J63" i="1"/>
  <c r="J67" i="1"/>
  <c r="J71" i="1"/>
  <c r="J75" i="1"/>
  <c r="J79" i="1"/>
  <c r="J83" i="1"/>
  <c r="J92" i="1"/>
  <c r="G26" i="1"/>
  <c r="A26" i="1"/>
  <c r="A23" i="1"/>
  <c r="H45" i="1"/>
  <c r="G28" i="1"/>
  <c r="M21" i="15"/>
  <c r="M25" i="15"/>
  <c r="M9" i="15"/>
  <c r="M8" i="15" s="1"/>
  <c r="M8" i="14"/>
  <c r="M17" i="13"/>
  <c r="M8" i="13"/>
  <c r="G17" i="13"/>
  <c r="M29" i="13"/>
  <c r="M27" i="13" s="1"/>
  <c r="M25" i="13"/>
  <c r="M24" i="13" s="1"/>
  <c r="M292" i="12"/>
  <c r="M634" i="12"/>
  <c r="M541" i="12"/>
  <c r="M644" i="12"/>
  <c r="M8" i="12"/>
  <c r="G608" i="12"/>
  <c r="G541" i="12"/>
  <c r="G649" i="12"/>
  <c r="G579" i="12"/>
  <c r="G634" i="12"/>
  <c r="G599" i="12"/>
  <c r="AF657" i="12"/>
  <c r="G644" i="12"/>
  <c r="M447" i="12"/>
  <c r="M442" i="12" s="1"/>
  <c r="M385" i="12"/>
  <c r="M384" i="12" s="1"/>
  <c r="M239" i="12"/>
  <c r="M238" i="12" s="1"/>
  <c r="M158" i="12"/>
  <c r="M155" i="12" s="1"/>
  <c r="M142" i="12"/>
  <c r="M138" i="12" s="1"/>
  <c r="M121" i="12"/>
  <c r="M117" i="12" s="1"/>
  <c r="M625" i="12"/>
  <c r="M624" i="12" s="1"/>
  <c r="M593" i="12"/>
  <c r="M592" i="12" s="1"/>
  <c r="M412" i="12"/>
  <c r="M404" i="12" s="1"/>
  <c r="M212" i="12"/>
  <c r="M206" i="12" s="1"/>
  <c r="M104" i="12"/>
  <c r="M96" i="12" s="1"/>
  <c r="M73" i="12"/>
  <c r="M61" i="12" s="1"/>
  <c r="J87" i="1"/>
  <c r="J42" i="1"/>
  <c r="J39" i="1"/>
  <c r="J45" i="1" s="1"/>
  <c r="J44" i="1"/>
  <c r="J41" i="1"/>
  <c r="J43" i="1"/>
  <c r="J40" i="1"/>
  <c r="J28" i="1"/>
  <c r="J26" i="1"/>
  <c r="G38" i="1"/>
  <c r="F38" i="1"/>
  <c r="J23" i="1"/>
  <c r="J24" i="1"/>
  <c r="J25" i="1"/>
  <c r="J27" i="1"/>
  <c r="E24" i="1"/>
  <c r="E26" i="1"/>
  <c r="J65" i="1" l="1"/>
  <c r="J76" i="1"/>
  <c r="J89" i="1"/>
  <c r="J61" i="1"/>
  <c r="J60" i="1"/>
  <c r="J81" i="1"/>
  <c r="G24" i="1"/>
  <c r="A27" i="1" s="1"/>
  <c r="A24" i="1"/>
  <c r="M20" i="15"/>
  <c r="J93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Stránský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Stránský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 Stránský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 Stránský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<sst xmlns="http://schemas.openxmlformats.org/spreadsheetml/2006/main" count="3501" uniqueCount="1016">
  <si>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</si>
  <si>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</si>
  <si>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</si>
  <si>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</si>
  <si>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</si>
  <si>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</si>
  <si>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</si>
  <si>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</si>
  <si>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</si>
  <si>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</si>
  <si>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</si>
  <si>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</si>
  <si>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</si>
  <si>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</si>
  <si>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</si>
  <si>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</si>
  <si>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</si>
  <si>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</si>
  <si>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</si>
  <si>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</si>
  <si>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</si>
  <si>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</si>
  <si>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</si>
  <si>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</si>
  <si>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</si>
  <si>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</si>
  <si>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</si>
  <si>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</si>
  <si>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</si>
  <si>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</si>
  <si>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</si>
  <si>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</si>
  <si>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</si>
  <si>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</si>
  <si>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</si>
  <si>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</si>
  <si>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</si>
  <si>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</si>
  <si>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</si>
  <si>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</si>
  <si>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</si>
  <si>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23-36</t>
  </si>
  <si>
    <t>Kynšperk Branka 2023</t>
  </si>
  <si>
    <t>Stavba</t>
  </si>
  <si>
    <t>01</t>
  </si>
  <si>
    <t>Oprava objektu městské branky</t>
  </si>
  <si>
    <t>001</t>
  </si>
  <si>
    <t>Stavební práce</t>
  </si>
  <si>
    <t>002</t>
  </si>
  <si>
    <t>ZTI</t>
  </si>
  <si>
    <t>003</t>
  </si>
  <si>
    <t>Elektro - silnoproud</t>
  </si>
  <si>
    <t>004</t>
  </si>
  <si>
    <t>Elektro - slaboproud</t>
  </si>
  <si>
    <t>Celkem za stavbu</t>
  </si>
  <si>
    <t>CZK</t>
  </si>
  <si>
    <t>#POPS</t>
  </si>
  <si>
    <t>Popis stavby: 23-36 - Kynšperk Branka 2023</t>
  </si>
  <si>
    <t>#POPO</t>
  </si>
  <si>
    <t>Popis objektu: 01 - Oprava objektu městské branky</t>
  </si>
  <si>
    <t>#POPR</t>
  </si>
  <si>
    <t>Popis rozpočtu: 001 - Stavební práce</t>
  </si>
  <si>
    <t>Popis rozpočtu: 002 - ZTI</t>
  </si>
  <si>
    <t>Popis rozpočtu: 003 - Elektro - silnoproud</t>
  </si>
  <si>
    <t>Popis rozpočtu: 004 - Elektro - slaboproud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</si>
  <si>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</si>
  <si>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</si>
  <si>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</si>
  <si>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</si>
  <si>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</si>
  <si>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</si>
  <si>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</si>
  <si>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</si>
  <si>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</si>
  <si>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</si>
  <si>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</si>
  <si>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</si>
  <si>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</si>
  <si>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</si>
  <si>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</si>
  <si>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</si>
  <si>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</si>
  <si>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</si>
  <si>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</si>
  <si>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</si>
  <si>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</si>
  <si>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</si>
  <si>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</si>
  <si>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</si>
  <si>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</si>
  <si>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</si>
  <si>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</si>
  <si>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</si>
  <si>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</si>
  <si>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</si>
  <si>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</si>
  <si>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</si>
  <si>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</si>
  <si>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</si>
  <si>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</si>
  <si>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</si>
  <si>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</si>
  <si>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</si>
  <si>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</si>
  <si>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</si>
  <si>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</si>
  <si>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</si>
  <si>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</si>
  <si>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</si>
  <si>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</si>
  <si>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</si>
  <si>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</si>
  <si>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</si>
  <si>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</si>
  <si>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</si>
  <si>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771</t>
  </si>
  <si>
    <t>Podlahy z dlaždic a obklady</t>
  </si>
  <si>
    <t>772</t>
  </si>
  <si>
    <t>Kamenné  dlažby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</si>
  <si>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</si>
  <si>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</si>
  <si>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</si>
  <si>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</si>
  <si>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</si>
  <si>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</si>
  <si>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</si>
  <si>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</si>
  <si>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M22-1</t>
  </si>
  <si>
    <t>Montáž sdělovací a zabezp. techniky - EPS</t>
  </si>
  <si>
    <t>M22-2</t>
  </si>
  <si>
    <t>Montáž sdělovací a zabezp. techniky - CCTV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</si>
  <si>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</si>
  <si>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</si>
  <si>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</si>
  <si>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</si>
  <si>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</si>
  <si>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</si>
  <si>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</si>
  <si>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</si>
  <si>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</si>
  <si>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</si>
  <si>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</si>
  <si>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</si>
  <si>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</si>
  <si>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</si>
  <si>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</si>
  <si>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</si>
  <si>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</si>
  <si>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</si>
  <si>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</si>
  <si>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</si>
  <si>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</si>
  <si>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</si>
  <si>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</si>
  <si>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</si>
  <si>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</si>
  <si>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</si>
  <si>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</si>
  <si>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</si>
  <si>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</si>
  <si>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</si>
  <si>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</si>
  <si>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</si>
  <si>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</si>
  <si>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113106211R00</t>
  </si>
  <si>
    <t>Rozebrání dlažeb z velkých kostek v kam.</t>
  </si>
  <si>
    <t>m2</t>
  </si>
  <si>
    <t>RTS 23/ I</t>
  </si>
  <si>
    <t>Práce</t>
  </si>
  <si>
    <t>Běžná</t>
  </si>
  <si>
    <t>POL1_</t>
  </si>
  <si>
    <t>chodník v průjezdu : 14,70</t>
  </si>
  <si>
    <t>VV</t>
  </si>
  <si>
    <t>bok průjezdu vnější strana : 6,60</t>
  </si>
  <si>
    <t>113106231R00</t>
  </si>
  <si>
    <t>Rozebrání dlažeb ze zámkové dlažby v kamenivu</t>
  </si>
  <si>
    <t>chodník před čp. 9 : 7,5*1,1</t>
  </si>
  <si>
    <t>dvorek vedle čp. 9 : 8,0*1,1</t>
  </si>
  <si>
    <t>113107510R00</t>
  </si>
  <si>
    <t>Odstranění podkladu pl. 50 m2,kam.drcené tl.10 cm</t>
  </si>
  <si>
    <t>Odkaz na mn. položky pořadí 1 : 21,30000</t>
  </si>
  <si>
    <t>113107514R00</t>
  </si>
  <si>
    <t>Odstranění podkladu pl. 50 m2,kam.drcené tl.14 cm</t>
  </si>
  <si>
    <t>Odkaz na mn. položky pořadí 2 : 17,05000</t>
  </si>
  <si>
    <t>139601103R00</t>
  </si>
  <si>
    <t>Ruční výkop jam, rýh a šachet v hornině tř. 4</t>
  </si>
  <si>
    <t>m3</t>
  </si>
  <si>
    <t>kolem základového zdiva : 35,5*1,0*0,85</t>
  </si>
  <si>
    <t>pro založení horské vpusti : 3,0*0,7*0,9</t>
  </si>
  <si>
    <t>bok průjezdu k čp. 9 : 1,2*4,6*0,3</t>
  </si>
  <si>
    <t>139711101R00</t>
  </si>
  <si>
    <t>Vykopávka v uzavřených prostorách v hor.1-4</t>
  </si>
  <si>
    <t>101 : 27,62*0,4</t>
  </si>
  <si>
    <t>102 : 7,62*0,4</t>
  </si>
  <si>
    <t>103 : 3,98*0,4</t>
  </si>
  <si>
    <t>104 : 1,64*0,4</t>
  </si>
  <si>
    <t>162201203R00</t>
  </si>
  <si>
    <t>Vodorovné přemíst.výkopku, kolečko hor.1-4, do 10m</t>
  </si>
  <si>
    <t>Odkaz na mn. položky pořadí 5 : 33,72100</t>
  </si>
  <si>
    <t>Odkaz na mn. položky pořadí 6 : 16,34400</t>
  </si>
  <si>
    <t>Odkaz na mn. položky pořadí 13 : 18,82500</t>
  </si>
  <si>
    <t>162201210R00</t>
  </si>
  <si>
    <t>Příplatek za dalš.10 m, kolečko, výkop. z hor.1- 4</t>
  </si>
  <si>
    <t>Odkaz na mn. položky pořadí 7 : 68,89000*2</t>
  </si>
  <si>
    <t>162701105R00</t>
  </si>
  <si>
    <t>Vodorovné přemístění výkopku z hor.1-4 do 10000 m</t>
  </si>
  <si>
    <t>Odkaz na mn. položky pořadí 13 : 18,82500*-1</t>
  </si>
  <si>
    <t>162701109R00</t>
  </si>
  <si>
    <t>Příplatek k vod. přemístění hor.1-4 za další 1 km</t>
  </si>
  <si>
    <t>Odkaz na mn. položky pořadí 9 : 31,24000*20</t>
  </si>
  <si>
    <t>167101201R00</t>
  </si>
  <si>
    <t>Nakládání výkopku z hor.1 ÷ 4 - ručně</t>
  </si>
  <si>
    <t>171201201R00</t>
  </si>
  <si>
    <t>Uložení sypaniny na skl.-sypanina na výšku přes 2m</t>
  </si>
  <si>
    <t>Odkaz na mn. položky pořadí 9 : 31,24000</t>
  </si>
  <si>
    <t>174101102R00</t>
  </si>
  <si>
    <t>Zásyp ruční se zhutněním</t>
  </si>
  <si>
    <t>kolem základového zdiva : 35,5*0,6*0,85</t>
  </si>
  <si>
    <t>vnější schodiště : 1,2*1,2*0,5</t>
  </si>
  <si>
    <t>175101101RT2</t>
  </si>
  <si>
    <t>Obsyp potrubí bez prohození sypaniny s dodáním kameniva frakce 16-32 mm</t>
  </si>
  <si>
    <t>Kalkul</t>
  </si>
  <si>
    <t>kolem základového zdiva : 35,5*0,2*0,85</t>
  </si>
  <si>
    <t>180402111R00</t>
  </si>
  <si>
    <t>Založení trávníku parkového výsevem v rovině</t>
  </si>
  <si>
    <t>Odkaz na mn. položky pořadí 17 : 15,00000</t>
  </si>
  <si>
    <t>00572420R</t>
  </si>
  <si>
    <t>Směs travní parková</t>
  </si>
  <si>
    <t>kg</t>
  </si>
  <si>
    <t>SPCM</t>
  </si>
  <si>
    <t>Specifikace</t>
  </si>
  <si>
    <t>POL3_</t>
  </si>
  <si>
    <t>Odkaz na mn. položky pořadí 15 : 15,00000*0,03</t>
  </si>
  <si>
    <t>182001121R00</t>
  </si>
  <si>
    <t>Plošná úprava terénu, nerovnosti do 15 cm v rovině</t>
  </si>
  <si>
    <t>po dokončení prací, předpoklad : 15</t>
  </si>
  <si>
    <t>199000002R00</t>
  </si>
  <si>
    <t>Poplatek za skládku výkopku a navážky</t>
  </si>
  <si>
    <t>Indiv</t>
  </si>
  <si>
    <t>213151121R00</t>
  </si>
  <si>
    <t>Obalení obsypů drenáže geotextílií</t>
  </si>
  <si>
    <t>kolem základového zdiva : 35,5*2,0*1,1</t>
  </si>
  <si>
    <t>69366198R</t>
  </si>
  <si>
    <t>Geotextilie FILTEK 300 g/m2 š. 200cm 100% PP</t>
  </si>
  <si>
    <t>Odkaz na mn. položky pořadí 19 : 78,10000*1,1</t>
  </si>
  <si>
    <t>215901101RT5</t>
  </si>
  <si>
    <t>Zhutnění podloží z hornin</t>
  </si>
  <si>
    <t>Odkaz na mn. položky pořadí 43 : 14,70000</t>
  </si>
  <si>
    <t>101 : 27,62</t>
  </si>
  <si>
    <t>102 : 7,62</t>
  </si>
  <si>
    <t>103 : 3,98</t>
  </si>
  <si>
    <t>104 : 1,64</t>
  </si>
  <si>
    <t>273321321R00</t>
  </si>
  <si>
    <t>Železobeton základových desek C 20/25 podkladní deska 1.NP</t>
  </si>
  <si>
    <t>101 : 27,62*0,1</t>
  </si>
  <si>
    <t>102 : 7,62*0,1</t>
  </si>
  <si>
    <t>103 : 3,98*0,1</t>
  </si>
  <si>
    <t>104 : 1,64*0,1</t>
  </si>
  <si>
    <t>273362021R00</t>
  </si>
  <si>
    <t>Výztuž základových desek ze svařovaných sití KARI podkladní deska 1.NP</t>
  </si>
  <si>
    <t>t</t>
  </si>
  <si>
    <t>101 : 27,62*0,00444*1,05</t>
  </si>
  <si>
    <t>102 : 7,62*0,00444*1,05</t>
  </si>
  <si>
    <t>103 : 3,98*0,00444*1,05</t>
  </si>
  <si>
    <t>104 : 1,64*0,00444*1,05</t>
  </si>
  <si>
    <t>289971211R00</t>
  </si>
  <si>
    <t>Zřízení vrstvy z geotextilie sklon do 1:5 š.do 3 m</t>
  </si>
  <si>
    <t>101 : 27,62*2</t>
  </si>
  <si>
    <t>102 : 7,62*2</t>
  </si>
  <si>
    <t>103 : 3,98*2</t>
  </si>
  <si>
    <t>104 : 1,64*2</t>
  </si>
  <si>
    <t>69366058R</t>
  </si>
  <si>
    <t>GEOFILTEX 63 100% PP 63/50 500 g/m2 šíře do 8,8 m</t>
  </si>
  <si>
    <t>chodník v průjezdu : 14,70*1,22</t>
  </si>
  <si>
    <t>69366197R</t>
  </si>
  <si>
    <t>Geotextilie FILTEK 200 g/m2 š. 200cm 100% PP</t>
  </si>
  <si>
    <t>101 : 27,62*1,1</t>
  </si>
  <si>
    <t>102 : 7,62*1,1</t>
  </si>
  <si>
    <t>103 : 3,98*1,1</t>
  </si>
  <si>
    <t>104 : 1,64*1,1</t>
  </si>
  <si>
    <t>310239211RT2</t>
  </si>
  <si>
    <t>Zazdívka otvorů plochy do 4 m2 cihlami na MV</t>
  </si>
  <si>
    <t>102 - zazdívka původního vstupu z průjezdu : 1,2*2,0*0,4</t>
  </si>
  <si>
    <t>317235811RT2</t>
  </si>
  <si>
    <t>Doplnění zdiva cihlami, přezdění</t>
  </si>
  <si>
    <t>přezdění uvolněných částí zdiva stěn branky : 2,5</t>
  </si>
  <si>
    <t>přezdění koruny zdiva 1.NP : 7,0</t>
  </si>
  <si>
    <t>přezdění koruny zdiva 2.NP : 4,0</t>
  </si>
  <si>
    <t>přezdění hlavy komína : 0,6*0,7*1,2</t>
  </si>
  <si>
    <t>319202331R00</t>
  </si>
  <si>
    <t>Vyrovnání povrchu zdiva přizděním do tl. 15 cm</t>
  </si>
  <si>
    <t>nesoudržné části vnějšího líce zdiva, předpoklad dle PD - doplnění : 10,0</t>
  </si>
  <si>
    <t>nesoudržné části vnitřního líce zdiva 1.NP a část 2.NP - doplnění : 5,0</t>
  </si>
  <si>
    <t>319211311R00</t>
  </si>
  <si>
    <t>Vytmelení zdiva těsnicí maltou Asocret M30 (fa Schömburg)</t>
  </si>
  <si>
    <t>vnější líc základového zdiva : 35,5*1,2</t>
  </si>
  <si>
    <t>349231811RT2</t>
  </si>
  <si>
    <t>Přezdění ostění z cihel CP kapsy do 15 cm</t>
  </si>
  <si>
    <t>101 - nový vstup : 2*2,1*0,3</t>
  </si>
  <si>
    <t>101 - okna : 2*2*1,2*0,3</t>
  </si>
  <si>
    <t>101 - průchod do 102 : 2,1*(0,15+0,3)</t>
  </si>
  <si>
    <t>102 do 103 : 2*2,0*0,15</t>
  </si>
  <si>
    <t>103 do 104 : 2*2,0*0,15</t>
  </si>
  <si>
    <t>104 - okna : 2*2*0,6*0,5</t>
  </si>
  <si>
    <t>201 a 202 - okna : 2*2*1,2*0,3</t>
  </si>
  <si>
    <t>417321315R00</t>
  </si>
  <si>
    <t>Ztužující pásy a věnce z betonu železového C 20/25</t>
  </si>
  <si>
    <t>ztužující věnec nad 1.NP : (9,5+8,0+7,5+2,0+3,0+2,0)*0,15*0,15</t>
  </si>
  <si>
    <t>ztužující věnec nad 2.NP : (3,0+5,3)*0,15*0,15</t>
  </si>
  <si>
    <t>417351111R00</t>
  </si>
  <si>
    <t>Bednění ztužujících věnců, obě strany - zřízení</t>
  </si>
  <si>
    <t>m</t>
  </si>
  <si>
    <t>ztužující věnec nad 1.NP : 9,5+8,0+7,5+2,0+3,0+2,0</t>
  </si>
  <si>
    <t>ztužující věnec nad 2.NP : 3,0+5,3</t>
  </si>
  <si>
    <t>417351113R00</t>
  </si>
  <si>
    <t>Bednění ztužujících věnců, obě strany - odstranění</t>
  </si>
  <si>
    <t>Odkaz na mn. položky pořadí 34 : 40,30000</t>
  </si>
  <si>
    <t>417361821R00</t>
  </si>
  <si>
    <t>Výztuž ztužujících pásů a věnců z oceli 10505(R)</t>
  </si>
  <si>
    <t>ztužující věnec nad 1.NP : (9,5+8,0+7,5+2,0+3,0+2,0)*0,0037</t>
  </si>
  <si>
    <t>ztužující věnec nad 2.NP : (3,0+5,3)*0,0037</t>
  </si>
  <si>
    <t>452311131R00</t>
  </si>
  <si>
    <t>Desky podkladní pod potrubí z betonu C 12/15</t>
  </si>
  <si>
    <t>kolem základového zdiva : 35,5*0,85*0,1</t>
  </si>
  <si>
    <t>564851111R00</t>
  </si>
  <si>
    <t>Podklad ze štěrkodrti po zhutnění tloušťky 15 cm štěrkodrť frakce 16-32 mm</t>
  </si>
  <si>
    <t>953981107R00</t>
  </si>
  <si>
    <t>Chemické kotvy do kamene a zdiva</t>
  </si>
  <si>
    <t>kus</t>
  </si>
  <si>
    <t>zakotvení ztuž. věnců do zdiva brány : 16</t>
  </si>
  <si>
    <t>564231111R00</t>
  </si>
  <si>
    <t>Podklad z písku po zhutnění tloušťky 10 cm</t>
  </si>
  <si>
    <t>Odkaz na mn. položky pořadí 171 : 12,50000</t>
  </si>
  <si>
    <t>564531111R00</t>
  </si>
  <si>
    <t>Zřízení podsypu/podkladu ze sypaniny tl. 10 cm</t>
  </si>
  <si>
    <t>Odkaz na mn. položky pořadí 45 : 17,05000</t>
  </si>
  <si>
    <t>564831111R00</t>
  </si>
  <si>
    <t>Podklad ze štěrkodrti po zhutnění tloušťky 10 cm štěrkodrť frakce 16-32 mm</t>
  </si>
  <si>
    <t>591111111R00</t>
  </si>
  <si>
    <t>Kladení dlažby velké kostky,lože z kamen.tl. 5 cm</t>
  </si>
  <si>
    <t>58380155R</t>
  </si>
  <si>
    <t>Kostka dlažební velká  15 -17 cm   1t=2,5m2</t>
  </si>
  <si>
    <t>Odkaz na mn. položky pořadí 43 : 14,70000*0,42</t>
  </si>
  <si>
    <t>596215021R00</t>
  </si>
  <si>
    <t>Kladení zámkové dlažby tl. 6 cm do drtě tl. 4 cm</t>
  </si>
  <si>
    <t>917161111RT4</t>
  </si>
  <si>
    <t>Osazení lež. obrub.kamen. s opěrou, lože z C 12/15 včetně kamen. obrubníku 20 x 20</t>
  </si>
  <si>
    <t>lemování chodníku v průjezdu : 4,8+2,5+5,0+2,5</t>
  </si>
  <si>
    <t>601031113R00</t>
  </si>
  <si>
    <t>Potažení dřev.stropů rákosovou rohoží, 2.vrstvy</t>
  </si>
  <si>
    <t>Odkaz na mn. položky pořadí 49 : 196,60000</t>
  </si>
  <si>
    <t>610991111R00</t>
  </si>
  <si>
    <t>Zakrývání výplní vnitřních otvorů</t>
  </si>
  <si>
    <t>101 : 0,9*2,0*1,2</t>
  </si>
  <si>
    <t>101 : 2*0,8*1,2*1,2</t>
  </si>
  <si>
    <t>103 : 0,7*2,0*1,2</t>
  </si>
  <si>
    <t>104 : 0,7*2,0*1,2</t>
  </si>
  <si>
    <t>104 : 2*0,45*0,6*1,2</t>
  </si>
  <si>
    <t>201 : 0,8*1,0*1,2</t>
  </si>
  <si>
    <t>202 : 0,8*1,0*1,2</t>
  </si>
  <si>
    <t>202 : 0,68*1,9*1,2</t>
  </si>
  <si>
    <t>203 : 3*0,6*1,0*1,2</t>
  </si>
  <si>
    <t>203 : 0,7*1,9*1,2</t>
  </si>
  <si>
    <t>204 : 0,6*1,0*1,2</t>
  </si>
  <si>
    <t>204 : 0,7*1,9*1,2</t>
  </si>
  <si>
    <t>205 : 0,6*1,9*1,2</t>
  </si>
  <si>
    <t>302 : 2*0,4*0,6*1,2</t>
  </si>
  <si>
    <t>302 : 0,7*1,9*1,2</t>
  </si>
  <si>
    <t>303 : 0,55*1,9*1,2</t>
  </si>
  <si>
    <t>304 : 0,7*1,9*1,2</t>
  </si>
  <si>
    <t>305 : 0,7*1,0*1,2</t>
  </si>
  <si>
    <t>305 : 0,66*1,9*1,2</t>
  </si>
  <si>
    <t>306 : 4*0,7*1,0*1,2</t>
  </si>
  <si>
    <t>611421122RT2</t>
  </si>
  <si>
    <t>Omítka vnitřní stropů rovných, MVC, hladká na rákos</t>
  </si>
  <si>
    <t>půdní prostor čp. 08 : 24,60</t>
  </si>
  <si>
    <t>1.NP : 40,90</t>
  </si>
  <si>
    <t>2.NP : 40,40</t>
  </si>
  <si>
    <t>3.NP : 66,70</t>
  </si>
  <si>
    <t>půdní prostor čp. 09 : 24,00</t>
  </si>
  <si>
    <t>612401915R00</t>
  </si>
  <si>
    <t>Příplatek za tupování povrchu vnitřních stěn sjednocení po opravách a doplnění omítek</t>
  </si>
  <si>
    <t>Odkaz na mn. položky pořadí 51 : 91,53000</t>
  </si>
  <si>
    <t>Odkaz na mn. položky pořadí 52 : 136,16000</t>
  </si>
  <si>
    <t>Odkaz na mn. položky pořadí 55 : 9,99000</t>
  </si>
  <si>
    <t>612421411R00</t>
  </si>
  <si>
    <t>Oprava vápen.omítek stěn do 50 % pl. - hrubých</t>
  </si>
  <si>
    <t>Odkaz na mn. položky pořadí 90 : 91,53000</t>
  </si>
  <si>
    <t>612421421R00</t>
  </si>
  <si>
    <t>Oprava vápen.omítek stěn do 50 % pl. - hladkých</t>
  </si>
  <si>
    <t>Odkaz na mn. položky pořadí 89 : 136,16000</t>
  </si>
  <si>
    <t>612421626R00</t>
  </si>
  <si>
    <t>Omítka vnitřní zdiva, MV, hladká doplnění po odstranění nesoudržných ploch</t>
  </si>
  <si>
    <t>Odkaz na mn. položky pořadí 51 : 91,53000*0,5</t>
  </si>
  <si>
    <t>102 - zazdívka původního vstupu z průjezdu : 2*1,2*2,0</t>
  </si>
  <si>
    <t>612422491R00</t>
  </si>
  <si>
    <t>Příplatek za další 1cm tl.váp.omítky stěn pl.-50% srovnání opravovaných omítek</t>
  </si>
  <si>
    <t>612425921R00</t>
  </si>
  <si>
    <t>Omítka vápenná vnitřního ostění - hladká</t>
  </si>
  <si>
    <t>101 - nový vstup : (2*2,1+1,0)*0,3</t>
  </si>
  <si>
    <t>101 - okna : 2*(2*1,2+0,8)*0,3</t>
  </si>
  <si>
    <t>101 - průchod do 102 : (2*2,1+0,8)*0,3</t>
  </si>
  <si>
    <t>102 do 103 : (2*2,0+0,8)*0,15</t>
  </si>
  <si>
    <t>103 do 104 : (2*2,0+0,8)*0,15</t>
  </si>
  <si>
    <t>104 - okna : 2*(2*0,6+0,45)*0,5</t>
  </si>
  <si>
    <t>201 a 202 - okna : 2*(2*1,2+0,8)*0,3</t>
  </si>
  <si>
    <t>622412525R00</t>
  </si>
  <si>
    <t>Nátěr stěn vněj. vápenný</t>
  </si>
  <si>
    <t>Odkaz na mn. položky pořadí 91 : 400,00000</t>
  </si>
  <si>
    <t>622422511R00</t>
  </si>
  <si>
    <t>Oprava vnějších omítek vápen. hladk. do 50 %</t>
  </si>
  <si>
    <t>Odkaz na mn. položky pořadí 58 : 35,50000*-1</t>
  </si>
  <si>
    <t>622434174RT3</t>
  </si>
  <si>
    <t>Omítkový sanač. sys. Schömburg vrstvy: Thermopal SP, SR44,  FS33</t>
  </si>
  <si>
    <t>vnější líc nadzákladového zdiva do 1,0m nad terénem : 35,5*1,0</t>
  </si>
  <si>
    <t>622904121R00</t>
  </si>
  <si>
    <t>Ruční čištění ocelovým kartáčem</t>
  </si>
  <si>
    <t>Odkaz na mn. položky pořadí 92 : 71,00000</t>
  </si>
  <si>
    <t>627452311RT2</t>
  </si>
  <si>
    <t>Spárování dlažeb z cihel 290 mm, naplocho spárovací maltou</t>
  </si>
  <si>
    <t>Odkaz na mn. položky pořadí 63 : 35,24000</t>
  </si>
  <si>
    <t>631416221RT3</t>
  </si>
  <si>
    <t>Mazanina samonivelační, tloušťka 5 - 8 cm anhydritová</t>
  </si>
  <si>
    <t>101 : 27,62*0,07</t>
  </si>
  <si>
    <t>102 : 7,62*0,07</t>
  </si>
  <si>
    <t>103 : 3,98*0,07</t>
  </si>
  <si>
    <t>104 : 1,64*0,07</t>
  </si>
  <si>
    <t>631591115R00</t>
  </si>
  <si>
    <t>Násyp pod podlahy z keramzitu</t>
  </si>
  <si>
    <t>306 : 24,55*0,18</t>
  </si>
  <si>
    <t>632244311R00</t>
  </si>
  <si>
    <t>Dlažba z cihel dl. 290 mm, do MVC 2,5, naplocho</t>
  </si>
  <si>
    <t>639571120R00</t>
  </si>
  <si>
    <t>Okapový chodník ze štěrku tl.200 mm</t>
  </si>
  <si>
    <t>pata obvodového zdiva mimo chodník a dvorek : (1,7+2,2+2,1+9,3+2,3)*0,5</t>
  </si>
  <si>
    <t>871318111R00</t>
  </si>
  <si>
    <t>Kladení drenážního potrubí z plastických hmot</t>
  </si>
  <si>
    <t>kolem základového zdiva : 35,5</t>
  </si>
  <si>
    <t>28611223.AR</t>
  </si>
  <si>
    <t>Trubka PVC drenážní flexibilní d 100 mm</t>
  </si>
  <si>
    <t>Odkaz na mn. položky pořadí 65 : 35,50000*1,01</t>
  </si>
  <si>
    <t>895931111R00</t>
  </si>
  <si>
    <t>Vpust kanal. horská, kompletní provedení vč. litinových mřížek a napojení na dešt. kanalizaci</t>
  </si>
  <si>
    <t>Včetně podkladní desky z betonu C 8/10.</t>
  </si>
  <si>
    <t>POP</t>
  </si>
  <si>
    <t>941941031R00</t>
  </si>
  <si>
    <t>Montáž lešení leh.řad.s podlahami,š.do 1 m, H 10 m</t>
  </si>
  <si>
    <t>Včetně kotvení lešení.</t>
  </si>
  <si>
    <t>oprava fasády a fasádní nátěr : 250,0</t>
  </si>
  <si>
    <t>941941191RT4</t>
  </si>
  <si>
    <t>Příplatek za každý měsíc použití lešení k pol.1031 lešení rámové pronajaté</t>
  </si>
  <si>
    <t>Odkaz na mn. položky pořadí 68 : 250,00000*4</t>
  </si>
  <si>
    <t>941941502R00</t>
  </si>
  <si>
    <t xml:space="preserve">Doprava lešení pronaj-dovoz a odvoz sady do 250m2 </t>
  </si>
  <si>
    <t>km</t>
  </si>
  <si>
    <t>941941831R00</t>
  </si>
  <si>
    <t>Demontáž lešení leh.řad.s podlahami,š.1 m, H 10 m</t>
  </si>
  <si>
    <t>Odkaz na mn. položky pořadí 68 : 250,00000</t>
  </si>
  <si>
    <t>941955004R00</t>
  </si>
  <si>
    <t>Lešení lehké pomocné, výška podlahy do 3,5 m</t>
  </si>
  <si>
    <t>105 : 26,79</t>
  </si>
  <si>
    <t>201 : 3,66</t>
  </si>
  <si>
    <t>202 : 7,29</t>
  </si>
  <si>
    <t>203 : 19,67</t>
  </si>
  <si>
    <t>204 : 6,13</t>
  </si>
  <si>
    <t>205 : 3,64</t>
  </si>
  <si>
    <t>301 : 5,65</t>
  </si>
  <si>
    <t>302 : 10,96</t>
  </si>
  <si>
    <t>303 : 5,32</t>
  </si>
  <si>
    <t>304 : 10,92</t>
  </si>
  <si>
    <t>305 : 9,27</t>
  </si>
  <si>
    <t>305 : 24,55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</si>
  <si>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</si>
  <si>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</si>
  <si>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</si>
  <si>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</si>
  <si>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73 : 250,00000*4</t>
  </si>
  <si>
    <t>944944081R00</t>
  </si>
  <si>
    <t>Demontáž ochranné sítě z umělých vláken</t>
  </si>
  <si>
    <t>Odkaz na mn. položky pořadí 73 : 250,00000</t>
  </si>
  <si>
    <t>952901111R00</t>
  </si>
  <si>
    <t>Vyčištění budov o výšce podlaží do 4 m</t>
  </si>
  <si>
    <t>952902110R00</t>
  </si>
  <si>
    <t>Průběžný úklid kolem objektu</t>
  </si>
  <si>
    <t>R-položka</t>
  </si>
  <si>
    <t>POL12_1</t>
  </si>
  <si>
    <t>předpoklad 10x : 10*50</t>
  </si>
  <si>
    <t>460080101RT1</t>
  </si>
  <si>
    <t>Rozbourání betonového základu vybourání betonu</t>
  </si>
  <si>
    <t>bok průjezdu k čp. 9 : 1,2*4,6*0,4/2</t>
  </si>
  <si>
    <t>vnější schodiště : 1,2*1,2*0,2</t>
  </si>
  <si>
    <t>962031116R00</t>
  </si>
  <si>
    <t>Bourání příček z cihel pálených plných tl. 140 mm</t>
  </si>
  <si>
    <t>104 : 1,1*2,4</t>
  </si>
  <si>
    <t>962032241R00</t>
  </si>
  <si>
    <t>Bourání zdiva z cihel pálených na MC</t>
  </si>
  <si>
    <t>101 - vybourání dozděného parapetu : 1,1*0,3*0,9</t>
  </si>
  <si>
    <t>101 - vybourání novodobých zděných kamen s krbem : 2,0</t>
  </si>
  <si>
    <t>965042141RT2</t>
  </si>
  <si>
    <t>Bourání mazanin betonových tl. 10 cm, nad 4 m2 ručně tl. mazaniny 8 - 10 cm</t>
  </si>
  <si>
    <t>965081713RT1</t>
  </si>
  <si>
    <t>Bourání dlažeb keramických tl.10 mm, nad 1 m2 ručně, dlaždice keramické</t>
  </si>
  <si>
    <t>bok průjezdu k čp. 9 : 5,9+4,6*0,4/2</t>
  </si>
  <si>
    <t>boky a obklad stupňů v průjezdu : 2*1,2*0,6/2+1,2+0,6+1,2*0,4</t>
  </si>
  <si>
    <t>965082933RT1</t>
  </si>
  <si>
    <t>Odstranění násypu tl. do 20 cm, plocha nad 2 m2 tl. násypu 10 - 15 cm, plocha nad 2 m2</t>
  </si>
  <si>
    <t>Odkaz na mn. položky pořadí 119 : 106,60000*0,15</t>
  </si>
  <si>
    <t>306 : 24,55*0,15</t>
  </si>
  <si>
    <t>967042714R00</t>
  </si>
  <si>
    <t>Odsekání zdiva plošné jednotlivé nesoudržné části zdiva</t>
  </si>
  <si>
    <t>nesoudržné části vnějšího líce zdiva, předpoklad dle PD : 10,0</t>
  </si>
  <si>
    <t>nesoudržné části vnitřního líce zdiva 1.NP a část 2.NP : 5,0</t>
  </si>
  <si>
    <t>968061113R00</t>
  </si>
  <si>
    <t>Vyvěšení dřevěných okenních křídel</t>
  </si>
  <si>
    <t>101 : 3*2</t>
  </si>
  <si>
    <t>104 : 2</t>
  </si>
  <si>
    <t>201 : 1</t>
  </si>
  <si>
    <t>202 : 1</t>
  </si>
  <si>
    <t>203 : 3*2</t>
  </si>
  <si>
    <t>204 : 1*2</t>
  </si>
  <si>
    <t>302 : 2</t>
  </si>
  <si>
    <t>305 : 1*2</t>
  </si>
  <si>
    <t>306 : 2+2*2</t>
  </si>
  <si>
    <t>968061125R00</t>
  </si>
  <si>
    <t>Vyvěšení dřevěných dveřních křídel pl. do 2 m2</t>
  </si>
  <si>
    <t>102 - původní vstup z průjezdu : 1</t>
  </si>
  <si>
    <t>203 : 1</t>
  </si>
  <si>
    <t>204 : 1</t>
  </si>
  <si>
    <t>205 : 1</t>
  </si>
  <si>
    <t>302 : 1</t>
  </si>
  <si>
    <t>303 : 1</t>
  </si>
  <si>
    <t>304 : 1</t>
  </si>
  <si>
    <t>305 : 1</t>
  </si>
  <si>
    <t>968062355R00</t>
  </si>
  <si>
    <t>Vybourání dřevěných rámů oken</t>
  </si>
  <si>
    <t>101 : 3*0,8*1,2</t>
  </si>
  <si>
    <t>104 : 2*0,45*0,6</t>
  </si>
  <si>
    <t>201 : 0,8*1,0</t>
  </si>
  <si>
    <t>202 : 0,8*1,0</t>
  </si>
  <si>
    <t>203 : 3*0,6*1,0</t>
  </si>
  <si>
    <t>204 : 0,6*1,0</t>
  </si>
  <si>
    <t>302 : 2*0,4*0,6</t>
  </si>
  <si>
    <t>305 : 0,7*1,0</t>
  </si>
  <si>
    <t>306 : 4*0,7*1,0</t>
  </si>
  <si>
    <t>968062455R00</t>
  </si>
  <si>
    <t>Vybourání dřevěných dveřních zárubní pl. do 2 m2</t>
  </si>
  <si>
    <t>101 : 0,8*2,1</t>
  </si>
  <si>
    <t>102 - původní vstup z průjezdu : 0,8*2,0</t>
  </si>
  <si>
    <t>103 : 0,7*2,0</t>
  </si>
  <si>
    <t>104 : 0,8*2,0</t>
  </si>
  <si>
    <t>202 : 0,68*1,9</t>
  </si>
  <si>
    <t>203 : 0,7*1,9</t>
  </si>
  <si>
    <t>204 : 0,7*1,9</t>
  </si>
  <si>
    <t>205 : 0,6*1,9</t>
  </si>
  <si>
    <t>302 : 0,7*1,9</t>
  </si>
  <si>
    <t>303 : 0,55*1,9</t>
  </si>
  <si>
    <t>304 : 0,7*1,9</t>
  </si>
  <si>
    <t>305 : 0,66*1,9</t>
  </si>
  <si>
    <t>978013161R00</t>
  </si>
  <si>
    <t>Otlučení omítek vnitřních stěn v rozsahu do 50 % odstranění novodobých vrstev omítek</t>
  </si>
  <si>
    <t>101 : (6,7-0,8+4,0+6,3+1,7+0,3)*1,5</t>
  </si>
  <si>
    <t>103 : 2*(2,0+2,3)*2,4</t>
  </si>
  <si>
    <t>104 : 2*(0,8+2,3)*2,4</t>
  </si>
  <si>
    <t>204 : 1,1*2,5</t>
  </si>
  <si>
    <t>205 : 1,7*2,5</t>
  </si>
  <si>
    <t>304 + 305 : 14,50</t>
  </si>
  <si>
    <t>306 : (4,3+5,3+4,2+5,4)*2,7</t>
  </si>
  <si>
    <t>978013191R00</t>
  </si>
  <si>
    <t>Otlučení omítek vnitřních stěn v rozsahu do 100 % odstranění novodobých vrstev omítek</t>
  </si>
  <si>
    <t>105 průjezd : 2*(5,3+4,4+2*0,8)*(4,4+3,7)/2</t>
  </si>
  <si>
    <t>978015261R00</t>
  </si>
  <si>
    <t>Otlučení omítek vnějších MVC v složit.1-4 do 50 %</t>
  </si>
  <si>
    <t>odstranění novodobých vrstev fasádních omítek : 400,0</t>
  </si>
  <si>
    <t>978015291R00</t>
  </si>
  <si>
    <t>Otlučení omítek vnějších MVC v složit.1-4 do 100 %</t>
  </si>
  <si>
    <t>vnější líc základového zdiva : 35,5*1,0</t>
  </si>
  <si>
    <t>vnější líc nadzákladového zdiva : 35,5*1,0</t>
  </si>
  <si>
    <t>978059531R00</t>
  </si>
  <si>
    <t>Odsekání vnitřních obkladů stěn nad 2 m2</t>
  </si>
  <si>
    <t>101 : (6,7-0,8+4,0+6,3+1,7+0,3)*0,9</t>
  </si>
  <si>
    <t>102 : (4,2+2,3+0,7+0,4)*2,4+3,5*2,9</t>
  </si>
  <si>
    <t>201 : (3,4+2,1+2,8)*2,25</t>
  </si>
  <si>
    <t>979054441R00</t>
  </si>
  <si>
    <t>Očištění vybour. dlaždic s výplní kamen. těženým</t>
  </si>
  <si>
    <t>999281108R00</t>
  </si>
  <si>
    <t>Přesun hmot pro opravy a údržbu do výšky 12 m</t>
  </si>
  <si>
    <t>Přesun hmot</t>
  </si>
  <si>
    <t>POL7_</t>
  </si>
  <si>
    <t>711111001RZ2</t>
  </si>
  <si>
    <t>Izolace proti vlhkosti vodor. nátěr ALP za studena 1x nátěr - včetně dodávky penetračního laku ALP-M</t>
  </si>
  <si>
    <t>Penetrace pod pásy z modifikovaného asfaltu.</t>
  </si>
  <si>
    <t>711141559RT1</t>
  </si>
  <si>
    <t>Izolace proti vlhk. vodorovná pásy přitavením 1 vrstva - materiál ve specifikaci</t>
  </si>
  <si>
    <t>Odkaz na mn. položky pořadí 96 : 40,86000</t>
  </si>
  <si>
    <t>62852616R</t>
  </si>
  <si>
    <t>Pás asfaltový Paraelast AL+V S40</t>
  </si>
  <si>
    <t>Odkaz na mn. položky pořadí 97 : 40,86000*1,1</t>
  </si>
  <si>
    <t>711142559RY1</t>
  </si>
  <si>
    <t>Izolace proti vlhkosti svislá pásy přitavením 1 vrstva - včetně dod. Elastek 40 special mineral</t>
  </si>
  <si>
    <t>izolace rušeního vstupu z průjezdu : 2,0*1,1</t>
  </si>
  <si>
    <t>711212000RT1</t>
  </si>
  <si>
    <t>Penetrace podkladu pod hydroizolační nátěr,vč.dod. ASO-Unigrund (fa Schömburg)</t>
  </si>
  <si>
    <t>RTS 22/ II</t>
  </si>
  <si>
    <t>Odkaz na mn. položky pořadí 101 : 42,60000</t>
  </si>
  <si>
    <t>711212002RT1</t>
  </si>
  <si>
    <t>Hydroizolační povlak - nátěr nebo stěrka Aquafin Sulfatfest, proti vlhkosti, tl. 2mm</t>
  </si>
  <si>
    <t>Odkaz na mn. položky pořadí 31 : 42,60000</t>
  </si>
  <si>
    <t>711212601R00</t>
  </si>
  <si>
    <t>Těsnicí pás do spoje hydroizol. stěrky</t>
  </si>
  <si>
    <t>vnější líc základového zdiva : 35,5*1,1</t>
  </si>
  <si>
    <t>998711102R00</t>
  </si>
  <si>
    <t>Přesun hmot pro izolace proti vodě, výšky do 12 m</t>
  </si>
  <si>
    <t>713111111R00</t>
  </si>
  <si>
    <t>Izolace tepelné stropů vrchem kladené volně</t>
  </si>
  <si>
    <t>3.NP : 42,20</t>
  </si>
  <si>
    <t>63151373.AR</t>
  </si>
  <si>
    <t>Deska z minerální plsti ORSIK tl. 1200x625x80 mm</t>
  </si>
  <si>
    <t>půdní prostor čp. 09 : 2*24,00</t>
  </si>
  <si>
    <t>63151375.AR</t>
  </si>
  <si>
    <t>Deska z minerální plsti ORSIK tl. 1200x600x120 mm</t>
  </si>
  <si>
    <t>3.NP : 2*42,20</t>
  </si>
  <si>
    <t>63151376.AR</t>
  </si>
  <si>
    <t>Deska z minerální plsti ORSIK tl. 1200x600x140 mm</t>
  </si>
  <si>
    <t>2.NP : 2*40,40</t>
  </si>
  <si>
    <t>63151378.AR</t>
  </si>
  <si>
    <t>Deska z minerální plsti ORSIK tl. 1200x600x180 mm</t>
  </si>
  <si>
    <t>713121111R00</t>
  </si>
  <si>
    <t>Izolace tepelná podlah na sucho, jednovrstvá</t>
  </si>
  <si>
    <t>28375704R</t>
  </si>
  <si>
    <t>Deska izolační stabilizov. EPS 100  1000 x 500 mm</t>
  </si>
  <si>
    <t>Odkaz na mn. položky pořadí 109 : 40,86000*0,11</t>
  </si>
  <si>
    <t>713121118R00</t>
  </si>
  <si>
    <t>Montáž dilatačního pásku podél stěn</t>
  </si>
  <si>
    <t>101 : 2*(4,5+6,6)</t>
  </si>
  <si>
    <t>102 : 2*(4,2+2,2)</t>
  </si>
  <si>
    <t>103 : 2*(1,8+2,3)</t>
  </si>
  <si>
    <t>104 : 2*(0,7+2,3)</t>
  </si>
  <si>
    <t>28376082R</t>
  </si>
  <si>
    <t>Páska okrajová PE standard 120/8 mm, dl. 50 m</t>
  </si>
  <si>
    <t>Odkaz na mn. položky pořadí 111 : 49,20000*1,1</t>
  </si>
  <si>
    <t>713191100R00</t>
  </si>
  <si>
    <t>Položení separační geotextilie</t>
  </si>
  <si>
    <t>306 : 24,55</t>
  </si>
  <si>
    <t>Odkaz na mn. položky pořadí 113 : 24,55000*1,1</t>
  </si>
  <si>
    <t>713191100RT9</t>
  </si>
  <si>
    <t>Položení separační lepenky včetně dodávky</t>
  </si>
  <si>
    <t>998713102R00</t>
  </si>
  <si>
    <t>Přesun hmot pro izolace tepelné, výšky do 12 m</t>
  </si>
  <si>
    <t>762112811R1</t>
  </si>
  <si>
    <t>Demontáž roubených stěn</t>
  </si>
  <si>
    <t>Vlastní</t>
  </si>
  <si>
    <t>Kompletní postupné rozebrání roubené konstrukce vč. přísluš. restaurátorských průzkumů, dokumentace  a fotodokumentace původního provedení. Prvky vyhodnocené jako vhodné k opětovnému použití po ošetření ponechat k vložení na původní pozici do nové konstrukce.</t>
  </si>
  <si>
    <t>Po celou dobu rozebírání roubené konstrukce bude celý objekt ochráněn proti vlivům počasí a staticky jištěn.</t>
  </si>
  <si>
    <t>2.NP : (2,1+7,4+5,0+2,6+4,1)*3,0</t>
  </si>
  <si>
    <t>762112811R2</t>
  </si>
  <si>
    <t>Demontáž hrázděných stěn</t>
  </si>
  <si>
    <t>Kompletní postupné rozebrání hrázděných stěn a příček vč. přísluš. restaurátorských průzkumů, dokumentace  a fotodokumentace původního provedení. Prvky vyhodnocené jako vhodné k opětovnému použití po ošetření ponechat k vložení na původní pozici do nové konstrukce.</t>
  </si>
  <si>
    <t>Po celou dobu rozebírání hrázděných konstrukcí bude celý objekt ochráněn proti vlivům počasí a staticky jištěn.</t>
  </si>
  <si>
    <t>2.NP : (2,7+2,5+4,5)*2,7</t>
  </si>
  <si>
    <t>3.NP : (2,2+2,3+5,1+1,9+1,2+0,9+0,5+5,8+3,4+3,6+8,0)*2,3+3,2*1,8/2</t>
  </si>
  <si>
    <t>štít čp. 8 : 15,0</t>
  </si>
  <si>
    <t>762112811R3</t>
  </si>
  <si>
    <t>Demontáž stropních trámových konstrukcí</t>
  </si>
  <si>
    <t>Kompletní postupné rozebrání trámových stropních konstrukcí vč. přísluš. restaurátorských průzkumů, dokumentace  a fotodokumentace původního provedení. Prvky vyhodnocené jako vhodné k opětovnému použití po ošetření ponechat k vložení na původní pozici do nové konstrukce.</t>
  </si>
  <si>
    <t>Po celou dobu rozebírání stropních konstrukcí bude celý objekt staticky jištěn.</t>
  </si>
  <si>
    <t>nad 1.NP : 40,4</t>
  </si>
  <si>
    <t>nad 2.NP : 42,2</t>
  </si>
  <si>
    <t>nad 3.NP : 3,2*7,5</t>
  </si>
  <si>
    <t>762123130R4</t>
  </si>
  <si>
    <t>Montáž konstrukce roubených stěn specifikace a provedení dle popisu v PD</t>
  </si>
  <si>
    <t xml:space="preserve">m2    </t>
  </si>
  <si>
    <t>Kompletní provedení roubené konstrukce dle dokumentace  a fotodokumentace původního provedení, vč. přikotvení ke ztuž. věnci dle PD. Prvky vyhodnocené jako vhodné k opětovnému použití po ošetření vložit na původní pozici do nové konstrukce.</t>
  </si>
  <si>
    <t>Po celou dobu realizace roubené konstrukce bude celý objekt ochráněn proti vlivům počasí a staticky jištěn.</t>
  </si>
  <si>
    <t>Odkaz na mn. položky pořadí 117 : 63,60000</t>
  </si>
  <si>
    <t>762123130R5</t>
  </si>
  <si>
    <t>Montáž konstrukce hrázděných stěn specifikace a provedení dle popisu v PD</t>
  </si>
  <si>
    <t>Kompletní provedení hrázděných konstrukcí dle dokumentace  a fotodokumentace původního provedení. Prvky vyhodnocené jako vhodné k opětovnému použití po ošetření vložit na původní pozici do nové konstrukce.</t>
  </si>
  <si>
    <t>Výplň hrázděných polí špánami nebo cihlami dle typu konstrukce, dohození maltou s příměsí slámy.</t>
  </si>
  <si>
    <t>Odkaz na mn. položky pořadí 118 : 124,34000</t>
  </si>
  <si>
    <t>762123130R6</t>
  </si>
  <si>
    <t>Montáž stropních trámových konstrukcí specifikace a provedení dle popisu v PD</t>
  </si>
  <si>
    <t>Kompletní provedení stropních trámových konstrukcí dle dokumentace  a fotodokumentace původního provedení. Prvky vyhodnocené jako vhodné k opětovnému použití po ošetření vložit na původní pozici do nové konstrukce.</t>
  </si>
  <si>
    <t>Odkaz na mn. položky pořadí 119 : 106,60000</t>
  </si>
  <si>
    <t>762131115RT3</t>
  </si>
  <si>
    <t>Montáž bednění stěn, prkna pod rákos včetně dodávky řeziva</t>
  </si>
  <si>
    <t>RTS 22/ I</t>
  </si>
  <si>
    <t>obednění hrázděného štítu branky : 40</t>
  </si>
  <si>
    <t>762211220R01</t>
  </si>
  <si>
    <t>Truhlářská oprava a doplnění stáv. dřevěného schodiště z 1.NP do 2.NP dle popisu PD</t>
  </si>
  <si>
    <t>kompl</t>
  </si>
  <si>
    <t>762211220R02</t>
  </si>
  <si>
    <t>Truhlářská oprava a doplnění stáv. dřevěného schodiště z 2.NP do 3.NP dle popisu PD</t>
  </si>
  <si>
    <t>762211220R03</t>
  </si>
  <si>
    <t>Truhlářská oprava a doplnění stáv. dřevěného schodiště z 3.NP na půdu dle popisu PD</t>
  </si>
  <si>
    <t>762331815R7</t>
  </si>
  <si>
    <t>Demontáž konstrukcí krovů vč. odstrojení zbytku střešního pláště</t>
  </si>
  <si>
    <t>Kompletní postupné rozebrání konstrukce krovu vč. přísluš. restaurátorských průzkumů, dokumentace  a fotodokumentace původního provedení. Prvky vyhodnocené jako vhodné k opětovnému použití po ošetření ponechat k vložení na původní pozici do nové konstrukce.</t>
  </si>
  <si>
    <t>Po celou dobu rozebírání i montáže konstrukce krovu bude celý objekt ochráněn proti vlivům počasí a staticky jištěn.</t>
  </si>
  <si>
    <t>762332140R8</t>
  </si>
  <si>
    <t>Montáž vázaných krovů</t>
  </si>
  <si>
    <t>762342202RT4</t>
  </si>
  <si>
    <t>Montáž laťování střech včetně dodávky řeziva, latě 4/6 cm</t>
  </si>
  <si>
    <t>střešní plášť čp. 09 : 2*9,0*8,0</t>
  </si>
  <si>
    <t>762342205RT4</t>
  </si>
  <si>
    <t>Montáž kontralatí včetně dodávky latí 4/6 cm</t>
  </si>
  <si>
    <t>762521811R00</t>
  </si>
  <si>
    <t>Demontáž podlah bez polštářů z prken tl. do 32 mm</t>
  </si>
  <si>
    <t>762521812R00</t>
  </si>
  <si>
    <t>Demontáž podlah bez polštářů z fošen tl. do 50 mm</t>
  </si>
  <si>
    <t>762522812R00</t>
  </si>
  <si>
    <t>Demontáž podlah s polštáři z prken tl. do 50 mm</t>
  </si>
  <si>
    <t>762523104RT3</t>
  </si>
  <si>
    <t>Položení podlah hoblovaných na sraz z prken včetně dodávky, prkna hoblovaná tl. 24 mm</t>
  </si>
  <si>
    <t>762523108RT3</t>
  </si>
  <si>
    <t>Položení podlah hoblovaných na sraz z fošen včetně dodávky, fošny hoblované tl. 40 mm</t>
  </si>
  <si>
    <t>762524108RT2</t>
  </si>
  <si>
    <t>Položení podlah hoblovaných z fošen, pero, drážka včetně dodávky řeziva, fošny hobl., pero tl. 50 mm</t>
  </si>
  <si>
    <t>762526110RT3</t>
  </si>
  <si>
    <t>Položení polštářů pod podlahy včetně dodávky řeziva</t>
  </si>
  <si>
    <t>762595000R00</t>
  </si>
  <si>
    <t>Spojovací a ochranné prostředky k položení podlah</t>
  </si>
  <si>
    <t>Odkaz na mn. položky pořadí 135 : 49,15000*0,1</t>
  </si>
  <si>
    <t>762811811R00</t>
  </si>
  <si>
    <t>Demontáž záklopů z hrubých fošen</t>
  </si>
  <si>
    <t>762812510RT3</t>
  </si>
  <si>
    <t>Montáž záklopu, zapuštěný na sraz včetně dodávky řeziva</t>
  </si>
  <si>
    <t>762831954R7</t>
  </si>
  <si>
    <t>Průzkum zhlaví trámů, protézování poškozených prvků opravy a protézování tesařským způsobem</t>
  </si>
  <si>
    <t>762841210RT3</t>
  </si>
  <si>
    <t>Montáž podbíjení stropů, prkna hoblovaná na sraz včetně dodávky řeziva</t>
  </si>
  <si>
    <t>762841812R00</t>
  </si>
  <si>
    <t>Demontáž podbití stropů z prken</t>
  </si>
  <si>
    <t>762911121R00</t>
  </si>
  <si>
    <t>Impregnace řeziva Bochemit QB</t>
  </si>
  <si>
    <t>ošetření nových i ponechaných dřevěných prvků : 25,0</t>
  </si>
  <si>
    <t>998762102R00</t>
  </si>
  <si>
    <t>Přesun hmot pro tesařské konstrukce, výšky do 12 m</t>
  </si>
  <si>
    <t>764221420R1</t>
  </si>
  <si>
    <t>Oplechování a klempířské prvky Ti Zn 0,6 mm kompletní provedení dle PD vč. všech detailů a doplňků</t>
  </si>
  <si>
    <t>včetně spojovacích prostředků</t>
  </si>
  <si>
    <t>765322611R00</t>
  </si>
  <si>
    <t>Krytina vláknocementová na latě kompletní provedení dle PD vč. všech detailů a doplňků</t>
  </si>
  <si>
    <t>Dodávka a montáž krytiny a spojovacích prostředků.</t>
  </si>
  <si>
    <t>765799311RO8</t>
  </si>
  <si>
    <t>Montáž fólie na krokve přibitím se slepením spojů difúzní pojistná hydroizolace DELTA-MAXX WD</t>
  </si>
  <si>
    <t>Dodávka a montáž fólie, spojovací pásky včetně spojovacích prostředků.</t>
  </si>
  <si>
    <t>7666201</t>
  </si>
  <si>
    <t>Nové špaletové okno dřevěné 800/1200 - replika dle původního vč. osazení, vnitřního parapetu a vnějších okenic</t>
  </si>
  <si>
    <t xml:space="preserve">ks    </t>
  </si>
  <si>
    <t>101 : 2</t>
  </si>
  <si>
    <t>7666202</t>
  </si>
  <si>
    <t>Nové špaletové okno dřevěné 450/600 vč. osazení a vnitřního parapetu</t>
  </si>
  <si>
    <t>7666203</t>
  </si>
  <si>
    <t>Nové špaletové okno dřevěné 800/1000 vč. osazení a vnitřního parapetu</t>
  </si>
  <si>
    <t>7666204</t>
  </si>
  <si>
    <t>Nové špaletové okno dřevěné 600/1000 vč. osazení a vnitřního parapetu</t>
  </si>
  <si>
    <t>203 : 3</t>
  </si>
  <si>
    <t>7666205</t>
  </si>
  <si>
    <t>Nové špaletové okno dřevěné 450/500 vč. osazení a vnitřního parapetu</t>
  </si>
  <si>
    <t>7666206</t>
  </si>
  <si>
    <t>Nové špaletové okno dřevěné 400/600 vč. osazení a vnitřního parapetu</t>
  </si>
  <si>
    <t>7666207</t>
  </si>
  <si>
    <t>306 : 4</t>
  </si>
  <si>
    <t>7666208</t>
  </si>
  <si>
    <t>Nové špaletové okno dřevěné 700/1000 vč. osazení a vnitřního parapetu</t>
  </si>
  <si>
    <t>7666601</t>
  </si>
  <si>
    <t>Nové vstupní dveře dřevěné 900/1970 - replika dle původních vč. osazení, zárubně, kování a prahu</t>
  </si>
  <si>
    <t>101 : 1</t>
  </si>
  <si>
    <t>7666602</t>
  </si>
  <si>
    <t>Nové dveře vnitřní dřevěné 700/1970 vč. osazení, zárubně, kování a prahu</t>
  </si>
  <si>
    <t>103 : 1</t>
  </si>
  <si>
    <t>7666603</t>
  </si>
  <si>
    <t>Nové dveře vnitřní dřevěné 700/1970 posuvné vč. osazení, zárubně, kování a prahu</t>
  </si>
  <si>
    <t>104 : 1</t>
  </si>
  <si>
    <t>7666604</t>
  </si>
  <si>
    <t>Nové dveře vnitřní dřevěné 680/1900 vč. osazení, zárubně, kování a prahu</t>
  </si>
  <si>
    <t>7666605</t>
  </si>
  <si>
    <t>Nové dveře vnitřní dřevěné 700/1900 vč. osazení, zárubně, kování a prahu</t>
  </si>
  <si>
    <t>7666606</t>
  </si>
  <si>
    <t>Nové dveře vnitřní dřevěné 600/1900 vč. osazení, zárubně, kování a prahu</t>
  </si>
  <si>
    <t>7666607</t>
  </si>
  <si>
    <t>Nové dveře vnitřní dřevěné 550/1900 vč. osazení, zárubně, kování a prahu</t>
  </si>
  <si>
    <t>7666608</t>
  </si>
  <si>
    <t>Nové dveře vnitřní dřevěné 660/1900 vč. osazení, zárubně, kování a prahu</t>
  </si>
  <si>
    <t>59694105R</t>
  </si>
  <si>
    <t>Dlažba keramická - imitace cihel</t>
  </si>
  <si>
    <t>Odkaz na mn. položky pořadí 168 : 5,62000*1,1</t>
  </si>
  <si>
    <t>771101101R00</t>
  </si>
  <si>
    <t>Vysávání podlah prům.vysavačem pro pokládku dlažby</t>
  </si>
  <si>
    <t>Odkaz na mn. položky pořadí 168 : 5,62000</t>
  </si>
  <si>
    <t>771101210R00</t>
  </si>
  <si>
    <t>Penetrace podkladu pod dlažby</t>
  </si>
  <si>
    <t>771575109R00</t>
  </si>
  <si>
    <t>Montáž podlah keram.,hladké</t>
  </si>
  <si>
    <t>998771102R00</t>
  </si>
  <si>
    <t>Přesun hmot pro podlahy z dlaždic, výšky do 12 m</t>
  </si>
  <si>
    <t>58381385R</t>
  </si>
  <si>
    <t>Deska dlaž. tl. 10 cm žula</t>
  </si>
  <si>
    <t>Odkaz na mn. položky pořadí 171 : 12,50000*1,1</t>
  </si>
  <si>
    <t>772501180R00</t>
  </si>
  <si>
    <t>Dlažba z kamene,pravoúhl.desek, prostá tl.10 cm</t>
  </si>
  <si>
    <t>bok průjezdu k čp. 9 : 5,9</t>
  </si>
  <si>
    <t>998772102R00</t>
  </si>
  <si>
    <t>Přesun hmot pro dlažby z kamene, výšky do 12 m</t>
  </si>
  <si>
    <t>5972-A</t>
  </si>
  <si>
    <t>Obklad keramický</t>
  </si>
  <si>
    <t>Odkaz na mn. položky pořadí 175 : 25,20000*1,15</t>
  </si>
  <si>
    <t>781101210R00</t>
  </si>
  <si>
    <t>Penetrace podkladu pod obklady</t>
  </si>
  <si>
    <t>Odkaz na mn. položky pořadí 175 : 25,20000</t>
  </si>
  <si>
    <t>781475120RU9</t>
  </si>
  <si>
    <t>Obklad vnitřní stěn keramický, do tmele</t>
  </si>
  <si>
    <t>103 : 2*(2,0+2,3)*2,0-(0,8+0,7)*2,0</t>
  </si>
  <si>
    <t>104 : 2*(0,8+2,3)*2,0-0,7*2,0</t>
  </si>
  <si>
    <t>998781102R00</t>
  </si>
  <si>
    <t>Přesun hmot pro obklady keramické, výšky do 12 m</t>
  </si>
  <si>
    <t>783226100R00</t>
  </si>
  <si>
    <t>Nátěr kovových konstrukcí proti korozi</t>
  </si>
  <si>
    <t>783682131R00</t>
  </si>
  <si>
    <t>Povrchová úprava dřevěných podlah matný lak 2x</t>
  </si>
  <si>
    <t>783782205R00</t>
  </si>
  <si>
    <t>Nátěr Bochemitem QB 2x</t>
  </si>
  <si>
    <t>ošetření veškerého dochovaného zdiva : 200,0</t>
  </si>
  <si>
    <t>783897122R00</t>
  </si>
  <si>
    <t>Nátěr vodoodpudivý - impregnace cihelné dlažby</t>
  </si>
  <si>
    <t>783941331R00</t>
  </si>
  <si>
    <t>Podklad pod antigraffiti</t>
  </si>
  <si>
    <t>Odkaz na mn. položky pořadí 182 : 45,20000</t>
  </si>
  <si>
    <t>783942242R00</t>
  </si>
  <si>
    <t>Nátěr antigraffiti 2x</t>
  </si>
  <si>
    <t>105 průjezd : 2*(5,3+4,4+2*0,8)*2,0</t>
  </si>
  <si>
    <t>784011222RT2</t>
  </si>
  <si>
    <t>Zakrytí podlah, včetně odstranění</t>
  </si>
  <si>
    <t>Odkaz na mn. položky pořadí 76 : 223,31000</t>
  </si>
  <si>
    <t>784191201R00</t>
  </si>
  <si>
    <t>Penetrace podkladu před výmalbou</t>
  </si>
  <si>
    <t>Odkaz na mn. položky pořadí 185 : 434,28000</t>
  </si>
  <si>
    <t>784422271R00</t>
  </si>
  <si>
    <t>Malba vápenná 2x, 1barva, místn. do 3,8 m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</si>
  <si>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</si>
  <si>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</si>
  <si>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</si>
  <si>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</si>
  <si>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</si>
  <si>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</si>
  <si>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 předpoklad celkem 30 km</t>
  </si>
  <si>
    <t>979082111R00</t>
  </si>
  <si>
    <t>Vnitrostaveništní doprava suti do 10 m</t>
  </si>
  <si>
    <t>979082121R00</t>
  </si>
  <si>
    <t>Příplatek k vnitrost. dopravě suti za dalších 5 m předpoklad celkem do 25 m</t>
  </si>
  <si>
    <t>979084212R00</t>
  </si>
  <si>
    <t>Vodorovná doprava vybour. hmot po suchu do 50 m přemístění rozebrané dlažby a podkladu mimo plochu a zpět</t>
  </si>
  <si>
    <t>979087213R00</t>
  </si>
  <si>
    <t>Nakládání vybour.hmot na dop.prostředky-komunikace pro přemístění rozebrané dlažby a podkladu zpět</t>
  </si>
  <si>
    <t>979990001R00</t>
  </si>
  <si>
    <t>Poplatek za skládku stavební suti</t>
  </si>
  <si>
    <t>RTS 20/ I</t>
  </si>
  <si>
    <t>979990107R00</t>
  </si>
  <si>
    <t>Poplatek za uložení suti - směs betonu, cihel, dřeva, skupina odpadu 170904</t>
  </si>
  <si>
    <t>005111021R</t>
  </si>
  <si>
    <t>Vytyčení inženýrských sítí vč. ochrany stávajících přípojek</t>
  </si>
  <si>
    <t>Soubor</t>
  </si>
  <si>
    <t>OPN</t>
  </si>
  <si>
    <t>POL13_0</t>
  </si>
  <si>
    <t>005121 R</t>
  </si>
  <si>
    <t>Zařízení staveniště</t>
  </si>
  <si>
    <t>VRN</t>
  </si>
  <si>
    <t>POL99_2</t>
  </si>
  <si>
    <t>005122012</t>
  </si>
  <si>
    <t>Mimostaveništní doprava</t>
  </si>
  <si>
    <t>soubor</t>
  </si>
  <si>
    <t>005211080R</t>
  </si>
  <si>
    <t xml:space="preserve">Bezpečnostní a hygienická opatření na staveništi </t>
  </si>
  <si>
    <t>OST 01</t>
  </si>
  <si>
    <t>Restaurátorský průzkum fasády a vnitřních omítek</t>
  </si>
  <si>
    <t>OST 02</t>
  </si>
  <si>
    <t>Restaurátorské práce - konzervace historických omítek a prvků</t>
  </si>
  <si>
    <t>OST 03</t>
  </si>
  <si>
    <t>Archeologický dohled a průzkum</t>
  </si>
  <si>
    <t xml:space="preserve">m3    </t>
  </si>
  <si>
    <t>Odkaz na mn. položky pořadí 83 : 19,67250</t>
  </si>
  <si>
    <t>SUM</t>
  </si>
  <si>
    <t>Poznámky uchazeče k zadání</t>
  </si>
  <si>
    <t>POPUZIV</t>
  </si>
  <si>
    <t>END</t>
  </si>
  <si>
    <t>721001</t>
  </si>
  <si>
    <t>Venkovní kanalizace - materiál</t>
  </si>
  <si>
    <t>721002</t>
  </si>
  <si>
    <t>Venkovní kanalizace - montáž</t>
  </si>
  <si>
    <t>721003</t>
  </si>
  <si>
    <t>Venkovní kanalizace - zkoušky a režie</t>
  </si>
  <si>
    <t>721004</t>
  </si>
  <si>
    <t>Venkovní kanalizace - výkopové práce</t>
  </si>
  <si>
    <t>721005</t>
  </si>
  <si>
    <t>Vnitřní kanalizace - materiál vč. montáže a zkoušek</t>
  </si>
  <si>
    <t>721006</t>
  </si>
  <si>
    <t>Vnitřní kanalizace - doprava a režie</t>
  </si>
  <si>
    <t>722001</t>
  </si>
  <si>
    <t>Vnitřní vodovod - materiál vč. montáže a zkoušek</t>
  </si>
  <si>
    <t>723001</t>
  </si>
  <si>
    <t>Vnitřní plynovod - materiál vč. montáže</t>
  </si>
  <si>
    <t>723002</t>
  </si>
  <si>
    <t>Vnitřní plynovod - plynový kondenzační kotel BOSCH</t>
  </si>
  <si>
    <t>723003</t>
  </si>
  <si>
    <t>Vnitřní plynovod - odkouření</t>
  </si>
  <si>
    <t>723004</t>
  </si>
  <si>
    <t>Vnitřní plynovod - revize komín a plyn</t>
  </si>
  <si>
    <t>723005</t>
  </si>
  <si>
    <t>Vnitřní plynovod - pokojový termostat</t>
  </si>
  <si>
    <t>723006</t>
  </si>
  <si>
    <t>Vnitřní plynovod - uvedení do provozu</t>
  </si>
  <si>
    <t>725001</t>
  </si>
  <si>
    <t>Zařizovací předměty - dodávka dle PD</t>
  </si>
  <si>
    <t>725002</t>
  </si>
  <si>
    <t>Zařizovací předměty - montáž</t>
  </si>
  <si>
    <t>730001</t>
  </si>
  <si>
    <t>Vytápění - materiál vč. montáže a zkoušek</t>
  </si>
  <si>
    <t>730002</t>
  </si>
  <si>
    <t>Vytápění - otopná tělesa</t>
  </si>
  <si>
    <t>730003</t>
  </si>
  <si>
    <t>Vytápění - doprava a režie</t>
  </si>
  <si>
    <t>730004</t>
  </si>
  <si>
    <t>Vytápění - stavební přípomoce</t>
  </si>
  <si>
    <t>210001</t>
  </si>
  <si>
    <t>Přípojková skříň SS200/NVE1P-C s příslušenstvím</t>
  </si>
  <si>
    <t>210002</t>
  </si>
  <si>
    <t>Elektroměrový dvoutarifní rozvaděč ER222, včetně příslušenství</t>
  </si>
  <si>
    <t>210003</t>
  </si>
  <si>
    <t>RH - Oceloplechová rozvodnice 120 modulů, včetně vybavení</t>
  </si>
  <si>
    <t>210004</t>
  </si>
  <si>
    <t>Instalace a kompletace rozvaděče</t>
  </si>
  <si>
    <t>210005</t>
  </si>
  <si>
    <t>kabel CYKY 5x6mm2</t>
  </si>
  <si>
    <t xml:space="preserve">m     </t>
  </si>
  <si>
    <t>210006</t>
  </si>
  <si>
    <t>kabel CYKY 5x1,5mm2</t>
  </si>
  <si>
    <t>210007</t>
  </si>
  <si>
    <t>kabel CYKY 3x1,5mm2</t>
  </si>
  <si>
    <t>210008</t>
  </si>
  <si>
    <t>kabel CYKY 3x2,5mm2</t>
  </si>
  <si>
    <t>210009</t>
  </si>
  <si>
    <t>kabel CY ZŽ 10mm2</t>
  </si>
  <si>
    <t>210010</t>
  </si>
  <si>
    <t>Ostatní instalační a kotvící materiál</t>
  </si>
  <si>
    <t>210011</t>
  </si>
  <si>
    <t>Instalace kabelových tras</t>
  </si>
  <si>
    <t>210012</t>
  </si>
  <si>
    <t>Služby ČEZ</t>
  </si>
  <si>
    <t>210013</t>
  </si>
  <si>
    <t>Elektrorevize</t>
  </si>
  <si>
    <t>210014</t>
  </si>
  <si>
    <t>Elektroinstalační práce</t>
  </si>
  <si>
    <t>210015</t>
  </si>
  <si>
    <t>Dokumentace skutečného provedení</t>
  </si>
  <si>
    <t>210016</t>
  </si>
  <si>
    <t>Přeprava osob a materiálu</t>
  </si>
  <si>
    <t>210017</t>
  </si>
  <si>
    <t>Likvidace odpadu</t>
  </si>
  <si>
    <t>210018</t>
  </si>
  <si>
    <t>Zednické práce - vyřezávání otvorů pro elektroměrové skříně</t>
  </si>
  <si>
    <t>210019</t>
  </si>
  <si>
    <t>Elektircké zásuvky - dvojnásobná</t>
  </si>
  <si>
    <t>210020</t>
  </si>
  <si>
    <t>Elektircké zásuvky - jednoduchá</t>
  </si>
  <si>
    <t>210021</t>
  </si>
  <si>
    <t>Vypínač</t>
  </si>
  <si>
    <t>210022</t>
  </si>
  <si>
    <t>Stropní LED svítidlo přisazené/závěsné IP20</t>
  </si>
  <si>
    <t>210023</t>
  </si>
  <si>
    <t>LED svítidlo na stěnu IP20</t>
  </si>
  <si>
    <t>210024</t>
  </si>
  <si>
    <t>LED svítidlo na stěnu IP44</t>
  </si>
  <si>
    <t>210025</t>
  </si>
  <si>
    <t>Hromosvod, bez výkopových prací</t>
  </si>
  <si>
    <t>22233001</t>
  </si>
  <si>
    <t>Ústředna EPS Apollo F1, včetně bateriové zálohy a 1 kruhové linky</t>
  </si>
  <si>
    <t>22233002</t>
  </si>
  <si>
    <t>Požární hlásič OT/O včetně patice</t>
  </si>
  <si>
    <t>22233003</t>
  </si>
  <si>
    <t>Tlačítkový hlásič</t>
  </si>
  <si>
    <t>22233004</t>
  </si>
  <si>
    <t>Sonos siréna červená</t>
  </si>
  <si>
    <t>22233005</t>
  </si>
  <si>
    <t>kabel hlásičů - J-H(St)H 1x2x0,8</t>
  </si>
  <si>
    <t>22233006</t>
  </si>
  <si>
    <t>kabel sirén - EUROFIRE 180S 2x1.5</t>
  </si>
  <si>
    <t>22233007</t>
  </si>
  <si>
    <t>Instalační trubka ohebná</t>
  </si>
  <si>
    <t>22233008</t>
  </si>
  <si>
    <t>Ostatní instalační materiál</t>
  </si>
  <si>
    <t>22233009</t>
  </si>
  <si>
    <t>Instalace kabelových tras EPS</t>
  </si>
  <si>
    <t>22233010</t>
  </si>
  <si>
    <t>Instalace a konfigurace EPS</t>
  </si>
  <si>
    <t>22233011</t>
  </si>
  <si>
    <t>Doprava</t>
  </si>
  <si>
    <t>22273001</t>
  </si>
  <si>
    <t>Záznamové zařízení CCTV pro 16 kamer</t>
  </si>
  <si>
    <t>22273002</t>
  </si>
  <si>
    <t>HDD pro provoz 24/7 - 4TB (doba záznamu cca 14 dní)</t>
  </si>
  <si>
    <t>22273003</t>
  </si>
  <si>
    <t>Datový rozvaděč na stěnu 9U/450, včetně příslušenství</t>
  </si>
  <si>
    <t>22273004</t>
  </si>
  <si>
    <t>IP kamera 4MPix varifocal 2,8-12mm, včetně příslušenství</t>
  </si>
  <si>
    <t>22273005</t>
  </si>
  <si>
    <t>PoE Switch 8 portů</t>
  </si>
  <si>
    <t>22273006</t>
  </si>
  <si>
    <t>monitor 24/7 32"</t>
  </si>
  <si>
    <t>22273007</t>
  </si>
  <si>
    <t>kabel UTP cat6</t>
  </si>
  <si>
    <t>22273008</t>
  </si>
  <si>
    <t>22273009</t>
  </si>
  <si>
    <t>22273010</t>
  </si>
  <si>
    <t>Instalace kabelových tras CCTV</t>
  </si>
  <si>
    <t>22273011</t>
  </si>
  <si>
    <t>Instalace a konfigurace 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</si>
</sst>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96"/>
  <sheetViews>
    <sheetView showGridLines="0" tabSelected="1" topLeftCell="B1" zoomScaleNormal="100" zoomScaleSheetLayoutView="75" workbookViewId="0">
      <selection activeCell="D11" sqref="D11:I13"/>
    </sheetView>
  </sheetViews>
  <sheetFormatPr defaultColWidth="9" defaultRowHeight="12.75" x14ac:dyDescent="0.25"/>
  <cols>
    <col min="1" max="1" width="8.3984375" hidden="1" customWidth="1"/>
    <col min="2" max="2" width="13.3984375" customWidth="1"/>
    <col min="3" max="3" width="7.3984375" style="52" customWidth="1"/>
    <col min="4" max="4" width="13" style="52" customWidth="1"/>
    <col min="5" max="5" width="9.69921875" style="52" customWidth="1"/>
    <col min="6" max="6" width="11.69921875" customWidth="1"/>
    <col min="7" max="9" width="13" customWidth="1"/>
    <col min="10" max="10" width="5.59765625" customWidth="1"/>
    <col min="11" max="11" width="4.296875" customWidth="1"/>
    <col min="12" max="15" width="10.69921875" customWidth="1"/>
  </cols>
  <sheetData>
    <row r="1" spans="1:15" ht="33.799999999999997" customHeight="1" x14ac:dyDescent="0.25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5">
      <c r="A2" s="2"/>
      <c r="B2" s="76" t="s">
        <v>24</v>
      </c>
      <c r="C2" s="77"/>
      <c r="D2" s="78" t="s">
        <v>41</v>
      </c>
      <c r="E2" s="230" t="s">
        <v>42</v>
      </c>
      <c r="F2" s="231"/>
      <c r="G2" s="231"/>
      <c r="H2" s="231"/>
      <c r="I2" s="231"/>
      <c r="J2" s="232"/>
      <c r="O2" s="1"/>
    </row>
    <row r="3" spans="1:15" ht="27" hidden="1" customHeight="1" x14ac:dyDescent="0.25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3" customHeight="1" x14ac:dyDescent="0.25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3.95" customHeight="1" x14ac:dyDescent="0.25">
      <c r="A5" s="2"/>
      <c r="B5" s="31" t="s">
        <v>23</v>
      </c>
      <c r="D5" s="218"/>
      <c r="E5" s="219"/>
      <c r="F5" s="219"/>
      <c r="G5" s="219"/>
      <c r="H5" s="18" t="s">
        <v>40</v>
      </c>
      <c r="I5" s="22"/>
      <c r="J5" s="8"/>
    </row>
    <row r="6" spans="1:15" ht="15.8" customHeight="1" x14ac:dyDescent="0.25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8" customHeight="1" x14ac:dyDescent="0.25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3.95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8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8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3.95" customHeight="1" x14ac:dyDescent="0.25">
      <c r="A11" s="2"/>
      <c r="B11" s="31" t="s">
        <v>20</v>
      </c>
      <c r="D11" s="237"/>
      <c r="E11" s="237"/>
      <c r="F11" s="237"/>
      <c r="G11" s="237"/>
      <c r="H11" s="18"/>
      <c r="I11" s="85"/>
      <c r="J11" s="8"/>
    </row>
    <row r="12" spans="1:15" ht="15.8" customHeight="1" x14ac:dyDescent="0.25">
      <c r="A12" s="2"/>
      <c r="B12" s="28"/>
      <c r="C12" s="55"/>
      <c r="D12" s="213"/>
      <c r="E12" s="213"/>
      <c r="F12" s="213"/>
      <c r="G12" s="213"/>
      <c r="H12" s="18"/>
      <c r="I12" s="85"/>
      <c r="J12" s="8"/>
    </row>
    <row r="13" spans="1:15" ht="15.8" customHeight="1" x14ac:dyDescent="0.25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3.95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99999999999997" customHeight="1" x14ac:dyDescent="0.25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3" customHeight="1" x14ac:dyDescent="0.25">
      <c r="A16" s="138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SUMIF(F58:F92,A16,I58:I92)+SUMIF(F58:F92,"PSU",I58:I92)</f>
        <v>0</v>
      </c>
      <c r="J16" s="204"/>
    </row>
    <row r="17" spans="1:10" ht="23.3" customHeight="1" x14ac:dyDescent="0.25">
      <c r="A17" s="138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SUMIF(F58:F92,A17,I58:I92)</f>
        <v>0</v>
      </c>
      <c r="J17" s="204"/>
    </row>
    <row r="18" spans="1:10" ht="23.3" customHeight="1" x14ac:dyDescent="0.25">
      <c r="A18" s="138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SUMIF(F58:F92,A18,I58:I92)</f>
        <v>0</v>
      </c>
      <c r="J18" s="204"/>
    </row>
    <row r="19" spans="1:10" ht="23.3" customHeight="1" x14ac:dyDescent="0.25">
      <c r="A19" s="138" t="s">
        <v>134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SUMIF(F58:F92,A19,I58:I92)</f>
        <v>0</v>
      </c>
      <c r="J19" s="204"/>
    </row>
    <row r="20" spans="1:10" ht="23.3" customHeight="1" x14ac:dyDescent="0.25">
      <c r="A20" s="138" t="s">
        <v>135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SUMIF(F58:F92,A20,I58:I92)</f>
        <v>0</v>
      </c>
      <c r="J20" s="204"/>
    </row>
    <row r="21" spans="1:10" ht="23.3" customHeight="1" x14ac:dyDescent="0.25">
      <c r="A21" s="2"/>
      <c r="B21" s="48" t="s">
        <v>31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2.95000000000000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3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3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3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3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3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08">
        <f>ZakladDPHSniVypocet+ZakladDPHZaklVypocet</f>
        <v>0</v>
      </c>
      <c r="H28" s="208"/>
      <c r="I28" s="208"/>
      <c r="J28" s="115" t="str">
        <f t="shared" si="0"/>
        <v>CZK</v>
      </c>
    </row>
    <row r="29" spans="1:10" ht="27.7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7">
        <f>A27</f>
        <v>0</v>
      </c>
      <c r="H29" s="207"/>
      <c r="I29" s="207"/>
      <c r="J29" s="118" t="s">
        <v>55</v>
      </c>
    </row>
    <row r="30" spans="1:10" ht="12.75" customHeight="1" x14ac:dyDescent="0.25">
      <c r="A30" s="2"/>
      <c r="B30" s="2"/>
      <c r="J30" s="9"/>
    </row>
    <row r="31" spans="1:10" ht="30.05" customHeight="1" x14ac:dyDescent="0.25">
      <c r="A31" s="2"/>
      <c r="B31" s="2"/>
      <c r="J31" s="9"/>
    </row>
    <row r="32" spans="1:10" ht="18.7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" customHeight="1" x14ac:dyDescent="0.25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6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43</v>
      </c>
      <c r="C39" s="192"/>
      <c r="D39" s="192"/>
      <c r="E39" s="192"/>
      <c r="F39" s="98">
        <f>'01 001 Pol'!AE657+'01 002 Pol'!AE33+'01 003 Pol'!AE35+'01 004 Pol'!AE33</f>
        <v>0</v>
      </c>
      <c r="G39" s="99">
        <f>'01 001 Pol'!AF657+'01 002 Pol'!AF33+'01 003 Pol'!AF35+'01 004 Pol'!AF33</f>
        <v>0</v>
      </c>
      <c r="H39" s="100">
        <f t="shared" ref="H39:H44" si="1">(F39*SazbaDPH1/100)+(G39*SazbaDPH2/100)</f>
        <v>0</v>
      </c>
      <c r="I39" s="100">
        <f t="shared" ref="I39:I44" si="2">F39+G39+H39</f>
        <v>0</v>
      </c>
      <c r="J39" s="101" t="str">
        <f t="shared" ref="J39:J44" si="3">IF(CenaCelkemVypocet=0,"",I39/CenaCelkemVypocet*100)</f>
        <v/>
      </c>
    </row>
    <row r="40" spans="1:10" ht="25.5" customHeight="1" x14ac:dyDescent="0.25">
      <c r="A40" s="87">
        <v>2</v>
      </c>
      <c r="B40" s="102" t="s">
        <v>44</v>
      </c>
      <c r="C40" s="196" t="s">
        <v>45</v>
      </c>
      <c r="D40" s="196"/>
      <c r="E40" s="196"/>
      <c r="F40" s="103">
        <f>'01 001 Pol'!AE657+'01 002 Pol'!AE33+'01 003 Pol'!AE35+'01 004 Pol'!AE33</f>
        <v>0</v>
      </c>
      <c r="G40" s="104">
        <f>'01 001 Pol'!AF657+'01 002 Pol'!AF33+'01 003 Pol'!AF35+'01 004 Pol'!AF33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46</v>
      </c>
      <c r="C41" s="192" t="s">
        <v>47</v>
      </c>
      <c r="D41" s="192"/>
      <c r="E41" s="192"/>
      <c r="F41" s="107">
        <f>'01 001 Pol'!AE657</f>
        <v>0</v>
      </c>
      <c r="G41" s="100">
        <f>'01 001 Pol'!AF657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3</v>
      </c>
      <c r="B42" s="106" t="s">
        <v>48</v>
      </c>
      <c r="C42" s="192" t="s">
        <v>49</v>
      </c>
      <c r="D42" s="192"/>
      <c r="E42" s="192"/>
      <c r="F42" s="107">
        <f>'01 002 Pol'!AE33</f>
        <v>0</v>
      </c>
      <c r="G42" s="100">
        <f>'01 002 Pol'!AF33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5">
      <c r="A43" s="87">
        <v>3</v>
      </c>
      <c r="B43" s="106" t="s">
        <v>50</v>
      </c>
      <c r="C43" s="192" t="s">
        <v>51</v>
      </c>
      <c r="D43" s="192"/>
      <c r="E43" s="192"/>
      <c r="F43" s="107">
        <f>'01 003 Pol'!AE35</f>
        <v>0</v>
      </c>
      <c r="G43" s="100">
        <f>'01 003 Pol'!AF35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3</v>
      </c>
      <c r="B44" s="106" t="s">
        <v>52</v>
      </c>
      <c r="C44" s="192" t="s">
        <v>53</v>
      </c>
      <c r="D44" s="192"/>
      <c r="E44" s="192"/>
      <c r="F44" s="107">
        <f>'01 004 Pol'!AE33</f>
        <v>0</v>
      </c>
      <c r="G44" s="100">
        <f>'01 004 Pol'!AF33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5">
      <c r="A45" s="87"/>
      <c r="B45" s="193" t="s">
        <v>54</v>
      </c>
      <c r="C45" s="194"/>
      <c r="D45" s="194"/>
      <c r="E45" s="195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 x14ac:dyDescent="0.25">
      <c r="A47" t="s">
        <v>56</v>
      </c>
      <c r="B47" t="s">
        <v>57</v>
      </c>
    </row>
    <row r="48" spans="1:10" x14ac:dyDescent="0.25">
      <c r="A48" t="s">
        <v>58</v>
      </c>
      <c r="B48" t="s">
        <v>59</v>
      </c>
    </row>
    <row r="49" spans="1:10" x14ac:dyDescent="0.25">
      <c r="A49" t="s">
        <v>60</v>
      </c>
      <c r="B49" t="s">
        <v>61</v>
      </c>
    </row>
    <row r="50" spans="1:10" x14ac:dyDescent="0.25">
      <c r="A50" t="s">
        <v>60</v>
      </c>
      <c r="B50" t="s">
        <v>62</v>
      </c>
    </row>
    <row r="51" spans="1:10" x14ac:dyDescent="0.25">
      <c r="A51" t="s">
        <v>60</v>
      </c>
      <c r="B51" t="s">
        <v>63</v>
      </c>
    </row>
    <row r="52" spans="1:10" x14ac:dyDescent="0.25">
      <c r="A52" t="s">
        <v>60</v>
      </c>
      <c r="B52" t="s">
        <v>64</v>
      </c>
    </row>
    <row r="55" spans="1:10" ht="15.55" x14ac:dyDescent="0.3">
      <c r="B55" s="119" t="s">
        <v>65</v>
      </c>
    </row>
    <row r="57" spans="1:10" ht="25.5" customHeight="1" x14ac:dyDescent="0.25">
      <c r="A57" s="121"/>
      <c r="B57" s="124" t="s">
        <v>18</v>
      </c>
      <c r="C57" s="124" t="s">
        <v>6</v>
      </c>
      <c r="D57" s="125"/>
      <c r="E57" s="125"/>
      <c r="F57" s="126" t="s">
        <v>66</v>
      </c>
      <c r="G57" s="126"/>
      <c r="H57" s="126"/>
      <c r="I57" s="126" t="s">
        <v>31</v>
      </c>
      <c r="J57" s="126" t="s">
        <v>0</v>
      </c>
    </row>
    <row r="58" spans="1:10" ht="36.700000000000003" customHeight="1" x14ac:dyDescent="0.25">
      <c r="A58" s="122"/>
      <c r="B58" s="127" t="s">
        <v>67</v>
      </c>
      <c r="C58" s="190" t="s">
        <v>68</v>
      </c>
      <c r="D58" s="191"/>
      <c r="E58" s="191"/>
      <c r="F58" s="134" t="s">
        <v>26</v>
      </c>
      <c r="G58" s="135"/>
      <c r="H58" s="135"/>
      <c r="I58" s="135">
        <f>'01 001 Pol'!G8</f>
        <v>0</v>
      </c>
      <c r="J58" s="131" t="str">
        <f>IF(I93=0,"",I58/I93*100)</f>
        <v/>
      </c>
    </row>
    <row r="59" spans="1:10" ht="36.700000000000003" customHeight="1" x14ac:dyDescent="0.25">
      <c r="A59" s="122"/>
      <c r="B59" s="127" t="s">
        <v>69</v>
      </c>
      <c r="C59" s="190" t="s">
        <v>70</v>
      </c>
      <c r="D59" s="191"/>
      <c r="E59" s="191"/>
      <c r="F59" s="134" t="s">
        <v>26</v>
      </c>
      <c r="G59" s="135"/>
      <c r="H59" s="135"/>
      <c r="I59" s="135">
        <f>'01 001 Pol'!G61</f>
        <v>0</v>
      </c>
      <c r="J59" s="131" t="str">
        <f>IF(I93=0,"",I59/I93*100)</f>
        <v/>
      </c>
    </row>
    <row r="60" spans="1:10" ht="36.700000000000003" customHeight="1" x14ac:dyDescent="0.25">
      <c r="A60" s="122"/>
      <c r="B60" s="127" t="s">
        <v>71</v>
      </c>
      <c r="C60" s="190" t="s">
        <v>72</v>
      </c>
      <c r="D60" s="191"/>
      <c r="E60" s="191"/>
      <c r="F60" s="134" t="s">
        <v>26</v>
      </c>
      <c r="G60" s="135"/>
      <c r="H60" s="135"/>
      <c r="I60" s="135">
        <f>'01 001 Pol'!G96</f>
        <v>0</v>
      </c>
      <c r="J60" s="131" t="str">
        <f>IF(I93=0,"",I60/I93*100)</f>
        <v/>
      </c>
    </row>
    <row r="61" spans="1:10" ht="36.700000000000003" customHeight="1" x14ac:dyDescent="0.25">
      <c r="A61" s="122"/>
      <c r="B61" s="127" t="s">
        <v>73</v>
      </c>
      <c r="C61" s="190" t="s">
        <v>74</v>
      </c>
      <c r="D61" s="191"/>
      <c r="E61" s="191"/>
      <c r="F61" s="134" t="s">
        <v>26</v>
      </c>
      <c r="G61" s="135"/>
      <c r="H61" s="135"/>
      <c r="I61" s="135">
        <f>'01 001 Pol'!G117</f>
        <v>0</v>
      </c>
      <c r="J61" s="131" t="str">
        <f>IF(I93=0,"",I61/I93*100)</f>
        <v/>
      </c>
    </row>
    <row r="62" spans="1:10" ht="36.700000000000003" customHeight="1" x14ac:dyDescent="0.25">
      <c r="A62" s="122"/>
      <c r="B62" s="127" t="s">
        <v>75</v>
      </c>
      <c r="C62" s="190" t="s">
        <v>76</v>
      </c>
      <c r="D62" s="191"/>
      <c r="E62" s="191"/>
      <c r="F62" s="134" t="s">
        <v>26</v>
      </c>
      <c r="G62" s="135"/>
      <c r="H62" s="135"/>
      <c r="I62" s="135">
        <f>'01 001 Pol'!G138</f>
        <v>0</v>
      </c>
      <c r="J62" s="131" t="str">
        <f>IF(I93=0,"",I62/I93*100)</f>
        <v/>
      </c>
    </row>
    <row r="63" spans="1:10" ht="36.700000000000003" customHeight="1" x14ac:dyDescent="0.25">
      <c r="A63" s="122"/>
      <c r="B63" s="127" t="s">
        <v>77</v>
      </c>
      <c r="C63" s="190" t="s">
        <v>78</v>
      </c>
      <c r="D63" s="191"/>
      <c r="E63" s="191"/>
      <c r="F63" s="134" t="s">
        <v>26</v>
      </c>
      <c r="G63" s="135"/>
      <c r="H63" s="135"/>
      <c r="I63" s="135">
        <f>'01 001 Pol'!G155</f>
        <v>0</v>
      </c>
      <c r="J63" s="131" t="str">
        <f>IF(I93=0,"",I63/I93*100)</f>
        <v/>
      </c>
    </row>
    <row r="64" spans="1:10" ht="36.700000000000003" customHeight="1" x14ac:dyDescent="0.25">
      <c r="A64" s="122"/>
      <c r="B64" s="127" t="s">
        <v>79</v>
      </c>
      <c r="C64" s="190" t="s">
        <v>80</v>
      </c>
      <c r="D64" s="191"/>
      <c r="E64" s="191"/>
      <c r="F64" s="134" t="s">
        <v>26</v>
      </c>
      <c r="G64" s="135"/>
      <c r="H64" s="135"/>
      <c r="I64" s="135">
        <f>'01 001 Pol'!G206</f>
        <v>0</v>
      </c>
      <c r="J64" s="131" t="str">
        <f>IF(I93=0,"",I64/I93*100)</f>
        <v/>
      </c>
    </row>
    <row r="65" spans="1:10" ht="36.700000000000003" customHeight="1" x14ac:dyDescent="0.25">
      <c r="A65" s="122"/>
      <c r="B65" s="127" t="s">
        <v>81</v>
      </c>
      <c r="C65" s="190" t="s">
        <v>82</v>
      </c>
      <c r="D65" s="191"/>
      <c r="E65" s="191"/>
      <c r="F65" s="134" t="s">
        <v>26</v>
      </c>
      <c r="G65" s="135"/>
      <c r="H65" s="135"/>
      <c r="I65" s="135">
        <f>'01 001 Pol'!G216</f>
        <v>0</v>
      </c>
      <c r="J65" s="131" t="str">
        <f>IF(I93=0,"",I65/I93*100)</f>
        <v/>
      </c>
    </row>
    <row r="66" spans="1:10" ht="36.700000000000003" customHeight="1" x14ac:dyDescent="0.25">
      <c r="A66" s="122"/>
      <c r="B66" s="127" t="s">
        <v>83</v>
      </c>
      <c r="C66" s="190" t="s">
        <v>84</v>
      </c>
      <c r="D66" s="191"/>
      <c r="E66" s="191"/>
      <c r="F66" s="134" t="s">
        <v>26</v>
      </c>
      <c r="G66" s="135"/>
      <c r="H66" s="135"/>
      <c r="I66" s="135">
        <f>'01 001 Pol'!G231</f>
        <v>0</v>
      </c>
      <c r="J66" s="131" t="str">
        <f>IF(I93=0,"",I66/I93*100)</f>
        <v/>
      </c>
    </row>
    <row r="67" spans="1:10" ht="36.700000000000003" customHeight="1" x14ac:dyDescent="0.25">
      <c r="A67" s="122"/>
      <c r="B67" s="127" t="s">
        <v>85</v>
      </c>
      <c r="C67" s="190" t="s">
        <v>86</v>
      </c>
      <c r="D67" s="191"/>
      <c r="E67" s="191"/>
      <c r="F67" s="134" t="s">
        <v>26</v>
      </c>
      <c r="G67" s="135"/>
      <c r="H67" s="135"/>
      <c r="I67" s="135">
        <f>'01 001 Pol'!G238</f>
        <v>0</v>
      </c>
      <c r="J67" s="131" t="str">
        <f>IF(I93=0,"",I67/I93*100)</f>
        <v/>
      </c>
    </row>
    <row r="68" spans="1:10" ht="36.700000000000003" customHeight="1" x14ac:dyDescent="0.25">
      <c r="A68" s="122"/>
      <c r="B68" s="127" t="s">
        <v>87</v>
      </c>
      <c r="C68" s="190" t="s">
        <v>88</v>
      </c>
      <c r="D68" s="191"/>
      <c r="E68" s="191"/>
      <c r="F68" s="134" t="s">
        <v>26</v>
      </c>
      <c r="G68" s="135"/>
      <c r="H68" s="135"/>
      <c r="I68" s="135">
        <f>'01 001 Pol'!G270</f>
        <v>0</v>
      </c>
      <c r="J68" s="131" t="str">
        <f>IF(I93=0,"",I68/I93*100)</f>
        <v/>
      </c>
    </row>
    <row r="69" spans="1:10" ht="36.700000000000003" customHeight="1" x14ac:dyDescent="0.25">
      <c r="A69" s="122"/>
      <c r="B69" s="127" t="s">
        <v>89</v>
      </c>
      <c r="C69" s="190" t="s">
        <v>90</v>
      </c>
      <c r="D69" s="191"/>
      <c r="E69" s="191"/>
      <c r="F69" s="134" t="s">
        <v>26</v>
      </c>
      <c r="G69" s="135"/>
      <c r="H69" s="135"/>
      <c r="I69" s="135">
        <f>'01 001 Pol'!G292</f>
        <v>0</v>
      </c>
      <c r="J69" s="131" t="str">
        <f>IF(I93=0,"",I69/I93*100)</f>
        <v/>
      </c>
    </row>
    <row r="70" spans="1:10" ht="36.700000000000003" customHeight="1" x14ac:dyDescent="0.25">
      <c r="A70" s="122"/>
      <c r="B70" s="127" t="s">
        <v>91</v>
      </c>
      <c r="C70" s="190" t="s">
        <v>92</v>
      </c>
      <c r="D70" s="191"/>
      <c r="E70" s="191"/>
      <c r="F70" s="134" t="s">
        <v>26</v>
      </c>
      <c r="G70" s="135"/>
      <c r="H70" s="135"/>
      <c r="I70" s="135">
        <f>'01 001 Pol'!G382</f>
        <v>0</v>
      </c>
      <c r="J70" s="131" t="str">
        <f>IF(I93=0,"",I70/I93*100)</f>
        <v/>
      </c>
    </row>
    <row r="71" spans="1:10" ht="36.700000000000003" customHeight="1" x14ac:dyDescent="0.25">
      <c r="A71" s="122"/>
      <c r="B71" s="127" t="s">
        <v>93</v>
      </c>
      <c r="C71" s="190" t="s">
        <v>94</v>
      </c>
      <c r="D71" s="191"/>
      <c r="E71" s="191"/>
      <c r="F71" s="134" t="s">
        <v>27</v>
      </c>
      <c r="G71" s="135"/>
      <c r="H71" s="135"/>
      <c r="I71" s="135">
        <f>'01 001 Pol'!G384</f>
        <v>0</v>
      </c>
      <c r="J71" s="131" t="str">
        <f>IF(I93=0,"",I71/I93*100)</f>
        <v/>
      </c>
    </row>
    <row r="72" spans="1:10" ht="36.700000000000003" customHeight="1" x14ac:dyDescent="0.25">
      <c r="A72" s="122"/>
      <c r="B72" s="127" t="s">
        <v>95</v>
      </c>
      <c r="C72" s="190" t="s">
        <v>96</v>
      </c>
      <c r="D72" s="191"/>
      <c r="E72" s="191"/>
      <c r="F72" s="134" t="s">
        <v>27</v>
      </c>
      <c r="G72" s="135"/>
      <c r="H72" s="135"/>
      <c r="I72" s="135">
        <f>'01 001 Pol'!G404</f>
        <v>0</v>
      </c>
      <c r="J72" s="131" t="str">
        <f>IF(I93=0,"",I72/I93*100)</f>
        <v/>
      </c>
    </row>
    <row r="73" spans="1:10" ht="36.700000000000003" customHeight="1" x14ac:dyDescent="0.25">
      <c r="A73" s="122"/>
      <c r="B73" s="127" t="s">
        <v>97</v>
      </c>
      <c r="C73" s="190" t="s">
        <v>98</v>
      </c>
      <c r="D73" s="191"/>
      <c r="E73" s="191"/>
      <c r="F73" s="134" t="s">
        <v>27</v>
      </c>
      <c r="G73" s="135"/>
      <c r="H73" s="135"/>
      <c r="I73" s="135">
        <f>'01 002 Pol'!G8</f>
        <v>0</v>
      </c>
      <c r="J73" s="131" t="str">
        <f>IF(I93=0,"",I73/I93*100)</f>
        <v/>
      </c>
    </row>
    <row r="74" spans="1:10" ht="36.700000000000003" customHeight="1" x14ac:dyDescent="0.25">
      <c r="A74" s="122"/>
      <c r="B74" s="127" t="s">
        <v>99</v>
      </c>
      <c r="C74" s="190" t="s">
        <v>100</v>
      </c>
      <c r="D74" s="191"/>
      <c r="E74" s="191"/>
      <c r="F74" s="134" t="s">
        <v>27</v>
      </c>
      <c r="G74" s="135"/>
      <c r="H74" s="135"/>
      <c r="I74" s="135">
        <f>'01 002 Pol'!G15</f>
        <v>0</v>
      </c>
      <c r="J74" s="131" t="str">
        <f>IF(I93=0,"",I74/I93*100)</f>
        <v/>
      </c>
    </row>
    <row r="75" spans="1:10" ht="36.700000000000003" customHeight="1" x14ac:dyDescent="0.25">
      <c r="A75" s="122"/>
      <c r="B75" s="127" t="s">
        <v>101</v>
      </c>
      <c r="C75" s="190" t="s">
        <v>102</v>
      </c>
      <c r="D75" s="191"/>
      <c r="E75" s="191"/>
      <c r="F75" s="134" t="s">
        <v>27</v>
      </c>
      <c r="G75" s="135"/>
      <c r="H75" s="135"/>
      <c r="I75" s="135">
        <f>'01 002 Pol'!G17</f>
        <v>0</v>
      </c>
      <c r="J75" s="131" t="str">
        <f>IF(I93=0,"",I75/I93*100)</f>
        <v/>
      </c>
    </row>
    <row r="76" spans="1:10" ht="36.700000000000003" customHeight="1" x14ac:dyDescent="0.25">
      <c r="A76" s="122"/>
      <c r="B76" s="127" t="s">
        <v>103</v>
      </c>
      <c r="C76" s="190" t="s">
        <v>104</v>
      </c>
      <c r="D76" s="191"/>
      <c r="E76" s="191"/>
      <c r="F76" s="134" t="s">
        <v>27</v>
      </c>
      <c r="G76" s="135"/>
      <c r="H76" s="135"/>
      <c r="I76" s="135">
        <f>'01 002 Pol'!G24</f>
        <v>0</v>
      </c>
      <c r="J76" s="131" t="str">
        <f>IF(I93=0,"",I76/I93*100)</f>
        <v/>
      </c>
    </row>
    <row r="77" spans="1:10" ht="36.700000000000003" customHeight="1" x14ac:dyDescent="0.25">
      <c r="A77" s="122"/>
      <c r="B77" s="127" t="s">
        <v>105</v>
      </c>
      <c r="C77" s="190" t="s">
        <v>106</v>
      </c>
      <c r="D77" s="191"/>
      <c r="E77" s="191"/>
      <c r="F77" s="134" t="s">
        <v>27</v>
      </c>
      <c r="G77" s="135"/>
      <c r="H77" s="135"/>
      <c r="I77" s="135">
        <f>'01 002 Pol'!G27</f>
        <v>0</v>
      </c>
      <c r="J77" s="131" t="str">
        <f>IF(I93=0,"",I77/I93*100)</f>
        <v/>
      </c>
    </row>
    <row r="78" spans="1:10" ht="36.700000000000003" customHeight="1" x14ac:dyDescent="0.25">
      <c r="A78" s="122"/>
      <c r="B78" s="127" t="s">
        <v>107</v>
      </c>
      <c r="C78" s="190" t="s">
        <v>108</v>
      </c>
      <c r="D78" s="191"/>
      <c r="E78" s="191"/>
      <c r="F78" s="134" t="s">
        <v>27</v>
      </c>
      <c r="G78" s="135"/>
      <c r="H78" s="135"/>
      <c r="I78" s="135">
        <f>'01 001 Pol'!G442</f>
        <v>0</v>
      </c>
      <c r="J78" s="131" t="str">
        <f>IF(I93=0,"",I78/I93*100)</f>
        <v/>
      </c>
    </row>
    <row r="79" spans="1:10" ht="36.700000000000003" customHeight="1" x14ac:dyDescent="0.25">
      <c r="A79" s="122"/>
      <c r="B79" s="127" t="s">
        <v>109</v>
      </c>
      <c r="C79" s="190" t="s">
        <v>110</v>
      </c>
      <c r="D79" s="191"/>
      <c r="E79" s="191"/>
      <c r="F79" s="134" t="s">
        <v>27</v>
      </c>
      <c r="G79" s="135"/>
      <c r="H79" s="135"/>
      <c r="I79" s="135">
        <f>'01 001 Pol'!G531</f>
        <v>0</v>
      </c>
      <c r="J79" s="131" t="str">
        <f>IF(I93=0,"",I79/I93*100)</f>
        <v/>
      </c>
    </row>
    <row r="80" spans="1:10" ht="36.700000000000003" customHeight="1" x14ac:dyDescent="0.25">
      <c r="A80" s="122"/>
      <c r="B80" s="127" t="s">
        <v>111</v>
      </c>
      <c r="C80" s="190" t="s">
        <v>112</v>
      </c>
      <c r="D80" s="191"/>
      <c r="E80" s="191"/>
      <c r="F80" s="134" t="s">
        <v>27</v>
      </c>
      <c r="G80" s="135"/>
      <c r="H80" s="135"/>
      <c r="I80" s="135">
        <f>'01 001 Pol'!G534</f>
        <v>0</v>
      </c>
      <c r="J80" s="131" t="str">
        <f>IF(I93=0,"",I80/I93*100)</f>
        <v/>
      </c>
    </row>
    <row r="81" spans="1:10" ht="36.700000000000003" customHeight="1" x14ac:dyDescent="0.25">
      <c r="A81" s="122"/>
      <c r="B81" s="127" t="s">
        <v>113</v>
      </c>
      <c r="C81" s="190" t="s">
        <v>114</v>
      </c>
      <c r="D81" s="191"/>
      <c r="E81" s="191"/>
      <c r="F81" s="134" t="s">
        <v>27</v>
      </c>
      <c r="G81" s="135"/>
      <c r="H81" s="135"/>
      <c r="I81" s="135">
        <f>'01 001 Pol'!G541</f>
        <v>0</v>
      </c>
      <c r="J81" s="131" t="str">
        <f>IF(I93=0,"",I81/I93*100)</f>
        <v/>
      </c>
    </row>
    <row r="82" spans="1:10" ht="36.700000000000003" customHeight="1" x14ac:dyDescent="0.25">
      <c r="A82" s="122"/>
      <c r="B82" s="127" t="s">
        <v>115</v>
      </c>
      <c r="C82" s="190" t="s">
        <v>116</v>
      </c>
      <c r="D82" s="191"/>
      <c r="E82" s="191"/>
      <c r="F82" s="134" t="s">
        <v>27</v>
      </c>
      <c r="G82" s="135"/>
      <c r="H82" s="135"/>
      <c r="I82" s="135">
        <f>'01 001 Pol'!G579</f>
        <v>0</v>
      </c>
      <c r="J82" s="131" t="str">
        <f>IF(I93=0,"",I82/I93*100)</f>
        <v/>
      </c>
    </row>
    <row r="83" spans="1:10" ht="36.700000000000003" customHeight="1" x14ac:dyDescent="0.25">
      <c r="A83" s="122"/>
      <c r="B83" s="127" t="s">
        <v>117</v>
      </c>
      <c r="C83" s="190" t="s">
        <v>118</v>
      </c>
      <c r="D83" s="191"/>
      <c r="E83" s="191"/>
      <c r="F83" s="134" t="s">
        <v>27</v>
      </c>
      <c r="G83" s="135"/>
      <c r="H83" s="135"/>
      <c r="I83" s="135">
        <f>'01 001 Pol'!G592</f>
        <v>0</v>
      </c>
      <c r="J83" s="131" t="str">
        <f>IF(I93=0,"",I83/I93*100)</f>
        <v/>
      </c>
    </row>
    <row r="84" spans="1:10" ht="36.700000000000003" customHeight="1" x14ac:dyDescent="0.25">
      <c r="A84" s="122"/>
      <c r="B84" s="127" t="s">
        <v>119</v>
      </c>
      <c r="C84" s="190" t="s">
        <v>120</v>
      </c>
      <c r="D84" s="191"/>
      <c r="E84" s="191"/>
      <c r="F84" s="134" t="s">
        <v>27</v>
      </c>
      <c r="G84" s="135"/>
      <c r="H84" s="135"/>
      <c r="I84" s="135">
        <f>'01 001 Pol'!G599</f>
        <v>0</v>
      </c>
      <c r="J84" s="131" t="str">
        <f>IF(I93=0,"",I84/I93*100)</f>
        <v/>
      </c>
    </row>
    <row r="85" spans="1:10" ht="36.700000000000003" customHeight="1" x14ac:dyDescent="0.25">
      <c r="A85" s="122"/>
      <c r="B85" s="127" t="s">
        <v>121</v>
      </c>
      <c r="C85" s="190" t="s">
        <v>122</v>
      </c>
      <c r="D85" s="191"/>
      <c r="E85" s="191"/>
      <c r="F85" s="134" t="s">
        <v>27</v>
      </c>
      <c r="G85" s="135"/>
      <c r="H85" s="135"/>
      <c r="I85" s="135">
        <f>'01 001 Pol'!G608</f>
        <v>0</v>
      </c>
      <c r="J85" s="131" t="str">
        <f>IF(I93=0,"",I85/I93*100)</f>
        <v/>
      </c>
    </row>
    <row r="86" spans="1:10" ht="36.700000000000003" customHeight="1" x14ac:dyDescent="0.25">
      <c r="A86" s="122"/>
      <c r="B86" s="127" t="s">
        <v>123</v>
      </c>
      <c r="C86" s="190" t="s">
        <v>124</v>
      </c>
      <c r="D86" s="191"/>
      <c r="E86" s="191"/>
      <c r="F86" s="134" t="s">
        <v>27</v>
      </c>
      <c r="G86" s="135"/>
      <c r="H86" s="135"/>
      <c r="I86" s="135">
        <f>'01 001 Pol'!G624</f>
        <v>0</v>
      </c>
      <c r="J86" s="131" t="str">
        <f>IF(I93=0,"",I86/I93*100)</f>
        <v/>
      </c>
    </row>
    <row r="87" spans="1:10" ht="36.700000000000003" customHeight="1" x14ac:dyDescent="0.25">
      <c r="A87" s="122"/>
      <c r="B87" s="127" t="s">
        <v>125</v>
      </c>
      <c r="C87" s="190" t="s">
        <v>126</v>
      </c>
      <c r="D87" s="191"/>
      <c r="E87" s="191"/>
      <c r="F87" s="134" t="s">
        <v>28</v>
      </c>
      <c r="G87" s="135"/>
      <c r="H87" s="135"/>
      <c r="I87" s="135">
        <f>'01 003 Pol'!G8</f>
        <v>0</v>
      </c>
      <c r="J87" s="131" t="str">
        <f>IF(I93=0,"",I87/I93*100)</f>
        <v/>
      </c>
    </row>
    <row r="88" spans="1:10" ht="36.700000000000003" customHeight="1" x14ac:dyDescent="0.25">
      <c r="A88" s="122"/>
      <c r="B88" s="127" t="s">
        <v>127</v>
      </c>
      <c r="C88" s="190" t="s">
        <v>128</v>
      </c>
      <c r="D88" s="191"/>
      <c r="E88" s="191"/>
      <c r="F88" s="134" t="s">
        <v>28</v>
      </c>
      <c r="G88" s="135"/>
      <c r="H88" s="135"/>
      <c r="I88" s="135">
        <f>'01 004 Pol'!G8</f>
        <v>0</v>
      </c>
      <c r="J88" s="131" t="str">
        <f>IF(I93=0,"",I88/I93*100)</f>
        <v/>
      </c>
    </row>
    <row r="89" spans="1:10" ht="36.700000000000003" customHeight="1" x14ac:dyDescent="0.25">
      <c r="A89" s="122"/>
      <c r="B89" s="127" t="s">
        <v>129</v>
      </c>
      <c r="C89" s="190" t="s">
        <v>130</v>
      </c>
      <c r="D89" s="191"/>
      <c r="E89" s="191"/>
      <c r="F89" s="134" t="s">
        <v>28</v>
      </c>
      <c r="G89" s="135"/>
      <c r="H89" s="135"/>
      <c r="I89" s="135">
        <f>'01 004 Pol'!G20</f>
        <v>0</v>
      </c>
      <c r="J89" s="131" t="str">
        <f>IF(I93=0,"",I89/I93*100)</f>
        <v/>
      </c>
    </row>
    <row r="90" spans="1:10" ht="36.700000000000003" customHeight="1" x14ac:dyDescent="0.25">
      <c r="A90" s="122"/>
      <c r="B90" s="127" t="s">
        <v>131</v>
      </c>
      <c r="C90" s="190" t="s">
        <v>132</v>
      </c>
      <c r="D90" s="191"/>
      <c r="E90" s="191"/>
      <c r="F90" s="134" t="s">
        <v>133</v>
      </c>
      <c r="G90" s="135"/>
      <c r="H90" s="135"/>
      <c r="I90" s="135">
        <f>'01 001 Pol'!G634</f>
        <v>0</v>
      </c>
      <c r="J90" s="131" t="str">
        <f>IF(I93=0,"",I90/I93*100)</f>
        <v/>
      </c>
    </row>
    <row r="91" spans="1:10" ht="36.700000000000003" customHeight="1" x14ac:dyDescent="0.25">
      <c r="A91" s="122"/>
      <c r="B91" s="127" t="s">
        <v>134</v>
      </c>
      <c r="C91" s="190" t="s">
        <v>29</v>
      </c>
      <c r="D91" s="191"/>
      <c r="E91" s="191"/>
      <c r="F91" s="134" t="s">
        <v>134</v>
      </c>
      <c r="G91" s="135"/>
      <c r="H91" s="135"/>
      <c r="I91" s="135">
        <f>'01 001 Pol'!G644</f>
        <v>0</v>
      </c>
      <c r="J91" s="131" t="str">
        <f>IF(I93=0,"",I91/I93*100)</f>
        <v/>
      </c>
    </row>
    <row r="92" spans="1:10" ht="36.700000000000003" customHeight="1" x14ac:dyDescent="0.25">
      <c r="A92" s="122"/>
      <c r="B92" s="127" t="s">
        <v>135</v>
      </c>
      <c r="C92" s="190" t="s">
        <v>30</v>
      </c>
      <c r="D92" s="191"/>
      <c r="E92" s="191"/>
      <c r="F92" s="134" t="s">
        <v>135</v>
      </c>
      <c r="G92" s="135"/>
      <c r="H92" s="135"/>
      <c r="I92" s="135">
        <f>'01 001 Pol'!G649</f>
        <v>0</v>
      </c>
      <c r="J92" s="131" t="str">
        <f>IF(I93=0,"",I92/I93*100)</f>
        <v/>
      </c>
    </row>
    <row r="93" spans="1:10" ht="25.5" customHeight="1" x14ac:dyDescent="0.25">
      <c r="A93" s="123"/>
      <c r="B93" s="128" t="s">
        <v>1</v>
      </c>
      <c r="C93" s="129"/>
      <c r="D93" s="130"/>
      <c r="E93" s="130"/>
      <c r="F93" s="136"/>
      <c r="G93" s="137"/>
      <c r="H93" s="137"/>
      <c r="I93" s="137">
        <f>SUM(I58:I92)</f>
        <v>0</v>
      </c>
      <c r="J93" s="132">
        <f>SUM(J58:J92)</f>
        <v>0</v>
      </c>
    </row>
    <row r="94" spans="1:10" x14ac:dyDescent="0.25">
      <c r="F94" s="86"/>
      <c r="G94" s="86"/>
      <c r="H94" s="86"/>
      <c r="I94" s="86"/>
      <c r="J94" s="133"/>
    </row>
    <row r="95" spans="1:10" x14ac:dyDescent="0.25">
      <c r="F95" s="86"/>
      <c r="G95" s="86"/>
      <c r="H95" s="86"/>
      <c r="I95" s="86"/>
      <c r="J95" s="133"/>
    </row>
    <row r="96" spans="1:10" x14ac:dyDescent="0.25">
      <c r="F96" s="86"/>
      <c r="G96" s="86"/>
      <c r="H96" s="86"/>
      <c r="I96" s="86"/>
      <c r="J96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91:E91"/>
    <mergeCell ref="C92:E92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Stránka &amp;P z &amp;N</oddFooter>
  </headerFooter>
  <rowBreaks count="2" manualBreakCount="2">
    <brk id="36" max="16383" man="1"/>
    <brk id="52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9765625" defaultRowHeight="12.75" x14ac:dyDescent="0.25"/>
  <cols>
    <col min="1" max="1" width="4.296875" style="3" customWidth="1"/>
    <col min="2" max="2" width="14.3984375" style="3" customWidth="1"/>
    <col min="3" max="3" width="38.296875" style="7" customWidth="1"/>
    <col min="4" max="4" width="4.59765625" style="3" customWidth="1"/>
    <col min="5" max="5" width="10.59765625" style="3" customWidth="1"/>
    <col min="6" max="6" width="9.8984375" style="3" customWidth="1"/>
    <col min="7" max="7" width="12.69921875" style="3" customWidth="1"/>
    <col min="8" max="16384" width="9.09765625" style="3"/>
  </cols>
  <sheetData>
    <row r="1" spans="1:7" ht="15.55" x14ac:dyDescent="0.25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5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5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5">
      <c r="A4" s="50" t="s">
        <v>10</v>
      </c>
      <c r="B4" s="49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5"/>
  <cols>
    <col min="1" max="1" width="3.3984375" customWidth="1"/>
    <col min="2" max="2" width="12.69921875" style="120" customWidth="1"/>
    <col min="3" max="3" width="38.296875" style="120" customWidth="1"/>
    <col min="4" max="4" width="4.8984375" customWidth="1"/>
    <col min="5" max="5" width="10.69921875" customWidth="1"/>
    <col min="6" max="6" width="9.8984375" customWidth="1"/>
    <col min="7" max="7" width="12.796875" customWidth="1"/>
    <col min="8" max="25" width="0" hidden="1" customWidth="1"/>
    <col min="29" max="29" width="0" hidden="1" customWidth="1"/>
    <col min="31" max="41" width="0" hidden="1" customWidth="1"/>
    <col min="53" max="53" width="73.69921875" customWidth="1"/>
  </cols>
  <sheetData>
    <row r="1" spans="1:60" ht="15.8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136</v>
      </c>
    </row>
    <row r="2" spans="1:60" ht="25.1" customHeight="1" x14ac:dyDescent="0.25">
      <c r="A2" s="139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137</v>
      </c>
    </row>
    <row r="3" spans="1:60" ht="25.1" customHeight="1" x14ac:dyDescent="0.25">
      <c r="A3" s="139" t="s">
        <v>9</v>
      </c>
      <c r="B3" s="49" t="s">
        <v>44</v>
      </c>
      <c r="C3" s="250" t="s">
        <v>45</v>
      </c>
      <c r="D3" s="251"/>
      <c r="E3" s="251"/>
      <c r="F3" s="251"/>
      <c r="G3" s="252"/>
      <c r="AC3" s="120" t="s">
        <v>137</v>
      </c>
      <c r="AG3" t="s">
        <v>138</v>
      </c>
    </row>
    <row r="4" spans="1:60" ht="25.1" customHeight="1" x14ac:dyDescent="0.25">
      <c r="A4" s="140" t="s">
        <v>10</v>
      </c>
      <c r="B4" s="141" t="s">
        <v>46</v>
      </c>
      <c r="C4" s="253" t="s">
        <v>47</v>
      </c>
      <c r="D4" s="254"/>
      <c r="E4" s="254"/>
      <c r="F4" s="254"/>
      <c r="G4" s="255"/>
      <c r="AG4" t="s">
        <v>139</v>
      </c>
    </row>
    <row r="5" spans="1:60" x14ac:dyDescent="0.25">
      <c r="D5" s="10"/>
    </row>
    <row r="6" spans="1:60" ht="38.25" x14ac:dyDescent="0.25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31</v>
      </c>
      <c r="H6" s="146" t="s">
        <v>32</v>
      </c>
      <c r="I6" s="146" t="s">
        <v>146</v>
      </c>
      <c r="J6" s="146" t="s">
        <v>33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  <c r="Y6" s="146" t="s">
        <v>161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162</v>
      </c>
      <c r="B8" s="164" t="s">
        <v>67</v>
      </c>
      <c r="C8" s="183" t="s">
        <v>68</v>
      </c>
      <c r="D8" s="165"/>
      <c r="E8" s="166"/>
      <c r="F8" s="167"/>
      <c r="G8" s="168">
        <f>SUMIF(AG9:AG60,"&lt;&gt;NOR",G9:G60)</f>
        <v>0</v>
      </c>
      <c r="H8" s="162"/>
      <c r="I8" s="162">
        <f>SUM(I9:I60)</f>
        <v>0</v>
      </c>
      <c r="J8" s="162"/>
      <c r="K8" s="162">
        <f>SUM(K9:K60)</f>
        <v>0</v>
      </c>
      <c r="L8" s="162"/>
      <c r="M8" s="162">
        <f>SUM(M9:M60)</f>
        <v>0</v>
      </c>
      <c r="N8" s="161"/>
      <c r="O8" s="161">
        <f>SUM(O9:O60)</f>
        <v>10.29</v>
      </c>
      <c r="P8" s="161"/>
      <c r="Q8" s="161">
        <f>SUM(Q9:Q60)</f>
        <v>22.66</v>
      </c>
      <c r="R8" s="162"/>
      <c r="S8" s="162"/>
      <c r="T8" s="162"/>
      <c r="U8" s="162"/>
      <c r="V8" s="162">
        <f>SUM(V9:V60)</f>
        <v>485.93999999999988</v>
      </c>
      <c r="W8" s="162"/>
      <c r="X8" s="162"/>
      <c r="Y8" s="162"/>
      <c r="AG8" t="s">
        <v>163</v>
      </c>
    </row>
    <row r="9" spans="1:60" outlineLevel="1" x14ac:dyDescent="0.25">
      <c r="A9" s="170">
        <v>1</v>
      </c>
      <c r="B9" s="171" t="s">
        <v>164</v>
      </c>
      <c r="C9" s="184" t="s">
        <v>165</v>
      </c>
      <c r="D9" s="172" t="s">
        <v>166</v>
      </c>
      <c r="E9" s="173">
        <v>21.3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0.41699999999999998</v>
      </c>
      <c r="Q9" s="156">
        <f>ROUND(E9*P9,2)</f>
        <v>8.8800000000000008</v>
      </c>
      <c r="R9" s="157"/>
      <c r="S9" s="157" t="s">
        <v>167</v>
      </c>
      <c r="T9" s="157" t="s">
        <v>167</v>
      </c>
      <c r="U9" s="157">
        <v>0.13</v>
      </c>
      <c r="V9" s="157">
        <f>ROUND(E9*U9,2)</f>
        <v>2.77</v>
      </c>
      <c r="W9" s="157"/>
      <c r="X9" s="157" t="s">
        <v>168</v>
      </c>
      <c r="Y9" s="157" t="s">
        <v>169</v>
      </c>
      <c r="Z9" s="147"/>
      <c r="AA9" s="147"/>
      <c r="AB9" s="147"/>
      <c r="AC9" s="147"/>
      <c r="AD9" s="147"/>
      <c r="AE9" s="147"/>
      <c r="AF9" s="147"/>
      <c r="AG9" s="147" t="s">
        <v>170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5" t="s">
        <v>171</v>
      </c>
      <c r="D10" s="159"/>
      <c r="E10" s="160">
        <v>14.7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85" t="s">
        <v>173</v>
      </c>
      <c r="D11" s="159"/>
      <c r="E11" s="160">
        <v>6.6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0">
        <v>2</v>
      </c>
      <c r="B12" s="171" t="s">
        <v>174</v>
      </c>
      <c r="C12" s="184" t="s">
        <v>175</v>
      </c>
      <c r="D12" s="172" t="s">
        <v>166</v>
      </c>
      <c r="E12" s="173">
        <v>17.05</v>
      </c>
      <c r="F12" s="174"/>
      <c r="G12" s="175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0.22500000000000001</v>
      </c>
      <c r="Q12" s="156">
        <f>ROUND(E12*P12,2)</f>
        <v>3.84</v>
      </c>
      <c r="R12" s="157"/>
      <c r="S12" s="157" t="s">
        <v>167</v>
      </c>
      <c r="T12" s="157" t="s">
        <v>167</v>
      </c>
      <c r="U12" s="157">
        <v>0.14199999999999999</v>
      </c>
      <c r="V12" s="157">
        <f>ROUND(E12*U12,2)</f>
        <v>2.42</v>
      </c>
      <c r="W12" s="157"/>
      <c r="X12" s="157" t="s">
        <v>168</v>
      </c>
      <c r="Y12" s="157" t="s">
        <v>169</v>
      </c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185" t="s">
        <v>176</v>
      </c>
      <c r="D13" s="159"/>
      <c r="E13" s="160">
        <v>8.25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85" t="s">
        <v>177</v>
      </c>
      <c r="D14" s="159"/>
      <c r="E14" s="160">
        <v>8.8000000000000007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3</v>
      </c>
      <c r="B15" s="171" t="s">
        <v>178</v>
      </c>
      <c r="C15" s="184" t="s">
        <v>179</v>
      </c>
      <c r="D15" s="172" t="s">
        <v>166</v>
      </c>
      <c r="E15" s="173">
        <v>21.3</v>
      </c>
      <c r="F15" s="174"/>
      <c r="G15" s="175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0.22</v>
      </c>
      <c r="Q15" s="156">
        <f>ROUND(E15*P15,2)</f>
        <v>4.6900000000000004</v>
      </c>
      <c r="R15" s="157"/>
      <c r="S15" s="157" t="s">
        <v>167</v>
      </c>
      <c r="T15" s="157" t="s">
        <v>167</v>
      </c>
      <c r="U15" s="157">
        <v>0.42099999999999999</v>
      </c>
      <c r="V15" s="157">
        <f>ROUND(E15*U15,2)</f>
        <v>8.9700000000000006</v>
      </c>
      <c r="W15" s="157"/>
      <c r="X15" s="157" t="s">
        <v>168</v>
      </c>
      <c r="Y15" s="157" t="s">
        <v>169</v>
      </c>
      <c r="Z15" s="147"/>
      <c r="AA15" s="147"/>
      <c r="AB15" s="147"/>
      <c r="AC15" s="147"/>
      <c r="AD15" s="147"/>
      <c r="AE15" s="147"/>
      <c r="AF15" s="147"/>
      <c r="AG15" s="147" t="s">
        <v>170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5" t="s">
        <v>180</v>
      </c>
      <c r="D16" s="159"/>
      <c r="E16" s="160">
        <v>21.3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172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4</v>
      </c>
      <c r="B17" s="171" t="s">
        <v>181</v>
      </c>
      <c r="C17" s="184" t="s">
        <v>182</v>
      </c>
      <c r="D17" s="172" t="s">
        <v>166</v>
      </c>
      <c r="E17" s="173">
        <v>17.05</v>
      </c>
      <c r="F17" s="174"/>
      <c r="G17" s="17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0.308</v>
      </c>
      <c r="Q17" s="156">
        <f>ROUND(E17*P17,2)</f>
        <v>5.25</v>
      </c>
      <c r="R17" s="157"/>
      <c r="S17" s="157" t="s">
        <v>167</v>
      </c>
      <c r="T17" s="157" t="s">
        <v>167</v>
      </c>
      <c r="U17" s="157">
        <v>0.50539999999999996</v>
      </c>
      <c r="V17" s="157">
        <f>ROUND(E17*U17,2)</f>
        <v>8.6199999999999992</v>
      </c>
      <c r="W17" s="157"/>
      <c r="X17" s="157" t="s">
        <v>168</v>
      </c>
      <c r="Y17" s="157" t="s">
        <v>169</v>
      </c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5" t="s">
        <v>183</v>
      </c>
      <c r="D18" s="159"/>
      <c r="E18" s="160">
        <v>17.05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172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5</v>
      </c>
      <c r="B19" s="171" t="s">
        <v>184</v>
      </c>
      <c r="C19" s="184" t="s">
        <v>185</v>
      </c>
      <c r="D19" s="172" t="s">
        <v>186</v>
      </c>
      <c r="E19" s="173">
        <v>33.720999999999997</v>
      </c>
      <c r="F19" s="174"/>
      <c r="G19" s="175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167</v>
      </c>
      <c r="T19" s="157" t="s">
        <v>167</v>
      </c>
      <c r="U19" s="157">
        <v>4.6550000000000002</v>
      </c>
      <c r="V19" s="157">
        <f>ROUND(E19*U19,2)</f>
        <v>156.97</v>
      </c>
      <c r="W19" s="157"/>
      <c r="X19" s="157" t="s">
        <v>168</v>
      </c>
      <c r="Y19" s="157" t="s">
        <v>169</v>
      </c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5" t="s">
        <v>187</v>
      </c>
      <c r="D20" s="159"/>
      <c r="E20" s="160">
        <v>30.175000000000001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85" t="s">
        <v>188</v>
      </c>
      <c r="D21" s="159"/>
      <c r="E21" s="160">
        <v>1.89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185" t="s">
        <v>189</v>
      </c>
      <c r="D22" s="159"/>
      <c r="E22" s="160">
        <v>1.6559999999999999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6</v>
      </c>
      <c r="B23" s="171" t="s">
        <v>190</v>
      </c>
      <c r="C23" s="184" t="s">
        <v>191</v>
      </c>
      <c r="D23" s="172" t="s">
        <v>186</v>
      </c>
      <c r="E23" s="173">
        <v>16.344000000000001</v>
      </c>
      <c r="F23" s="174"/>
      <c r="G23" s="175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167</v>
      </c>
      <c r="T23" s="157" t="s">
        <v>167</v>
      </c>
      <c r="U23" s="157">
        <v>6.298</v>
      </c>
      <c r="V23" s="157">
        <f>ROUND(E23*U23,2)</f>
        <v>102.93</v>
      </c>
      <c r="W23" s="157"/>
      <c r="X23" s="157" t="s">
        <v>168</v>
      </c>
      <c r="Y23" s="157" t="s">
        <v>169</v>
      </c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85" t="s">
        <v>192</v>
      </c>
      <c r="D24" s="159"/>
      <c r="E24" s="160">
        <v>11.048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5" t="s">
        <v>193</v>
      </c>
      <c r="D25" s="159"/>
      <c r="E25" s="160">
        <v>3.048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5" t="s">
        <v>194</v>
      </c>
      <c r="D26" s="159"/>
      <c r="E26" s="160">
        <v>1.5920000000000001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85" t="s">
        <v>195</v>
      </c>
      <c r="D27" s="159"/>
      <c r="E27" s="160">
        <v>0.65600000000000003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0">
        <v>7</v>
      </c>
      <c r="B28" s="171" t="s">
        <v>196</v>
      </c>
      <c r="C28" s="184" t="s">
        <v>197</v>
      </c>
      <c r="D28" s="172" t="s">
        <v>186</v>
      </c>
      <c r="E28" s="173">
        <v>68.89</v>
      </c>
      <c r="F28" s="174"/>
      <c r="G28" s="175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167</v>
      </c>
      <c r="T28" s="157" t="s">
        <v>167</v>
      </c>
      <c r="U28" s="157">
        <v>0.66800000000000004</v>
      </c>
      <c r="V28" s="157">
        <f>ROUND(E28*U28,2)</f>
        <v>46.02</v>
      </c>
      <c r="W28" s="157"/>
      <c r="X28" s="157" t="s">
        <v>168</v>
      </c>
      <c r="Y28" s="157" t="s">
        <v>169</v>
      </c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5" t="s">
        <v>198</v>
      </c>
      <c r="D29" s="159"/>
      <c r="E29" s="160">
        <v>33.720999999999997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172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5" t="s">
        <v>199</v>
      </c>
      <c r="D30" s="159"/>
      <c r="E30" s="160">
        <v>16.344000000000001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172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5" t="s">
        <v>200</v>
      </c>
      <c r="D31" s="159"/>
      <c r="E31" s="160">
        <v>18.824999999999999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172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0">
        <v>8</v>
      </c>
      <c r="B32" s="171" t="s">
        <v>201</v>
      </c>
      <c r="C32" s="184" t="s">
        <v>202</v>
      </c>
      <c r="D32" s="172" t="s">
        <v>186</v>
      </c>
      <c r="E32" s="173">
        <v>137.78</v>
      </c>
      <c r="F32" s="174"/>
      <c r="G32" s="17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167</v>
      </c>
      <c r="T32" s="157" t="s">
        <v>167</v>
      </c>
      <c r="U32" s="157">
        <v>0.59099999999999997</v>
      </c>
      <c r="V32" s="157">
        <f>ROUND(E32*U32,2)</f>
        <v>81.430000000000007</v>
      </c>
      <c r="W32" s="157"/>
      <c r="X32" s="157" t="s">
        <v>168</v>
      </c>
      <c r="Y32" s="157" t="s">
        <v>169</v>
      </c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85" t="s">
        <v>203</v>
      </c>
      <c r="D33" s="159"/>
      <c r="E33" s="160">
        <v>137.78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172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0">
        <v>9</v>
      </c>
      <c r="B34" s="171" t="s">
        <v>204</v>
      </c>
      <c r="C34" s="184" t="s">
        <v>205</v>
      </c>
      <c r="D34" s="172" t="s">
        <v>186</v>
      </c>
      <c r="E34" s="173">
        <v>31.24</v>
      </c>
      <c r="F34" s="174"/>
      <c r="G34" s="175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167</v>
      </c>
      <c r="T34" s="157" t="s">
        <v>167</v>
      </c>
      <c r="U34" s="157">
        <v>1.0999999999999999E-2</v>
      </c>
      <c r="V34" s="157">
        <f>ROUND(E34*U34,2)</f>
        <v>0.34</v>
      </c>
      <c r="W34" s="157"/>
      <c r="X34" s="157" t="s">
        <v>168</v>
      </c>
      <c r="Y34" s="157" t="s">
        <v>169</v>
      </c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5">
      <c r="A35" s="154"/>
      <c r="B35" s="155"/>
      <c r="C35" s="185" t="s">
        <v>198</v>
      </c>
      <c r="D35" s="159"/>
      <c r="E35" s="160">
        <v>33.720999999999997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172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85" t="s">
        <v>199</v>
      </c>
      <c r="D36" s="159"/>
      <c r="E36" s="160">
        <v>16.344000000000001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172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85" t="s">
        <v>206</v>
      </c>
      <c r="D37" s="159"/>
      <c r="E37" s="160">
        <v>-18.824999999999999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172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0">
        <v>10</v>
      </c>
      <c r="B38" s="171" t="s">
        <v>207</v>
      </c>
      <c r="C38" s="184" t="s">
        <v>208</v>
      </c>
      <c r="D38" s="172" t="s">
        <v>186</v>
      </c>
      <c r="E38" s="173">
        <v>624.79999999999995</v>
      </c>
      <c r="F38" s="174"/>
      <c r="G38" s="175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167</v>
      </c>
      <c r="T38" s="157" t="s">
        <v>167</v>
      </c>
      <c r="U38" s="157">
        <v>0</v>
      </c>
      <c r="V38" s="157">
        <f>ROUND(E38*U38,2)</f>
        <v>0</v>
      </c>
      <c r="W38" s="157"/>
      <c r="X38" s="157" t="s">
        <v>168</v>
      </c>
      <c r="Y38" s="157" t="s">
        <v>169</v>
      </c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85" t="s">
        <v>209</v>
      </c>
      <c r="D39" s="159"/>
      <c r="E39" s="160">
        <v>624.79999999999995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172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0">
        <v>11</v>
      </c>
      <c r="B40" s="171" t="s">
        <v>210</v>
      </c>
      <c r="C40" s="184" t="s">
        <v>211</v>
      </c>
      <c r="D40" s="172" t="s">
        <v>186</v>
      </c>
      <c r="E40" s="173">
        <v>18.824999999999999</v>
      </c>
      <c r="F40" s="174"/>
      <c r="G40" s="175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167</v>
      </c>
      <c r="T40" s="157" t="s">
        <v>167</v>
      </c>
      <c r="U40" s="157">
        <v>1.9379999999999999</v>
      </c>
      <c r="V40" s="157">
        <f>ROUND(E40*U40,2)</f>
        <v>36.479999999999997</v>
      </c>
      <c r="W40" s="157"/>
      <c r="X40" s="157" t="s">
        <v>168</v>
      </c>
      <c r="Y40" s="157" t="s">
        <v>169</v>
      </c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5" t="s">
        <v>200</v>
      </c>
      <c r="D41" s="159"/>
      <c r="E41" s="160">
        <v>18.824999999999999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172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12</v>
      </c>
      <c r="B42" s="171" t="s">
        <v>212</v>
      </c>
      <c r="C42" s="184" t="s">
        <v>213</v>
      </c>
      <c r="D42" s="172" t="s">
        <v>186</v>
      </c>
      <c r="E42" s="173">
        <v>31.24</v>
      </c>
      <c r="F42" s="174"/>
      <c r="G42" s="175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167</v>
      </c>
      <c r="T42" s="157" t="s">
        <v>167</v>
      </c>
      <c r="U42" s="157">
        <v>8.9999999999999993E-3</v>
      </c>
      <c r="V42" s="157">
        <f>ROUND(E42*U42,2)</f>
        <v>0.28000000000000003</v>
      </c>
      <c r="W42" s="157"/>
      <c r="X42" s="157" t="s">
        <v>168</v>
      </c>
      <c r="Y42" s="157" t="s">
        <v>169</v>
      </c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185" t="s">
        <v>214</v>
      </c>
      <c r="D43" s="159"/>
      <c r="E43" s="160">
        <v>31.24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172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0">
        <v>13</v>
      </c>
      <c r="B44" s="171" t="s">
        <v>215</v>
      </c>
      <c r="C44" s="184" t="s">
        <v>216</v>
      </c>
      <c r="D44" s="172" t="s">
        <v>186</v>
      </c>
      <c r="E44" s="173">
        <v>18.824999999999999</v>
      </c>
      <c r="F44" s="174"/>
      <c r="G44" s="17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167</v>
      </c>
      <c r="T44" s="157" t="s">
        <v>167</v>
      </c>
      <c r="U44" s="157">
        <v>1.1499999999999999</v>
      </c>
      <c r="V44" s="157">
        <f>ROUND(E44*U44,2)</f>
        <v>21.65</v>
      </c>
      <c r="W44" s="157"/>
      <c r="X44" s="157" t="s">
        <v>168</v>
      </c>
      <c r="Y44" s="157" t="s">
        <v>169</v>
      </c>
      <c r="Z44" s="147"/>
      <c r="AA44" s="147"/>
      <c r="AB44" s="147"/>
      <c r="AC44" s="147"/>
      <c r="AD44" s="147"/>
      <c r="AE44" s="147"/>
      <c r="AF44" s="147"/>
      <c r="AG44" s="147" t="s">
        <v>170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85" t="s">
        <v>217</v>
      </c>
      <c r="D45" s="159"/>
      <c r="E45" s="160">
        <v>18.105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85" t="s">
        <v>218</v>
      </c>
      <c r="D46" s="159"/>
      <c r="E46" s="160">
        <v>0.72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19.95" outlineLevel="1" x14ac:dyDescent="0.25">
      <c r="A47" s="170">
        <v>14</v>
      </c>
      <c r="B47" s="171" t="s">
        <v>219</v>
      </c>
      <c r="C47" s="184" t="s">
        <v>220</v>
      </c>
      <c r="D47" s="172" t="s">
        <v>186</v>
      </c>
      <c r="E47" s="173">
        <v>6.0350000000000001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1.7</v>
      </c>
      <c r="O47" s="156">
        <f>ROUND(E47*N47,2)</f>
        <v>10.26</v>
      </c>
      <c r="P47" s="156">
        <v>0</v>
      </c>
      <c r="Q47" s="156">
        <f>ROUND(E47*P47,2)</f>
        <v>0</v>
      </c>
      <c r="R47" s="157"/>
      <c r="S47" s="157" t="s">
        <v>167</v>
      </c>
      <c r="T47" s="157" t="s">
        <v>221</v>
      </c>
      <c r="U47" s="157">
        <v>1.587</v>
      </c>
      <c r="V47" s="157">
        <f>ROUND(E47*U47,2)</f>
        <v>9.58</v>
      </c>
      <c r="W47" s="157"/>
      <c r="X47" s="157" t="s">
        <v>168</v>
      </c>
      <c r="Y47" s="157" t="s">
        <v>169</v>
      </c>
      <c r="Z47" s="147"/>
      <c r="AA47" s="147"/>
      <c r="AB47" s="147"/>
      <c r="AC47" s="147"/>
      <c r="AD47" s="147"/>
      <c r="AE47" s="147"/>
      <c r="AF47" s="147"/>
      <c r="AG47" s="147" t="s">
        <v>170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185" t="s">
        <v>222</v>
      </c>
      <c r="D48" s="159"/>
      <c r="E48" s="160">
        <v>6.0350000000000001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15</v>
      </c>
      <c r="B49" s="171" t="s">
        <v>223</v>
      </c>
      <c r="C49" s="184" t="s">
        <v>224</v>
      </c>
      <c r="D49" s="172" t="s">
        <v>166</v>
      </c>
      <c r="E49" s="173">
        <v>15</v>
      </c>
      <c r="F49" s="174"/>
      <c r="G49" s="175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167</v>
      </c>
      <c r="T49" s="157" t="s">
        <v>167</v>
      </c>
      <c r="U49" s="157">
        <v>0.06</v>
      </c>
      <c r="V49" s="157">
        <f>ROUND(E49*U49,2)</f>
        <v>0.9</v>
      </c>
      <c r="W49" s="157"/>
      <c r="X49" s="157" t="s">
        <v>168</v>
      </c>
      <c r="Y49" s="157" t="s">
        <v>169</v>
      </c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5" t="s">
        <v>225</v>
      </c>
      <c r="D50" s="159"/>
      <c r="E50" s="160">
        <v>15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172</v>
      </c>
      <c r="AH50" s="147">
        <v>5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16</v>
      </c>
      <c r="B51" s="171" t="s">
        <v>226</v>
      </c>
      <c r="C51" s="184" t="s">
        <v>227</v>
      </c>
      <c r="D51" s="172" t="s">
        <v>228</v>
      </c>
      <c r="E51" s="173">
        <v>0.45</v>
      </c>
      <c r="F51" s="174"/>
      <c r="G51" s="175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1E-3</v>
      </c>
      <c r="O51" s="156">
        <f>ROUND(E51*N51,2)</f>
        <v>0</v>
      </c>
      <c r="P51" s="156">
        <v>0</v>
      </c>
      <c r="Q51" s="156">
        <f>ROUND(E51*P51,2)</f>
        <v>0</v>
      </c>
      <c r="R51" s="157" t="s">
        <v>229</v>
      </c>
      <c r="S51" s="157" t="s">
        <v>167</v>
      </c>
      <c r="T51" s="157" t="s">
        <v>167</v>
      </c>
      <c r="U51" s="157">
        <v>0</v>
      </c>
      <c r="V51" s="157">
        <f>ROUND(E51*U51,2)</f>
        <v>0</v>
      </c>
      <c r="W51" s="157"/>
      <c r="X51" s="157" t="s">
        <v>230</v>
      </c>
      <c r="Y51" s="157" t="s">
        <v>169</v>
      </c>
      <c r="Z51" s="147"/>
      <c r="AA51" s="147"/>
      <c r="AB51" s="147"/>
      <c r="AC51" s="147"/>
      <c r="AD51" s="147"/>
      <c r="AE51" s="147"/>
      <c r="AF51" s="147"/>
      <c r="AG51" s="147" t="s">
        <v>231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5" t="s">
        <v>232</v>
      </c>
      <c r="D52" s="159"/>
      <c r="E52" s="160">
        <v>0.45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172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17</v>
      </c>
      <c r="B53" s="171" t="s">
        <v>233</v>
      </c>
      <c r="C53" s="184" t="s">
        <v>234</v>
      </c>
      <c r="D53" s="172" t="s">
        <v>166</v>
      </c>
      <c r="E53" s="173">
        <v>15</v>
      </c>
      <c r="F53" s="174"/>
      <c r="G53" s="175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167</v>
      </c>
      <c r="T53" s="157" t="s">
        <v>167</v>
      </c>
      <c r="U53" s="157">
        <v>0.126</v>
      </c>
      <c r="V53" s="157">
        <f>ROUND(E53*U53,2)</f>
        <v>1.89</v>
      </c>
      <c r="W53" s="157"/>
      <c r="X53" s="157" t="s">
        <v>168</v>
      </c>
      <c r="Y53" s="157" t="s">
        <v>169</v>
      </c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85" t="s">
        <v>235</v>
      </c>
      <c r="D54" s="159"/>
      <c r="E54" s="160">
        <v>15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18</v>
      </c>
      <c r="B55" s="171" t="s">
        <v>236</v>
      </c>
      <c r="C55" s="184" t="s">
        <v>237</v>
      </c>
      <c r="D55" s="172" t="s">
        <v>186</v>
      </c>
      <c r="E55" s="173">
        <v>31.24</v>
      </c>
      <c r="F55" s="174"/>
      <c r="G55" s="17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167</v>
      </c>
      <c r="T55" s="157" t="s">
        <v>238</v>
      </c>
      <c r="U55" s="157">
        <v>0</v>
      </c>
      <c r="V55" s="157">
        <f>ROUND(E55*U55,2)</f>
        <v>0</v>
      </c>
      <c r="W55" s="157"/>
      <c r="X55" s="157" t="s">
        <v>168</v>
      </c>
      <c r="Y55" s="157" t="s">
        <v>169</v>
      </c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5" t="s">
        <v>214</v>
      </c>
      <c r="D56" s="159"/>
      <c r="E56" s="160">
        <v>31.24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172</v>
      </c>
      <c r="AH56" s="147">
        <v>5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19</v>
      </c>
      <c r="B57" s="171" t="s">
        <v>239</v>
      </c>
      <c r="C57" s="184" t="s">
        <v>240</v>
      </c>
      <c r="D57" s="172" t="s">
        <v>166</v>
      </c>
      <c r="E57" s="173">
        <v>78.099999999999994</v>
      </c>
      <c r="F57" s="174"/>
      <c r="G57" s="175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3.0000000000000001E-5</v>
      </c>
      <c r="O57" s="156">
        <f>ROUND(E57*N57,2)</f>
        <v>0</v>
      </c>
      <c r="P57" s="156">
        <v>0</v>
      </c>
      <c r="Q57" s="156">
        <f>ROUND(E57*P57,2)</f>
        <v>0</v>
      </c>
      <c r="R57" s="157"/>
      <c r="S57" s="157" t="s">
        <v>167</v>
      </c>
      <c r="T57" s="157" t="s">
        <v>167</v>
      </c>
      <c r="U57" s="157">
        <v>0.06</v>
      </c>
      <c r="V57" s="157">
        <f>ROUND(E57*U57,2)</f>
        <v>4.6900000000000004</v>
      </c>
      <c r="W57" s="157"/>
      <c r="X57" s="157" t="s">
        <v>168</v>
      </c>
      <c r="Y57" s="157" t="s">
        <v>169</v>
      </c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185" t="s">
        <v>241</v>
      </c>
      <c r="D58" s="159"/>
      <c r="E58" s="160">
        <v>78.099999999999994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0">
        <v>20</v>
      </c>
      <c r="B59" s="171" t="s">
        <v>242</v>
      </c>
      <c r="C59" s="184" t="s">
        <v>243</v>
      </c>
      <c r="D59" s="172" t="s">
        <v>166</v>
      </c>
      <c r="E59" s="173">
        <v>85.91</v>
      </c>
      <c r="F59" s="174"/>
      <c r="G59" s="175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2.9999999999999997E-4</v>
      </c>
      <c r="O59" s="156">
        <f>ROUND(E59*N59,2)</f>
        <v>0.03</v>
      </c>
      <c r="P59" s="156">
        <v>0</v>
      </c>
      <c r="Q59" s="156">
        <f>ROUND(E59*P59,2)</f>
        <v>0</v>
      </c>
      <c r="R59" s="157" t="s">
        <v>229</v>
      </c>
      <c r="S59" s="157" t="s">
        <v>167</v>
      </c>
      <c r="T59" s="157" t="s">
        <v>167</v>
      </c>
      <c r="U59" s="157">
        <v>0</v>
      </c>
      <c r="V59" s="157">
        <f>ROUND(E59*U59,2)</f>
        <v>0</v>
      </c>
      <c r="W59" s="157"/>
      <c r="X59" s="157" t="s">
        <v>230</v>
      </c>
      <c r="Y59" s="157" t="s">
        <v>169</v>
      </c>
      <c r="Z59" s="147"/>
      <c r="AA59" s="147"/>
      <c r="AB59" s="147"/>
      <c r="AC59" s="147"/>
      <c r="AD59" s="147"/>
      <c r="AE59" s="147"/>
      <c r="AF59" s="147"/>
      <c r="AG59" s="147" t="s">
        <v>231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185" t="s">
        <v>244</v>
      </c>
      <c r="D60" s="159"/>
      <c r="E60" s="160">
        <v>85.91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172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3" t="s">
        <v>162</v>
      </c>
      <c r="B61" s="164" t="s">
        <v>69</v>
      </c>
      <c r="C61" s="183" t="s">
        <v>70</v>
      </c>
      <c r="D61" s="165"/>
      <c r="E61" s="166"/>
      <c r="F61" s="167"/>
      <c r="G61" s="168">
        <f>SUMIF(AG62:AG95,"&lt;&gt;NOR",G62:G95)</f>
        <v>0</v>
      </c>
      <c r="H61" s="162"/>
      <c r="I61" s="162">
        <f>SUM(I62:I95)</f>
        <v>0</v>
      </c>
      <c r="J61" s="162"/>
      <c r="K61" s="162">
        <f>SUM(K62:K95)</f>
        <v>0</v>
      </c>
      <c r="L61" s="162"/>
      <c r="M61" s="162">
        <f>SUM(M62:M95)</f>
        <v>0</v>
      </c>
      <c r="N61" s="161"/>
      <c r="O61" s="161">
        <f>SUM(O62:O95)</f>
        <v>10.549999999999999</v>
      </c>
      <c r="P61" s="161"/>
      <c r="Q61" s="161">
        <f>SUM(Q62:Q95)</f>
        <v>0</v>
      </c>
      <c r="R61" s="162"/>
      <c r="S61" s="162"/>
      <c r="T61" s="162"/>
      <c r="U61" s="162"/>
      <c r="V61" s="162">
        <f>SUM(V62:V95)</f>
        <v>17.43</v>
      </c>
      <c r="W61" s="162"/>
      <c r="X61" s="162"/>
      <c r="Y61" s="162"/>
      <c r="AG61" t="s">
        <v>163</v>
      </c>
    </row>
    <row r="62" spans="1:60" outlineLevel="1" x14ac:dyDescent="0.25">
      <c r="A62" s="170">
        <v>21</v>
      </c>
      <c r="B62" s="171" t="s">
        <v>245</v>
      </c>
      <c r="C62" s="184" t="s">
        <v>246</v>
      </c>
      <c r="D62" s="172" t="s">
        <v>166</v>
      </c>
      <c r="E62" s="173">
        <v>55.56</v>
      </c>
      <c r="F62" s="174"/>
      <c r="G62" s="175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167</v>
      </c>
      <c r="T62" s="157" t="s">
        <v>167</v>
      </c>
      <c r="U62" s="157">
        <v>0.15</v>
      </c>
      <c r="V62" s="157">
        <f>ROUND(E62*U62,2)</f>
        <v>8.33</v>
      </c>
      <c r="W62" s="157"/>
      <c r="X62" s="157" t="s">
        <v>168</v>
      </c>
      <c r="Y62" s="157" t="s">
        <v>169</v>
      </c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85" t="s">
        <v>247</v>
      </c>
      <c r="D63" s="159"/>
      <c r="E63" s="160">
        <v>14.7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172</v>
      </c>
      <c r="AH63" s="147">
        <v>5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85" t="s">
        <v>248</v>
      </c>
      <c r="D64" s="159"/>
      <c r="E64" s="160">
        <v>27.62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85" t="s">
        <v>249</v>
      </c>
      <c r="D65" s="159"/>
      <c r="E65" s="160">
        <v>7.62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85" t="s">
        <v>250</v>
      </c>
      <c r="D66" s="159"/>
      <c r="E66" s="160">
        <v>3.98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85" t="s">
        <v>251</v>
      </c>
      <c r="D67" s="159"/>
      <c r="E67" s="160">
        <v>1.64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19.95" outlineLevel="1" x14ac:dyDescent="0.25">
      <c r="A68" s="170">
        <v>22</v>
      </c>
      <c r="B68" s="171" t="s">
        <v>252</v>
      </c>
      <c r="C68" s="184" t="s">
        <v>253</v>
      </c>
      <c r="D68" s="172" t="s">
        <v>186</v>
      </c>
      <c r="E68" s="173">
        <v>4.0860000000000003</v>
      </c>
      <c r="F68" s="174"/>
      <c r="G68" s="175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2.5249999999999999</v>
      </c>
      <c r="O68" s="156">
        <f>ROUND(E68*N68,2)</f>
        <v>10.32</v>
      </c>
      <c r="P68" s="156">
        <v>0</v>
      </c>
      <c r="Q68" s="156">
        <f>ROUND(E68*P68,2)</f>
        <v>0</v>
      </c>
      <c r="R68" s="157"/>
      <c r="S68" s="157" t="s">
        <v>167</v>
      </c>
      <c r="T68" s="157" t="s">
        <v>167</v>
      </c>
      <c r="U68" s="157">
        <v>0.48</v>
      </c>
      <c r="V68" s="157">
        <f>ROUND(E68*U68,2)</f>
        <v>1.96</v>
      </c>
      <c r="W68" s="157"/>
      <c r="X68" s="157" t="s">
        <v>168</v>
      </c>
      <c r="Y68" s="157" t="s">
        <v>169</v>
      </c>
      <c r="Z68" s="147"/>
      <c r="AA68" s="147"/>
      <c r="AB68" s="147"/>
      <c r="AC68" s="147"/>
      <c r="AD68" s="147"/>
      <c r="AE68" s="147"/>
      <c r="AF68" s="147"/>
      <c r="AG68" s="147" t="s">
        <v>170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5" t="s">
        <v>254</v>
      </c>
      <c r="D69" s="159"/>
      <c r="E69" s="160">
        <v>2.762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5" t="s">
        <v>255</v>
      </c>
      <c r="D70" s="159"/>
      <c r="E70" s="160">
        <v>0.76200000000000001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85" t="s">
        <v>256</v>
      </c>
      <c r="D71" s="159"/>
      <c r="E71" s="160">
        <v>0.39800000000000002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85" t="s">
        <v>257</v>
      </c>
      <c r="D72" s="159"/>
      <c r="E72" s="160">
        <v>0.16400000000000001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19.95" outlineLevel="1" x14ac:dyDescent="0.25">
      <c r="A73" s="170">
        <v>23</v>
      </c>
      <c r="B73" s="171" t="s">
        <v>258</v>
      </c>
      <c r="C73" s="184" t="s">
        <v>259</v>
      </c>
      <c r="D73" s="172" t="s">
        <v>260</v>
      </c>
      <c r="E73" s="173">
        <v>0.19048999999999999</v>
      </c>
      <c r="F73" s="174"/>
      <c r="G73" s="175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1.0570200000000001</v>
      </c>
      <c r="O73" s="156">
        <f>ROUND(E73*N73,2)</f>
        <v>0.2</v>
      </c>
      <c r="P73" s="156">
        <v>0</v>
      </c>
      <c r="Q73" s="156">
        <f>ROUND(E73*P73,2)</f>
        <v>0</v>
      </c>
      <c r="R73" s="157"/>
      <c r="S73" s="157" t="s">
        <v>167</v>
      </c>
      <c r="T73" s="157" t="s">
        <v>167</v>
      </c>
      <c r="U73" s="157">
        <v>15.231</v>
      </c>
      <c r="V73" s="157">
        <f>ROUND(E73*U73,2)</f>
        <v>2.9</v>
      </c>
      <c r="W73" s="157"/>
      <c r="X73" s="157" t="s">
        <v>168</v>
      </c>
      <c r="Y73" s="157" t="s">
        <v>169</v>
      </c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5" t="s">
        <v>261</v>
      </c>
      <c r="D74" s="159"/>
      <c r="E74" s="160">
        <v>0.12876000000000001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85" t="s">
        <v>262</v>
      </c>
      <c r="D75" s="159"/>
      <c r="E75" s="160">
        <v>3.5520000000000003E-2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185" t="s">
        <v>263</v>
      </c>
      <c r="D76" s="159"/>
      <c r="E76" s="160">
        <v>1.8550000000000001E-2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5">
      <c r="A77" s="154"/>
      <c r="B77" s="155"/>
      <c r="C77" s="185" t="s">
        <v>264</v>
      </c>
      <c r="D77" s="159"/>
      <c r="E77" s="160">
        <v>7.6499999999999997E-3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24</v>
      </c>
      <c r="B78" s="171" t="s">
        <v>265</v>
      </c>
      <c r="C78" s="184" t="s">
        <v>266</v>
      </c>
      <c r="D78" s="172" t="s">
        <v>166</v>
      </c>
      <c r="E78" s="173">
        <v>96.42</v>
      </c>
      <c r="F78" s="174"/>
      <c r="G78" s="175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3.0000000000000001E-5</v>
      </c>
      <c r="O78" s="156">
        <f>ROUND(E78*N78,2)</f>
        <v>0</v>
      </c>
      <c r="P78" s="156">
        <v>0</v>
      </c>
      <c r="Q78" s="156">
        <f>ROUND(E78*P78,2)</f>
        <v>0</v>
      </c>
      <c r="R78" s="157"/>
      <c r="S78" s="157" t="s">
        <v>167</v>
      </c>
      <c r="T78" s="157" t="s">
        <v>167</v>
      </c>
      <c r="U78" s="157">
        <v>4.3999999999999997E-2</v>
      </c>
      <c r="V78" s="157">
        <f>ROUND(E78*U78,2)</f>
        <v>4.24</v>
      </c>
      <c r="W78" s="157"/>
      <c r="X78" s="157" t="s">
        <v>168</v>
      </c>
      <c r="Y78" s="157" t="s">
        <v>169</v>
      </c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185" t="s">
        <v>267</v>
      </c>
      <c r="D79" s="159"/>
      <c r="E79" s="160">
        <v>55.24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85" t="s">
        <v>268</v>
      </c>
      <c r="D80" s="159"/>
      <c r="E80" s="160">
        <v>15.24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85" t="s">
        <v>269</v>
      </c>
      <c r="D81" s="159"/>
      <c r="E81" s="160">
        <v>7.96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172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5">
      <c r="A82" s="154"/>
      <c r="B82" s="155"/>
      <c r="C82" s="185" t="s">
        <v>270</v>
      </c>
      <c r="D82" s="159"/>
      <c r="E82" s="160">
        <v>3.28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5">
      <c r="A83" s="154"/>
      <c r="B83" s="155"/>
      <c r="C83" s="185" t="s">
        <v>171</v>
      </c>
      <c r="D83" s="159"/>
      <c r="E83" s="160">
        <v>14.7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25</v>
      </c>
      <c r="B84" s="171" t="s">
        <v>271</v>
      </c>
      <c r="C84" s="184" t="s">
        <v>272</v>
      </c>
      <c r="D84" s="172" t="s">
        <v>166</v>
      </c>
      <c r="E84" s="173">
        <v>17.934000000000001</v>
      </c>
      <c r="F84" s="174"/>
      <c r="G84" s="175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5.0000000000000001E-4</v>
      </c>
      <c r="O84" s="156">
        <f>ROUND(E84*N84,2)</f>
        <v>0.01</v>
      </c>
      <c r="P84" s="156">
        <v>0</v>
      </c>
      <c r="Q84" s="156">
        <f>ROUND(E84*P84,2)</f>
        <v>0</v>
      </c>
      <c r="R84" s="157" t="s">
        <v>229</v>
      </c>
      <c r="S84" s="157" t="s">
        <v>167</v>
      </c>
      <c r="T84" s="157" t="s">
        <v>167</v>
      </c>
      <c r="U84" s="157">
        <v>0</v>
      </c>
      <c r="V84" s="157">
        <f>ROUND(E84*U84,2)</f>
        <v>0</v>
      </c>
      <c r="W84" s="157"/>
      <c r="X84" s="157" t="s">
        <v>230</v>
      </c>
      <c r="Y84" s="157" t="s">
        <v>169</v>
      </c>
      <c r="Z84" s="147"/>
      <c r="AA84" s="147"/>
      <c r="AB84" s="147"/>
      <c r="AC84" s="147"/>
      <c r="AD84" s="147"/>
      <c r="AE84" s="147"/>
      <c r="AF84" s="147"/>
      <c r="AG84" s="147" t="s">
        <v>231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5" t="s">
        <v>273</v>
      </c>
      <c r="D85" s="159"/>
      <c r="E85" s="160">
        <v>17.934000000000001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0">
        <v>26</v>
      </c>
      <c r="B86" s="171" t="s">
        <v>274</v>
      </c>
      <c r="C86" s="184" t="s">
        <v>275</v>
      </c>
      <c r="D86" s="172" t="s">
        <v>166</v>
      </c>
      <c r="E86" s="173">
        <v>44.945999999999998</v>
      </c>
      <c r="F86" s="174"/>
      <c r="G86" s="175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2.0000000000000001E-4</v>
      </c>
      <c r="O86" s="156">
        <f>ROUND(E86*N86,2)</f>
        <v>0.01</v>
      </c>
      <c r="P86" s="156">
        <v>0</v>
      </c>
      <c r="Q86" s="156">
        <f>ROUND(E86*P86,2)</f>
        <v>0</v>
      </c>
      <c r="R86" s="157" t="s">
        <v>229</v>
      </c>
      <c r="S86" s="157" t="s">
        <v>167</v>
      </c>
      <c r="T86" s="157" t="s">
        <v>167</v>
      </c>
      <c r="U86" s="157">
        <v>0</v>
      </c>
      <c r="V86" s="157">
        <f>ROUND(E86*U86,2)</f>
        <v>0</v>
      </c>
      <c r="W86" s="157"/>
      <c r="X86" s="157" t="s">
        <v>230</v>
      </c>
      <c r="Y86" s="157" t="s">
        <v>169</v>
      </c>
      <c r="Z86" s="147"/>
      <c r="AA86" s="147"/>
      <c r="AB86" s="147"/>
      <c r="AC86" s="147"/>
      <c r="AD86" s="147"/>
      <c r="AE86" s="147"/>
      <c r="AF86" s="147"/>
      <c r="AG86" s="147" t="s">
        <v>231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5" t="s">
        <v>276</v>
      </c>
      <c r="D87" s="159"/>
      <c r="E87" s="160">
        <v>30.382000000000001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185" t="s">
        <v>277</v>
      </c>
      <c r="D88" s="159"/>
      <c r="E88" s="160">
        <v>8.3819999999999997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185" t="s">
        <v>278</v>
      </c>
      <c r="D89" s="159"/>
      <c r="E89" s="160">
        <v>4.3780000000000001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172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5">
      <c r="A90" s="154"/>
      <c r="B90" s="155"/>
      <c r="C90" s="185" t="s">
        <v>279</v>
      </c>
      <c r="D90" s="159"/>
      <c r="E90" s="160">
        <v>1.804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0">
        <v>27</v>
      </c>
      <c r="B91" s="171" t="s">
        <v>242</v>
      </c>
      <c r="C91" s="184" t="s">
        <v>243</v>
      </c>
      <c r="D91" s="172" t="s">
        <v>166</v>
      </c>
      <c r="E91" s="173">
        <v>44.945999999999998</v>
      </c>
      <c r="F91" s="174"/>
      <c r="G91" s="175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2.9999999999999997E-4</v>
      </c>
      <c r="O91" s="156">
        <f>ROUND(E91*N91,2)</f>
        <v>0.01</v>
      </c>
      <c r="P91" s="156">
        <v>0</v>
      </c>
      <c r="Q91" s="156">
        <f>ROUND(E91*P91,2)</f>
        <v>0</v>
      </c>
      <c r="R91" s="157" t="s">
        <v>229</v>
      </c>
      <c r="S91" s="157" t="s">
        <v>167</v>
      </c>
      <c r="T91" s="157" t="s">
        <v>167</v>
      </c>
      <c r="U91" s="157">
        <v>0</v>
      </c>
      <c r="V91" s="157">
        <f>ROUND(E91*U91,2)</f>
        <v>0</v>
      </c>
      <c r="W91" s="157"/>
      <c r="X91" s="157" t="s">
        <v>230</v>
      </c>
      <c r="Y91" s="157" t="s">
        <v>169</v>
      </c>
      <c r="Z91" s="147"/>
      <c r="AA91" s="147"/>
      <c r="AB91" s="147"/>
      <c r="AC91" s="147"/>
      <c r="AD91" s="147"/>
      <c r="AE91" s="147"/>
      <c r="AF91" s="147"/>
      <c r="AG91" s="147" t="s">
        <v>231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5" t="s">
        <v>276</v>
      </c>
      <c r="D92" s="159"/>
      <c r="E92" s="160">
        <v>30.382000000000001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85" t="s">
        <v>277</v>
      </c>
      <c r="D93" s="159"/>
      <c r="E93" s="160">
        <v>8.3819999999999997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5">
      <c r="A94" s="154"/>
      <c r="B94" s="155"/>
      <c r="C94" s="185" t="s">
        <v>278</v>
      </c>
      <c r="D94" s="159"/>
      <c r="E94" s="160">
        <v>4.3780000000000001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5">
      <c r="A95" s="154"/>
      <c r="B95" s="155"/>
      <c r="C95" s="185" t="s">
        <v>279</v>
      </c>
      <c r="D95" s="159"/>
      <c r="E95" s="160">
        <v>1.804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5">
      <c r="A96" s="163" t="s">
        <v>162</v>
      </c>
      <c r="B96" s="164" t="s">
        <v>71</v>
      </c>
      <c r="C96" s="183" t="s">
        <v>72</v>
      </c>
      <c r="D96" s="165"/>
      <c r="E96" s="166"/>
      <c r="F96" s="167"/>
      <c r="G96" s="168">
        <f>SUMIF(AG97:AG116,"&lt;&gt;NOR",G97:G116)</f>
        <v>0</v>
      </c>
      <c r="H96" s="162"/>
      <c r="I96" s="162">
        <f>SUM(I97:I116)</f>
        <v>0</v>
      </c>
      <c r="J96" s="162"/>
      <c r="K96" s="162">
        <f>SUM(K97:K116)</f>
        <v>0</v>
      </c>
      <c r="L96" s="162"/>
      <c r="M96" s="162">
        <f>SUM(M97:M116)</f>
        <v>0</v>
      </c>
      <c r="N96" s="161"/>
      <c r="O96" s="161">
        <f>SUM(O97:O116)</f>
        <v>29.23</v>
      </c>
      <c r="P96" s="161"/>
      <c r="Q96" s="161">
        <f>SUM(Q97:Q116)</f>
        <v>0</v>
      </c>
      <c r="R96" s="162"/>
      <c r="S96" s="162"/>
      <c r="T96" s="162"/>
      <c r="U96" s="162"/>
      <c r="V96" s="162">
        <f>SUM(V97:V116)</f>
        <v>113.42999999999999</v>
      </c>
      <c r="W96" s="162"/>
      <c r="X96" s="162"/>
      <c r="Y96" s="162"/>
      <c r="AG96" t="s">
        <v>163</v>
      </c>
    </row>
    <row r="97" spans="1:60" outlineLevel="1" x14ac:dyDescent="0.25">
      <c r="A97" s="170">
        <v>28</v>
      </c>
      <c r="B97" s="171" t="s">
        <v>280</v>
      </c>
      <c r="C97" s="184" t="s">
        <v>281</v>
      </c>
      <c r="D97" s="172" t="s">
        <v>186</v>
      </c>
      <c r="E97" s="173">
        <v>0.96</v>
      </c>
      <c r="F97" s="174"/>
      <c r="G97" s="175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1.62836</v>
      </c>
      <c r="O97" s="156">
        <f>ROUND(E97*N97,2)</f>
        <v>1.56</v>
      </c>
      <c r="P97" s="156">
        <v>0</v>
      </c>
      <c r="Q97" s="156">
        <f>ROUND(E97*P97,2)</f>
        <v>0</v>
      </c>
      <c r="R97" s="157"/>
      <c r="S97" s="157" t="s">
        <v>167</v>
      </c>
      <c r="T97" s="157" t="s">
        <v>167</v>
      </c>
      <c r="U97" s="157">
        <v>3.9380000000000002</v>
      </c>
      <c r="V97" s="157">
        <f>ROUND(E97*U97,2)</f>
        <v>3.78</v>
      </c>
      <c r="W97" s="157"/>
      <c r="X97" s="157" t="s">
        <v>168</v>
      </c>
      <c r="Y97" s="157" t="s">
        <v>169</v>
      </c>
      <c r="Z97" s="147"/>
      <c r="AA97" s="147"/>
      <c r="AB97" s="147"/>
      <c r="AC97" s="147"/>
      <c r="AD97" s="147"/>
      <c r="AE97" s="147"/>
      <c r="AF97" s="147"/>
      <c r="AG97" s="147" t="s">
        <v>170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185" t="s">
        <v>282</v>
      </c>
      <c r="D98" s="159"/>
      <c r="E98" s="160">
        <v>0.96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0">
        <v>29</v>
      </c>
      <c r="B99" s="171" t="s">
        <v>283</v>
      </c>
      <c r="C99" s="184" t="s">
        <v>284</v>
      </c>
      <c r="D99" s="172" t="s">
        <v>186</v>
      </c>
      <c r="E99" s="173">
        <v>14.004</v>
      </c>
      <c r="F99" s="174"/>
      <c r="G99" s="175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1.6854</v>
      </c>
      <c r="O99" s="156">
        <f>ROUND(E99*N99,2)</f>
        <v>23.6</v>
      </c>
      <c r="P99" s="156">
        <v>0</v>
      </c>
      <c r="Q99" s="156">
        <f>ROUND(E99*P99,2)</f>
        <v>0</v>
      </c>
      <c r="R99" s="157"/>
      <c r="S99" s="157" t="s">
        <v>167</v>
      </c>
      <c r="T99" s="157" t="s">
        <v>167</v>
      </c>
      <c r="U99" s="157">
        <v>4.9835000000000003</v>
      </c>
      <c r="V99" s="157">
        <f>ROUND(E99*U99,2)</f>
        <v>69.790000000000006</v>
      </c>
      <c r="W99" s="157"/>
      <c r="X99" s="157" t="s">
        <v>168</v>
      </c>
      <c r="Y99" s="157" t="s">
        <v>169</v>
      </c>
      <c r="Z99" s="147"/>
      <c r="AA99" s="147"/>
      <c r="AB99" s="147"/>
      <c r="AC99" s="147"/>
      <c r="AD99" s="147"/>
      <c r="AE99" s="147"/>
      <c r="AF99" s="147"/>
      <c r="AG99" s="147" t="s">
        <v>170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85" t="s">
        <v>285</v>
      </c>
      <c r="D100" s="159"/>
      <c r="E100" s="160">
        <v>2.5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172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85" t="s">
        <v>286</v>
      </c>
      <c r="D101" s="159"/>
      <c r="E101" s="160">
        <v>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185" t="s">
        <v>287</v>
      </c>
      <c r="D102" s="159"/>
      <c r="E102" s="160">
        <v>4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5" t="s">
        <v>288</v>
      </c>
      <c r="D103" s="159"/>
      <c r="E103" s="160">
        <v>0.504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0">
        <v>30</v>
      </c>
      <c r="B104" s="171" t="s">
        <v>289</v>
      </c>
      <c r="C104" s="184" t="s">
        <v>290</v>
      </c>
      <c r="D104" s="172" t="s">
        <v>166</v>
      </c>
      <c r="E104" s="173">
        <v>15</v>
      </c>
      <c r="F104" s="174"/>
      <c r="G104" s="175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0.11756999999999999</v>
      </c>
      <c r="O104" s="156">
        <f>ROUND(E104*N104,2)</f>
        <v>1.76</v>
      </c>
      <c r="P104" s="156">
        <v>0</v>
      </c>
      <c r="Q104" s="156">
        <f>ROUND(E104*P104,2)</f>
        <v>0</v>
      </c>
      <c r="R104" s="157"/>
      <c r="S104" s="157" t="s">
        <v>167</v>
      </c>
      <c r="T104" s="157" t="s">
        <v>167</v>
      </c>
      <c r="U104" s="157">
        <v>0.94</v>
      </c>
      <c r="V104" s="157">
        <f>ROUND(E104*U104,2)</f>
        <v>14.1</v>
      </c>
      <c r="W104" s="157"/>
      <c r="X104" s="157" t="s">
        <v>168</v>
      </c>
      <c r="Y104" s="157" t="s">
        <v>169</v>
      </c>
      <c r="Z104" s="147"/>
      <c r="AA104" s="147"/>
      <c r="AB104" s="147"/>
      <c r="AC104" s="147"/>
      <c r="AD104" s="147"/>
      <c r="AE104" s="147"/>
      <c r="AF104" s="147"/>
      <c r="AG104" s="147" t="s">
        <v>170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19.95" outlineLevel="2" x14ac:dyDescent="0.25">
      <c r="A105" s="154"/>
      <c r="B105" s="155"/>
      <c r="C105" s="185" t="s">
        <v>291</v>
      </c>
      <c r="D105" s="159"/>
      <c r="E105" s="160">
        <v>10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19.95" outlineLevel="3" x14ac:dyDescent="0.25">
      <c r="A106" s="154"/>
      <c r="B106" s="155"/>
      <c r="C106" s="185" t="s">
        <v>292</v>
      </c>
      <c r="D106" s="159"/>
      <c r="E106" s="160">
        <v>5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19.95" outlineLevel="1" x14ac:dyDescent="0.25">
      <c r="A107" s="170">
        <v>31</v>
      </c>
      <c r="B107" s="171" t="s">
        <v>293</v>
      </c>
      <c r="C107" s="184" t="s">
        <v>294</v>
      </c>
      <c r="D107" s="172" t="s">
        <v>166</v>
      </c>
      <c r="E107" s="173">
        <v>42.6</v>
      </c>
      <c r="F107" s="174"/>
      <c r="G107" s="17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1.0500000000000001E-2</v>
      </c>
      <c r="O107" s="156">
        <f>ROUND(E107*N107,2)</f>
        <v>0.45</v>
      </c>
      <c r="P107" s="156">
        <v>0</v>
      </c>
      <c r="Q107" s="156">
        <f>ROUND(E107*P107,2)</f>
        <v>0</v>
      </c>
      <c r="R107" s="157"/>
      <c r="S107" s="157" t="s">
        <v>167</v>
      </c>
      <c r="T107" s="157" t="s">
        <v>167</v>
      </c>
      <c r="U107" s="157">
        <v>0.32</v>
      </c>
      <c r="V107" s="157">
        <f>ROUND(E107*U107,2)</f>
        <v>13.63</v>
      </c>
      <c r="W107" s="157"/>
      <c r="X107" s="157" t="s">
        <v>168</v>
      </c>
      <c r="Y107" s="157" t="s">
        <v>169</v>
      </c>
      <c r="Z107" s="147"/>
      <c r="AA107" s="147"/>
      <c r="AB107" s="147"/>
      <c r="AC107" s="147"/>
      <c r="AD107" s="147"/>
      <c r="AE107" s="147"/>
      <c r="AF107" s="147"/>
      <c r="AG107" s="147" t="s">
        <v>170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85" t="s">
        <v>295</v>
      </c>
      <c r="D108" s="159"/>
      <c r="E108" s="160">
        <v>42.6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32</v>
      </c>
      <c r="B109" s="171" t="s">
        <v>296</v>
      </c>
      <c r="C109" s="184" t="s">
        <v>297</v>
      </c>
      <c r="D109" s="172" t="s">
        <v>166</v>
      </c>
      <c r="E109" s="173">
        <v>7.4850000000000003</v>
      </c>
      <c r="F109" s="174"/>
      <c r="G109" s="175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0.24884000000000001</v>
      </c>
      <c r="O109" s="156">
        <f>ROUND(E109*N109,2)</f>
        <v>1.86</v>
      </c>
      <c r="P109" s="156">
        <v>0</v>
      </c>
      <c r="Q109" s="156">
        <f>ROUND(E109*P109,2)</f>
        <v>0</v>
      </c>
      <c r="R109" s="157"/>
      <c r="S109" s="157" t="s">
        <v>167</v>
      </c>
      <c r="T109" s="157" t="s">
        <v>167</v>
      </c>
      <c r="U109" s="157">
        <v>1.621</v>
      </c>
      <c r="V109" s="157">
        <f>ROUND(E109*U109,2)</f>
        <v>12.13</v>
      </c>
      <c r="W109" s="157"/>
      <c r="X109" s="157" t="s">
        <v>168</v>
      </c>
      <c r="Y109" s="157" t="s">
        <v>169</v>
      </c>
      <c r="Z109" s="147"/>
      <c r="AA109" s="147"/>
      <c r="AB109" s="147"/>
      <c r="AC109" s="147"/>
      <c r="AD109" s="147"/>
      <c r="AE109" s="147"/>
      <c r="AF109" s="147"/>
      <c r="AG109" s="147" t="s">
        <v>170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85" t="s">
        <v>298</v>
      </c>
      <c r="D110" s="159"/>
      <c r="E110" s="160">
        <v>1.26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5" t="s">
        <v>299</v>
      </c>
      <c r="D111" s="159"/>
      <c r="E111" s="160">
        <v>1.44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5">
      <c r="A112" s="154"/>
      <c r="B112" s="155"/>
      <c r="C112" s="185" t="s">
        <v>300</v>
      </c>
      <c r="D112" s="159"/>
      <c r="E112" s="160">
        <v>0.94499999999999995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5">
      <c r="A113" s="154"/>
      <c r="B113" s="155"/>
      <c r="C113" s="185" t="s">
        <v>301</v>
      </c>
      <c r="D113" s="159"/>
      <c r="E113" s="160">
        <v>0.6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85" t="s">
        <v>302</v>
      </c>
      <c r="D114" s="159"/>
      <c r="E114" s="160">
        <v>0.6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85" t="s">
        <v>303</v>
      </c>
      <c r="D115" s="159"/>
      <c r="E115" s="160">
        <v>1.2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5">
      <c r="A116" s="154"/>
      <c r="B116" s="155"/>
      <c r="C116" s="185" t="s">
        <v>304</v>
      </c>
      <c r="D116" s="159"/>
      <c r="E116" s="160">
        <v>1.44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163" t="s">
        <v>162</v>
      </c>
      <c r="B117" s="164" t="s">
        <v>73</v>
      </c>
      <c r="C117" s="183" t="s">
        <v>74</v>
      </c>
      <c r="D117" s="165"/>
      <c r="E117" s="166"/>
      <c r="F117" s="167"/>
      <c r="G117" s="168">
        <f>SUMIF(AG118:AG137,"&lt;&gt;NOR",G118:G137)</f>
        <v>0</v>
      </c>
      <c r="H117" s="162"/>
      <c r="I117" s="162">
        <f>SUM(I118:I137)</f>
        <v>0</v>
      </c>
      <c r="J117" s="162"/>
      <c r="K117" s="162">
        <f>SUM(K118:K137)</f>
        <v>0</v>
      </c>
      <c r="L117" s="162"/>
      <c r="M117" s="162">
        <f>SUM(M118:M137)</f>
        <v>0</v>
      </c>
      <c r="N117" s="161"/>
      <c r="O117" s="161">
        <f>SUM(O118:O137)</f>
        <v>27.43</v>
      </c>
      <c r="P117" s="161"/>
      <c r="Q117" s="161">
        <f>SUM(Q118:Q137)</f>
        <v>0</v>
      </c>
      <c r="R117" s="162"/>
      <c r="S117" s="162"/>
      <c r="T117" s="162"/>
      <c r="U117" s="162"/>
      <c r="V117" s="162">
        <f>SUM(V118:V137)</f>
        <v>67.11</v>
      </c>
      <c r="W117" s="162"/>
      <c r="X117" s="162"/>
      <c r="Y117" s="162"/>
      <c r="AG117" t="s">
        <v>163</v>
      </c>
    </row>
    <row r="118" spans="1:60" outlineLevel="1" x14ac:dyDescent="0.25">
      <c r="A118" s="170">
        <v>33</v>
      </c>
      <c r="B118" s="171" t="s">
        <v>305</v>
      </c>
      <c r="C118" s="184" t="s">
        <v>306</v>
      </c>
      <c r="D118" s="172" t="s">
        <v>186</v>
      </c>
      <c r="E118" s="173">
        <v>0.90674999999999994</v>
      </c>
      <c r="F118" s="174"/>
      <c r="G118" s="175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2.5251100000000002</v>
      </c>
      <c r="O118" s="156">
        <f>ROUND(E118*N118,2)</f>
        <v>2.29</v>
      </c>
      <c r="P118" s="156">
        <v>0</v>
      </c>
      <c r="Q118" s="156">
        <f>ROUND(E118*P118,2)</f>
        <v>0</v>
      </c>
      <c r="R118" s="157"/>
      <c r="S118" s="157" t="s">
        <v>167</v>
      </c>
      <c r="T118" s="157" t="s">
        <v>167</v>
      </c>
      <c r="U118" s="157">
        <v>1.448</v>
      </c>
      <c r="V118" s="157">
        <f>ROUND(E118*U118,2)</f>
        <v>1.31</v>
      </c>
      <c r="W118" s="157"/>
      <c r="X118" s="157" t="s">
        <v>168</v>
      </c>
      <c r="Y118" s="157" t="s">
        <v>169</v>
      </c>
      <c r="Z118" s="147"/>
      <c r="AA118" s="147"/>
      <c r="AB118" s="147"/>
      <c r="AC118" s="147"/>
      <c r="AD118" s="147"/>
      <c r="AE118" s="147"/>
      <c r="AF118" s="147"/>
      <c r="AG118" s="147" t="s">
        <v>170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19.95" outlineLevel="2" x14ac:dyDescent="0.25">
      <c r="A119" s="154"/>
      <c r="B119" s="155"/>
      <c r="C119" s="185" t="s">
        <v>307</v>
      </c>
      <c r="D119" s="159"/>
      <c r="E119" s="160">
        <v>0.72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85" t="s">
        <v>308</v>
      </c>
      <c r="D120" s="159"/>
      <c r="E120" s="160">
        <v>0.18675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34</v>
      </c>
      <c r="B121" s="171" t="s">
        <v>309</v>
      </c>
      <c r="C121" s="184" t="s">
        <v>310</v>
      </c>
      <c r="D121" s="172" t="s">
        <v>311</v>
      </c>
      <c r="E121" s="173">
        <v>40.299999999999997</v>
      </c>
      <c r="F121" s="174"/>
      <c r="G121" s="175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4.965E-2</v>
      </c>
      <c r="O121" s="156">
        <f>ROUND(E121*N121,2)</f>
        <v>2</v>
      </c>
      <c r="P121" s="156">
        <v>0</v>
      </c>
      <c r="Q121" s="156">
        <f>ROUND(E121*P121,2)</f>
        <v>0</v>
      </c>
      <c r="R121" s="157"/>
      <c r="S121" s="157" t="s">
        <v>167</v>
      </c>
      <c r="T121" s="157" t="s">
        <v>167</v>
      </c>
      <c r="U121" s="157">
        <v>0.94</v>
      </c>
      <c r="V121" s="157">
        <f>ROUND(E121*U121,2)</f>
        <v>37.880000000000003</v>
      </c>
      <c r="W121" s="157"/>
      <c r="X121" s="157" t="s">
        <v>168</v>
      </c>
      <c r="Y121" s="157" t="s">
        <v>169</v>
      </c>
      <c r="Z121" s="147"/>
      <c r="AA121" s="147"/>
      <c r="AB121" s="147"/>
      <c r="AC121" s="147"/>
      <c r="AD121" s="147"/>
      <c r="AE121" s="147"/>
      <c r="AF121" s="147"/>
      <c r="AG121" s="147" t="s">
        <v>170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5">
      <c r="A122" s="154"/>
      <c r="B122" s="155"/>
      <c r="C122" s="185" t="s">
        <v>312</v>
      </c>
      <c r="D122" s="159"/>
      <c r="E122" s="160">
        <v>32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172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85" t="s">
        <v>313</v>
      </c>
      <c r="D123" s="159"/>
      <c r="E123" s="160">
        <v>8.3000000000000007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0">
        <v>35</v>
      </c>
      <c r="B124" s="171" t="s">
        <v>314</v>
      </c>
      <c r="C124" s="184" t="s">
        <v>315</v>
      </c>
      <c r="D124" s="172" t="s">
        <v>311</v>
      </c>
      <c r="E124" s="173">
        <v>40.299999999999997</v>
      </c>
      <c r="F124" s="174"/>
      <c r="G124" s="17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167</v>
      </c>
      <c r="T124" s="157" t="s">
        <v>167</v>
      </c>
      <c r="U124" s="157">
        <v>0.28999999999999998</v>
      </c>
      <c r="V124" s="157">
        <f>ROUND(E124*U124,2)</f>
        <v>11.69</v>
      </c>
      <c r="W124" s="157"/>
      <c r="X124" s="157" t="s">
        <v>168</v>
      </c>
      <c r="Y124" s="157" t="s">
        <v>169</v>
      </c>
      <c r="Z124" s="147"/>
      <c r="AA124" s="147"/>
      <c r="AB124" s="147"/>
      <c r="AC124" s="147"/>
      <c r="AD124" s="147"/>
      <c r="AE124" s="147"/>
      <c r="AF124" s="147"/>
      <c r="AG124" s="147" t="s">
        <v>170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54"/>
      <c r="B125" s="155"/>
      <c r="C125" s="185" t="s">
        <v>316</v>
      </c>
      <c r="D125" s="159"/>
      <c r="E125" s="160">
        <v>40.299999999999997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172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0">
        <v>36</v>
      </c>
      <c r="B126" s="171" t="s">
        <v>317</v>
      </c>
      <c r="C126" s="184" t="s">
        <v>318</v>
      </c>
      <c r="D126" s="172" t="s">
        <v>260</v>
      </c>
      <c r="E126" s="173">
        <v>0.14910999999999999</v>
      </c>
      <c r="F126" s="174"/>
      <c r="G126" s="175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1.0166500000000001</v>
      </c>
      <c r="O126" s="156">
        <f>ROUND(E126*N126,2)</f>
        <v>0.15</v>
      </c>
      <c r="P126" s="156">
        <v>0</v>
      </c>
      <c r="Q126" s="156">
        <f>ROUND(E126*P126,2)</f>
        <v>0</v>
      </c>
      <c r="R126" s="157"/>
      <c r="S126" s="157" t="s">
        <v>167</v>
      </c>
      <c r="T126" s="157" t="s">
        <v>167</v>
      </c>
      <c r="U126" s="157">
        <v>27.672999999999998</v>
      </c>
      <c r="V126" s="157">
        <f>ROUND(E126*U126,2)</f>
        <v>4.13</v>
      </c>
      <c r="W126" s="157"/>
      <c r="X126" s="157" t="s">
        <v>168</v>
      </c>
      <c r="Y126" s="157" t="s">
        <v>169</v>
      </c>
      <c r="Z126" s="147"/>
      <c r="AA126" s="147"/>
      <c r="AB126" s="147"/>
      <c r="AC126" s="147"/>
      <c r="AD126" s="147"/>
      <c r="AE126" s="147"/>
      <c r="AF126" s="147"/>
      <c r="AG126" s="147" t="s">
        <v>170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19.95" outlineLevel="2" x14ac:dyDescent="0.25">
      <c r="A127" s="154"/>
      <c r="B127" s="155"/>
      <c r="C127" s="185" t="s">
        <v>319</v>
      </c>
      <c r="D127" s="159"/>
      <c r="E127" s="160">
        <v>0.11840000000000001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85" t="s">
        <v>320</v>
      </c>
      <c r="D128" s="159"/>
      <c r="E128" s="160">
        <v>3.0710000000000001E-2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172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0">
        <v>37</v>
      </c>
      <c r="B129" s="171" t="s">
        <v>321</v>
      </c>
      <c r="C129" s="184" t="s">
        <v>322</v>
      </c>
      <c r="D129" s="172" t="s">
        <v>186</v>
      </c>
      <c r="E129" s="173">
        <v>3.0175000000000001</v>
      </c>
      <c r="F129" s="174"/>
      <c r="G129" s="175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2.5</v>
      </c>
      <c r="O129" s="156">
        <f>ROUND(E129*N129,2)</f>
        <v>7.54</v>
      </c>
      <c r="P129" s="156">
        <v>0</v>
      </c>
      <c r="Q129" s="156">
        <f>ROUND(E129*P129,2)</f>
        <v>0</v>
      </c>
      <c r="R129" s="157"/>
      <c r="S129" s="157" t="s">
        <v>167</v>
      </c>
      <c r="T129" s="157" t="s">
        <v>167</v>
      </c>
      <c r="U129" s="157">
        <v>1.4490000000000001</v>
      </c>
      <c r="V129" s="157">
        <f>ROUND(E129*U129,2)</f>
        <v>4.37</v>
      </c>
      <c r="W129" s="157"/>
      <c r="X129" s="157" t="s">
        <v>168</v>
      </c>
      <c r="Y129" s="157" t="s">
        <v>169</v>
      </c>
      <c r="Z129" s="147"/>
      <c r="AA129" s="147"/>
      <c r="AB129" s="147"/>
      <c r="AC129" s="147"/>
      <c r="AD129" s="147"/>
      <c r="AE129" s="147"/>
      <c r="AF129" s="147"/>
      <c r="AG129" s="147" t="s">
        <v>170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85" t="s">
        <v>323</v>
      </c>
      <c r="D130" s="159"/>
      <c r="E130" s="160">
        <v>3.0175000000000001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19.95" outlineLevel="1" x14ac:dyDescent="0.25">
      <c r="A131" s="170">
        <v>38</v>
      </c>
      <c r="B131" s="171" t="s">
        <v>324</v>
      </c>
      <c r="C131" s="184" t="s">
        <v>325</v>
      </c>
      <c r="D131" s="172" t="s">
        <v>166</v>
      </c>
      <c r="E131" s="173">
        <v>40.86</v>
      </c>
      <c r="F131" s="174"/>
      <c r="G131" s="175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0.378</v>
      </c>
      <c r="O131" s="156">
        <f>ROUND(E131*N131,2)</f>
        <v>15.45</v>
      </c>
      <c r="P131" s="156">
        <v>0</v>
      </c>
      <c r="Q131" s="156">
        <f>ROUND(E131*P131,2)</f>
        <v>0</v>
      </c>
      <c r="R131" s="157"/>
      <c r="S131" s="157" t="s">
        <v>167</v>
      </c>
      <c r="T131" s="157" t="s">
        <v>167</v>
      </c>
      <c r="U131" s="157">
        <v>2.5999999999999999E-2</v>
      </c>
      <c r="V131" s="157">
        <f>ROUND(E131*U131,2)</f>
        <v>1.06</v>
      </c>
      <c r="W131" s="157"/>
      <c r="X131" s="157" t="s">
        <v>168</v>
      </c>
      <c r="Y131" s="157" t="s">
        <v>169</v>
      </c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5" t="s">
        <v>248</v>
      </c>
      <c r="D132" s="159"/>
      <c r="E132" s="160">
        <v>27.62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172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85" t="s">
        <v>249</v>
      </c>
      <c r="D133" s="159"/>
      <c r="E133" s="160">
        <v>7.62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5">
      <c r="A134" s="154"/>
      <c r="B134" s="155"/>
      <c r="C134" s="185" t="s">
        <v>250</v>
      </c>
      <c r="D134" s="159"/>
      <c r="E134" s="160">
        <v>3.98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172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5">
      <c r="A135" s="154"/>
      <c r="B135" s="155"/>
      <c r="C135" s="185" t="s">
        <v>251</v>
      </c>
      <c r="D135" s="159"/>
      <c r="E135" s="160">
        <v>1.64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0">
        <v>39</v>
      </c>
      <c r="B136" s="171" t="s">
        <v>326</v>
      </c>
      <c r="C136" s="184" t="s">
        <v>327</v>
      </c>
      <c r="D136" s="172" t="s">
        <v>328</v>
      </c>
      <c r="E136" s="173">
        <v>16</v>
      </c>
      <c r="F136" s="174"/>
      <c r="G136" s="175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0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167</v>
      </c>
      <c r="T136" s="157" t="s">
        <v>167</v>
      </c>
      <c r="U136" s="157">
        <v>0.41699999999999998</v>
      </c>
      <c r="V136" s="157">
        <f>ROUND(E136*U136,2)</f>
        <v>6.67</v>
      </c>
      <c r="W136" s="157"/>
      <c r="X136" s="157" t="s">
        <v>168</v>
      </c>
      <c r="Y136" s="157" t="s">
        <v>169</v>
      </c>
      <c r="Z136" s="147"/>
      <c r="AA136" s="147"/>
      <c r="AB136" s="147"/>
      <c r="AC136" s="147"/>
      <c r="AD136" s="147"/>
      <c r="AE136" s="147"/>
      <c r="AF136" s="147"/>
      <c r="AG136" s="147" t="s">
        <v>170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185" t="s">
        <v>329</v>
      </c>
      <c r="D137" s="159"/>
      <c r="E137" s="160">
        <v>16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5">
      <c r="A138" s="163" t="s">
        <v>162</v>
      </c>
      <c r="B138" s="164" t="s">
        <v>75</v>
      </c>
      <c r="C138" s="183" t="s">
        <v>76</v>
      </c>
      <c r="D138" s="165"/>
      <c r="E138" s="166"/>
      <c r="F138" s="167"/>
      <c r="G138" s="168">
        <f>SUMIF(AG139:AG154,"&lt;&gt;NOR",G139:G154)</f>
        <v>0</v>
      </c>
      <c r="H138" s="162"/>
      <c r="I138" s="162">
        <f>SUM(I139:I154)</f>
        <v>0</v>
      </c>
      <c r="J138" s="162"/>
      <c r="K138" s="162">
        <f>SUM(K139:K154)</f>
        <v>0</v>
      </c>
      <c r="L138" s="162"/>
      <c r="M138" s="162">
        <f>SUM(M139:M154)</f>
        <v>0</v>
      </c>
      <c r="N138" s="161"/>
      <c r="O138" s="161">
        <f>SUM(O139:O154)</f>
        <v>25.290000000000003</v>
      </c>
      <c r="P138" s="161"/>
      <c r="Q138" s="161">
        <f>SUM(Q139:Q154)</f>
        <v>0</v>
      </c>
      <c r="R138" s="162"/>
      <c r="S138" s="162"/>
      <c r="T138" s="162"/>
      <c r="U138" s="162"/>
      <c r="V138" s="162">
        <f>SUM(V139:V154)</f>
        <v>31.89</v>
      </c>
      <c r="W138" s="162"/>
      <c r="X138" s="162"/>
      <c r="Y138" s="162"/>
      <c r="AG138" t="s">
        <v>163</v>
      </c>
    </row>
    <row r="139" spans="1:60" outlineLevel="1" x14ac:dyDescent="0.25">
      <c r="A139" s="170">
        <v>40</v>
      </c>
      <c r="B139" s="171" t="s">
        <v>330</v>
      </c>
      <c r="C139" s="184" t="s">
        <v>331</v>
      </c>
      <c r="D139" s="172" t="s">
        <v>166</v>
      </c>
      <c r="E139" s="173">
        <v>27.2</v>
      </c>
      <c r="F139" s="174"/>
      <c r="G139" s="175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0.2024</v>
      </c>
      <c r="O139" s="156">
        <f>ROUND(E139*N139,2)</f>
        <v>5.51</v>
      </c>
      <c r="P139" s="156">
        <v>0</v>
      </c>
      <c r="Q139" s="156">
        <f>ROUND(E139*P139,2)</f>
        <v>0</v>
      </c>
      <c r="R139" s="157"/>
      <c r="S139" s="157" t="s">
        <v>167</v>
      </c>
      <c r="T139" s="157" t="s">
        <v>167</v>
      </c>
      <c r="U139" s="157">
        <v>2.5999999999999999E-2</v>
      </c>
      <c r="V139" s="157">
        <f>ROUND(E139*U139,2)</f>
        <v>0.71</v>
      </c>
      <c r="W139" s="157"/>
      <c r="X139" s="157" t="s">
        <v>168</v>
      </c>
      <c r="Y139" s="157" t="s">
        <v>169</v>
      </c>
      <c r="Z139" s="147"/>
      <c r="AA139" s="147"/>
      <c r="AB139" s="147"/>
      <c r="AC139" s="147"/>
      <c r="AD139" s="147"/>
      <c r="AE139" s="147"/>
      <c r="AF139" s="147"/>
      <c r="AG139" s="147" t="s">
        <v>170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5">
      <c r="A140" s="154"/>
      <c r="B140" s="155"/>
      <c r="C140" s="185" t="s">
        <v>247</v>
      </c>
      <c r="D140" s="159"/>
      <c r="E140" s="160">
        <v>14.7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5">
      <c r="A141" s="154"/>
      <c r="B141" s="155"/>
      <c r="C141" s="185" t="s">
        <v>332</v>
      </c>
      <c r="D141" s="159"/>
      <c r="E141" s="160">
        <v>12.5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172</v>
      </c>
      <c r="AH141" s="147">
        <v>5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70">
        <v>41</v>
      </c>
      <c r="B142" s="171" t="s">
        <v>333</v>
      </c>
      <c r="C142" s="184" t="s">
        <v>334</v>
      </c>
      <c r="D142" s="172" t="s">
        <v>166</v>
      </c>
      <c r="E142" s="173">
        <v>17.05</v>
      </c>
      <c r="F142" s="174"/>
      <c r="G142" s="175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0</v>
      </c>
      <c r="O142" s="156">
        <f>ROUND(E142*N142,2)</f>
        <v>0</v>
      </c>
      <c r="P142" s="156">
        <v>0</v>
      </c>
      <c r="Q142" s="156">
        <f>ROUND(E142*P142,2)</f>
        <v>0</v>
      </c>
      <c r="R142" s="157"/>
      <c r="S142" s="157" t="s">
        <v>167</v>
      </c>
      <c r="T142" s="157" t="s">
        <v>167</v>
      </c>
      <c r="U142" s="157">
        <v>2.5999999999999999E-2</v>
      </c>
      <c r="V142" s="157">
        <f>ROUND(E142*U142,2)</f>
        <v>0.44</v>
      </c>
      <c r="W142" s="157"/>
      <c r="X142" s="157" t="s">
        <v>168</v>
      </c>
      <c r="Y142" s="157" t="s">
        <v>169</v>
      </c>
      <c r="Z142" s="147"/>
      <c r="AA142" s="147"/>
      <c r="AB142" s="147"/>
      <c r="AC142" s="147"/>
      <c r="AD142" s="147"/>
      <c r="AE142" s="147"/>
      <c r="AF142" s="147"/>
      <c r="AG142" s="147" t="s">
        <v>170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85" t="s">
        <v>335</v>
      </c>
      <c r="D143" s="159"/>
      <c r="E143" s="160">
        <v>17.05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172</v>
      </c>
      <c r="AH143" s="147">
        <v>5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19.95" outlineLevel="1" x14ac:dyDescent="0.25">
      <c r="A144" s="170">
        <v>42</v>
      </c>
      <c r="B144" s="171" t="s">
        <v>336</v>
      </c>
      <c r="C144" s="184" t="s">
        <v>337</v>
      </c>
      <c r="D144" s="172" t="s">
        <v>166</v>
      </c>
      <c r="E144" s="173">
        <v>27.2</v>
      </c>
      <c r="F144" s="174"/>
      <c r="G144" s="175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0.28799999999999998</v>
      </c>
      <c r="O144" s="156">
        <f>ROUND(E144*N144,2)</f>
        <v>7.83</v>
      </c>
      <c r="P144" s="156">
        <v>0</v>
      </c>
      <c r="Q144" s="156">
        <f>ROUND(E144*P144,2)</f>
        <v>0</v>
      </c>
      <c r="R144" s="157"/>
      <c r="S144" s="157" t="s">
        <v>167</v>
      </c>
      <c r="T144" s="157" t="s">
        <v>167</v>
      </c>
      <c r="U144" s="157">
        <v>2.3E-2</v>
      </c>
      <c r="V144" s="157">
        <f>ROUND(E144*U144,2)</f>
        <v>0.63</v>
      </c>
      <c r="W144" s="157"/>
      <c r="X144" s="157" t="s">
        <v>168</v>
      </c>
      <c r="Y144" s="157" t="s">
        <v>169</v>
      </c>
      <c r="Z144" s="147"/>
      <c r="AA144" s="147"/>
      <c r="AB144" s="147"/>
      <c r="AC144" s="147"/>
      <c r="AD144" s="147"/>
      <c r="AE144" s="147"/>
      <c r="AF144" s="147"/>
      <c r="AG144" s="147" t="s">
        <v>170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5">
      <c r="A145" s="154"/>
      <c r="B145" s="155"/>
      <c r="C145" s="185" t="s">
        <v>247</v>
      </c>
      <c r="D145" s="159"/>
      <c r="E145" s="160">
        <v>14.7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172</v>
      </c>
      <c r="AH145" s="147">
        <v>5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185" t="s">
        <v>332</v>
      </c>
      <c r="D146" s="159"/>
      <c r="E146" s="160">
        <v>12.5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172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0">
        <v>43</v>
      </c>
      <c r="B147" s="171" t="s">
        <v>338</v>
      </c>
      <c r="C147" s="184" t="s">
        <v>339</v>
      </c>
      <c r="D147" s="172" t="s">
        <v>166</v>
      </c>
      <c r="E147" s="173">
        <v>14.7</v>
      </c>
      <c r="F147" s="174"/>
      <c r="G147" s="175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0.11</v>
      </c>
      <c r="O147" s="156">
        <f>ROUND(E147*N147,2)</f>
        <v>1.62</v>
      </c>
      <c r="P147" s="156">
        <v>0</v>
      </c>
      <c r="Q147" s="156">
        <f>ROUND(E147*P147,2)</f>
        <v>0</v>
      </c>
      <c r="R147" s="157"/>
      <c r="S147" s="157" t="s">
        <v>167</v>
      </c>
      <c r="T147" s="157" t="s">
        <v>167</v>
      </c>
      <c r="U147" s="157">
        <v>1.135</v>
      </c>
      <c r="V147" s="157">
        <f>ROUND(E147*U147,2)</f>
        <v>16.68</v>
      </c>
      <c r="W147" s="157"/>
      <c r="X147" s="157" t="s">
        <v>168</v>
      </c>
      <c r="Y147" s="157" t="s">
        <v>169</v>
      </c>
      <c r="Z147" s="147"/>
      <c r="AA147" s="147"/>
      <c r="AB147" s="147"/>
      <c r="AC147" s="147"/>
      <c r="AD147" s="147"/>
      <c r="AE147" s="147"/>
      <c r="AF147" s="147"/>
      <c r="AG147" s="147" t="s">
        <v>170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5">
      <c r="A148" s="154"/>
      <c r="B148" s="155"/>
      <c r="C148" s="185" t="s">
        <v>171</v>
      </c>
      <c r="D148" s="159"/>
      <c r="E148" s="160">
        <v>14.7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0">
        <v>44</v>
      </c>
      <c r="B149" s="171" t="s">
        <v>340</v>
      </c>
      <c r="C149" s="184" t="s">
        <v>341</v>
      </c>
      <c r="D149" s="172" t="s">
        <v>260</v>
      </c>
      <c r="E149" s="173">
        <v>6.1740000000000004</v>
      </c>
      <c r="F149" s="174"/>
      <c r="G149" s="175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1</v>
      </c>
      <c r="O149" s="156">
        <f>ROUND(E149*N149,2)</f>
        <v>6.17</v>
      </c>
      <c r="P149" s="156">
        <v>0</v>
      </c>
      <c r="Q149" s="156">
        <f>ROUND(E149*P149,2)</f>
        <v>0</v>
      </c>
      <c r="R149" s="157" t="s">
        <v>229</v>
      </c>
      <c r="S149" s="157" t="s">
        <v>167</v>
      </c>
      <c r="T149" s="157" t="s">
        <v>167</v>
      </c>
      <c r="U149" s="157">
        <v>0</v>
      </c>
      <c r="V149" s="157">
        <f>ROUND(E149*U149,2)</f>
        <v>0</v>
      </c>
      <c r="W149" s="157"/>
      <c r="X149" s="157" t="s">
        <v>230</v>
      </c>
      <c r="Y149" s="157" t="s">
        <v>169</v>
      </c>
      <c r="Z149" s="147"/>
      <c r="AA149" s="147"/>
      <c r="AB149" s="147"/>
      <c r="AC149" s="147"/>
      <c r="AD149" s="147"/>
      <c r="AE149" s="147"/>
      <c r="AF149" s="147"/>
      <c r="AG149" s="147" t="s">
        <v>231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185" t="s">
        <v>342</v>
      </c>
      <c r="D150" s="159"/>
      <c r="E150" s="160">
        <v>6.1740000000000004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172</v>
      </c>
      <c r="AH150" s="147">
        <v>5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0">
        <v>45</v>
      </c>
      <c r="B151" s="171" t="s">
        <v>343</v>
      </c>
      <c r="C151" s="184" t="s">
        <v>344</v>
      </c>
      <c r="D151" s="172" t="s">
        <v>166</v>
      </c>
      <c r="E151" s="173">
        <v>17.05</v>
      </c>
      <c r="F151" s="174"/>
      <c r="G151" s="175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7.3899999999999993E-2</v>
      </c>
      <c r="O151" s="156">
        <f>ROUND(E151*N151,2)</f>
        <v>1.26</v>
      </c>
      <c r="P151" s="156">
        <v>0</v>
      </c>
      <c r="Q151" s="156">
        <f>ROUND(E151*P151,2)</f>
        <v>0</v>
      </c>
      <c r="R151" s="157"/>
      <c r="S151" s="157" t="s">
        <v>167</v>
      </c>
      <c r="T151" s="157" t="s">
        <v>167</v>
      </c>
      <c r="U151" s="157">
        <v>0.45200000000000001</v>
      </c>
      <c r="V151" s="157">
        <f>ROUND(E151*U151,2)</f>
        <v>7.71</v>
      </c>
      <c r="W151" s="157"/>
      <c r="X151" s="157" t="s">
        <v>168</v>
      </c>
      <c r="Y151" s="157" t="s">
        <v>169</v>
      </c>
      <c r="Z151" s="147"/>
      <c r="AA151" s="147"/>
      <c r="AB151" s="147"/>
      <c r="AC151" s="147"/>
      <c r="AD151" s="147"/>
      <c r="AE151" s="147"/>
      <c r="AF151" s="147"/>
      <c r="AG151" s="147" t="s">
        <v>170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5">
      <c r="A152" s="154"/>
      <c r="B152" s="155"/>
      <c r="C152" s="185" t="s">
        <v>183</v>
      </c>
      <c r="D152" s="159"/>
      <c r="E152" s="160">
        <v>17.05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172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19.95" outlineLevel="1" x14ac:dyDescent="0.25">
      <c r="A153" s="170">
        <v>46</v>
      </c>
      <c r="B153" s="171" t="s">
        <v>345</v>
      </c>
      <c r="C153" s="184" t="s">
        <v>346</v>
      </c>
      <c r="D153" s="172" t="s">
        <v>311</v>
      </c>
      <c r="E153" s="173">
        <v>14.8</v>
      </c>
      <c r="F153" s="174"/>
      <c r="G153" s="175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0.19595000000000001</v>
      </c>
      <c r="O153" s="156">
        <f>ROUND(E153*N153,2)</f>
        <v>2.9</v>
      </c>
      <c r="P153" s="156">
        <v>0</v>
      </c>
      <c r="Q153" s="156">
        <f>ROUND(E153*P153,2)</f>
        <v>0</v>
      </c>
      <c r="R153" s="157"/>
      <c r="S153" s="157" t="s">
        <v>167</v>
      </c>
      <c r="T153" s="157" t="s">
        <v>167</v>
      </c>
      <c r="U153" s="157">
        <v>0.38661000000000001</v>
      </c>
      <c r="V153" s="157">
        <f>ROUND(E153*U153,2)</f>
        <v>5.72</v>
      </c>
      <c r="W153" s="157"/>
      <c r="X153" s="157" t="s">
        <v>168</v>
      </c>
      <c r="Y153" s="157" t="s">
        <v>169</v>
      </c>
      <c r="Z153" s="147"/>
      <c r="AA153" s="147"/>
      <c r="AB153" s="147"/>
      <c r="AC153" s="147"/>
      <c r="AD153" s="147"/>
      <c r="AE153" s="147"/>
      <c r="AF153" s="147"/>
      <c r="AG153" s="147" t="s">
        <v>170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5">
      <c r="A154" s="154"/>
      <c r="B154" s="155"/>
      <c r="C154" s="185" t="s">
        <v>347</v>
      </c>
      <c r="D154" s="159"/>
      <c r="E154" s="160">
        <v>14.8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5">
      <c r="A155" s="163" t="s">
        <v>162</v>
      </c>
      <c r="B155" s="164" t="s">
        <v>77</v>
      </c>
      <c r="C155" s="183" t="s">
        <v>78</v>
      </c>
      <c r="D155" s="165"/>
      <c r="E155" s="166"/>
      <c r="F155" s="167"/>
      <c r="G155" s="168">
        <f>SUMIF(AG156:AG205,"&lt;&gt;NOR",G156:G205)</f>
        <v>0</v>
      </c>
      <c r="H155" s="162"/>
      <c r="I155" s="162">
        <f>SUM(I156:I205)</f>
        <v>0</v>
      </c>
      <c r="J155" s="162"/>
      <c r="K155" s="162">
        <f>SUM(K156:K205)</f>
        <v>0</v>
      </c>
      <c r="L155" s="162"/>
      <c r="M155" s="162">
        <f>SUM(M156:M205)</f>
        <v>0</v>
      </c>
      <c r="N155" s="161"/>
      <c r="O155" s="161">
        <f>SUM(O156:O205)</f>
        <v>16.59</v>
      </c>
      <c r="P155" s="161"/>
      <c r="Q155" s="161">
        <f>SUM(Q156:Q205)</f>
        <v>0</v>
      </c>
      <c r="R155" s="162"/>
      <c r="S155" s="162"/>
      <c r="T155" s="162"/>
      <c r="U155" s="162"/>
      <c r="V155" s="162">
        <f>SUM(V156:V205)</f>
        <v>552.77</v>
      </c>
      <c r="W155" s="162"/>
      <c r="X155" s="162"/>
      <c r="Y155" s="162"/>
      <c r="AG155" t="s">
        <v>163</v>
      </c>
    </row>
    <row r="156" spans="1:60" outlineLevel="1" x14ac:dyDescent="0.25">
      <c r="A156" s="170">
        <v>47</v>
      </c>
      <c r="B156" s="171" t="s">
        <v>348</v>
      </c>
      <c r="C156" s="184" t="s">
        <v>349</v>
      </c>
      <c r="D156" s="172" t="s">
        <v>166</v>
      </c>
      <c r="E156" s="173">
        <v>196.6</v>
      </c>
      <c r="F156" s="174"/>
      <c r="G156" s="175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6.8000000000000005E-4</v>
      </c>
      <c r="O156" s="156">
        <f>ROUND(E156*N156,2)</f>
        <v>0.13</v>
      </c>
      <c r="P156" s="156">
        <v>0</v>
      </c>
      <c r="Q156" s="156">
        <f>ROUND(E156*P156,2)</f>
        <v>0</v>
      </c>
      <c r="R156" s="157"/>
      <c r="S156" s="157" t="s">
        <v>167</v>
      </c>
      <c r="T156" s="157" t="s">
        <v>167</v>
      </c>
      <c r="U156" s="157">
        <v>0.37</v>
      </c>
      <c r="V156" s="157">
        <f>ROUND(E156*U156,2)</f>
        <v>72.739999999999995</v>
      </c>
      <c r="W156" s="157"/>
      <c r="X156" s="157" t="s">
        <v>168</v>
      </c>
      <c r="Y156" s="157" t="s">
        <v>169</v>
      </c>
      <c r="Z156" s="147"/>
      <c r="AA156" s="147"/>
      <c r="AB156" s="147"/>
      <c r="AC156" s="147"/>
      <c r="AD156" s="147"/>
      <c r="AE156" s="147"/>
      <c r="AF156" s="147"/>
      <c r="AG156" s="147" t="s">
        <v>170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5">
      <c r="A157" s="154"/>
      <c r="B157" s="155"/>
      <c r="C157" s="185" t="s">
        <v>350</v>
      </c>
      <c r="D157" s="159"/>
      <c r="E157" s="160">
        <v>196.6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172</v>
      </c>
      <c r="AH157" s="147">
        <v>5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0">
        <v>48</v>
      </c>
      <c r="B158" s="171" t="s">
        <v>351</v>
      </c>
      <c r="C158" s="184" t="s">
        <v>352</v>
      </c>
      <c r="D158" s="172" t="s">
        <v>166</v>
      </c>
      <c r="E158" s="173">
        <v>30.109200000000001</v>
      </c>
      <c r="F158" s="174"/>
      <c r="G158" s="175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4.0000000000000003E-5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167</v>
      </c>
      <c r="T158" s="157" t="s">
        <v>167</v>
      </c>
      <c r="U158" s="157">
        <v>7.8E-2</v>
      </c>
      <c r="V158" s="157">
        <f>ROUND(E158*U158,2)</f>
        <v>2.35</v>
      </c>
      <c r="W158" s="157"/>
      <c r="X158" s="157" t="s">
        <v>168</v>
      </c>
      <c r="Y158" s="157" t="s">
        <v>169</v>
      </c>
      <c r="Z158" s="147"/>
      <c r="AA158" s="147"/>
      <c r="AB158" s="147"/>
      <c r="AC158" s="147"/>
      <c r="AD158" s="147"/>
      <c r="AE158" s="147"/>
      <c r="AF158" s="147"/>
      <c r="AG158" s="147" t="s">
        <v>170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5">
      <c r="A159" s="154"/>
      <c r="B159" s="155"/>
      <c r="C159" s="185" t="s">
        <v>353</v>
      </c>
      <c r="D159" s="159"/>
      <c r="E159" s="160">
        <v>2.16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172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85" t="s">
        <v>354</v>
      </c>
      <c r="D160" s="159"/>
      <c r="E160" s="160">
        <v>2.3039999999999998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185" t="s">
        <v>355</v>
      </c>
      <c r="D161" s="159"/>
      <c r="E161" s="160">
        <v>1.68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5">
      <c r="A162" s="154"/>
      <c r="B162" s="155"/>
      <c r="C162" s="185" t="s">
        <v>356</v>
      </c>
      <c r="D162" s="159"/>
      <c r="E162" s="160">
        <v>1.68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172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54"/>
      <c r="B163" s="155"/>
      <c r="C163" s="185" t="s">
        <v>357</v>
      </c>
      <c r="D163" s="159"/>
      <c r="E163" s="160">
        <v>0.64800000000000002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172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85" t="s">
        <v>358</v>
      </c>
      <c r="D164" s="159"/>
      <c r="E164" s="160">
        <v>0.96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185" t="s">
        <v>359</v>
      </c>
      <c r="D165" s="159"/>
      <c r="E165" s="160">
        <v>0.96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172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5">
      <c r="A166" s="154"/>
      <c r="B166" s="155"/>
      <c r="C166" s="185" t="s">
        <v>360</v>
      </c>
      <c r="D166" s="159"/>
      <c r="E166" s="160">
        <v>1.5504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185" t="s">
        <v>361</v>
      </c>
      <c r="D167" s="159"/>
      <c r="E167" s="160">
        <v>2.16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172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185" t="s">
        <v>362</v>
      </c>
      <c r="D168" s="159"/>
      <c r="E168" s="160">
        <v>1.5960000000000001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185" t="s">
        <v>363</v>
      </c>
      <c r="D169" s="159"/>
      <c r="E169" s="160">
        <v>0.72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172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85" t="s">
        <v>364</v>
      </c>
      <c r="D170" s="159"/>
      <c r="E170" s="160">
        <v>1.5960000000000001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5">
      <c r="A171" s="154"/>
      <c r="B171" s="155"/>
      <c r="C171" s="185" t="s">
        <v>365</v>
      </c>
      <c r="D171" s="159"/>
      <c r="E171" s="160">
        <v>1.3680000000000001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172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5">
      <c r="A172" s="154"/>
      <c r="B172" s="155"/>
      <c r="C172" s="185" t="s">
        <v>366</v>
      </c>
      <c r="D172" s="159"/>
      <c r="E172" s="160">
        <v>0.57599999999999996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172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85" t="s">
        <v>367</v>
      </c>
      <c r="D173" s="159"/>
      <c r="E173" s="160">
        <v>1.5960000000000001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172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5">
      <c r="A174" s="154"/>
      <c r="B174" s="155"/>
      <c r="C174" s="185" t="s">
        <v>368</v>
      </c>
      <c r="D174" s="159"/>
      <c r="E174" s="160">
        <v>1.254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172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5">
      <c r="A175" s="154"/>
      <c r="B175" s="155"/>
      <c r="C175" s="185" t="s">
        <v>369</v>
      </c>
      <c r="D175" s="159"/>
      <c r="E175" s="160">
        <v>1.5960000000000001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5">
      <c r="A176" s="154"/>
      <c r="B176" s="155"/>
      <c r="C176" s="185" t="s">
        <v>370</v>
      </c>
      <c r="D176" s="159"/>
      <c r="E176" s="160">
        <v>0.84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5">
      <c r="A177" s="154"/>
      <c r="B177" s="155"/>
      <c r="C177" s="185" t="s">
        <v>371</v>
      </c>
      <c r="D177" s="159"/>
      <c r="E177" s="160">
        <v>1.5047999999999999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172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5">
      <c r="A178" s="154"/>
      <c r="B178" s="155"/>
      <c r="C178" s="185" t="s">
        <v>372</v>
      </c>
      <c r="D178" s="159"/>
      <c r="E178" s="160">
        <v>3.36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172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70">
        <v>49</v>
      </c>
      <c r="B179" s="171" t="s">
        <v>373</v>
      </c>
      <c r="C179" s="184" t="s">
        <v>374</v>
      </c>
      <c r="D179" s="172" t="s">
        <v>166</v>
      </c>
      <c r="E179" s="173">
        <v>196.6</v>
      </c>
      <c r="F179" s="174"/>
      <c r="G179" s="175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3.6139999999999999E-2</v>
      </c>
      <c r="O179" s="156">
        <f>ROUND(E179*N179,2)</f>
        <v>7.11</v>
      </c>
      <c r="P179" s="156">
        <v>0</v>
      </c>
      <c r="Q179" s="156">
        <f>ROUND(E179*P179,2)</f>
        <v>0</v>
      </c>
      <c r="R179" s="157"/>
      <c r="S179" s="157" t="s">
        <v>167</v>
      </c>
      <c r="T179" s="157" t="s">
        <v>221</v>
      </c>
      <c r="U179" s="157">
        <v>1.62907</v>
      </c>
      <c r="V179" s="157">
        <f>ROUND(E179*U179,2)</f>
        <v>320.27999999999997</v>
      </c>
      <c r="W179" s="157"/>
      <c r="X179" s="157" t="s">
        <v>168</v>
      </c>
      <c r="Y179" s="157" t="s">
        <v>169</v>
      </c>
      <c r="Z179" s="147"/>
      <c r="AA179" s="147"/>
      <c r="AB179" s="147"/>
      <c r="AC179" s="147"/>
      <c r="AD179" s="147"/>
      <c r="AE179" s="147"/>
      <c r="AF179" s="147"/>
      <c r="AG179" s="147" t="s">
        <v>170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5">
      <c r="A180" s="154"/>
      <c r="B180" s="155"/>
      <c r="C180" s="185" t="s">
        <v>375</v>
      </c>
      <c r="D180" s="159"/>
      <c r="E180" s="160">
        <v>24.6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5">
      <c r="A181" s="154"/>
      <c r="B181" s="155"/>
      <c r="C181" s="185" t="s">
        <v>376</v>
      </c>
      <c r="D181" s="159"/>
      <c r="E181" s="160">
        <v>40.9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5">
      <c r="A182" s="154"/>
      <c r="B182" s="155"/>
      <c r="C182" s="185" t="s">
        <v>377</v>
      </c>
      <c r="D182" s="159"/>
      <c r="E182" s="160">
        <v>40.4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5">
      <c r="A183" s="154"/>
      <c r="B183" s="155"/>
      <c r="C183" s="185" t="s">
        <v>378</v>
      </c>
      <c r="D183" s="159"/>
      <c r="E183" s="160">
        <v>66.7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5">
      <c r="A184" s="154"/>
      <c r="B184" s="155"/>
      <c r="C184" s="185" t="s">
        <v>379</v>
      </c>
      <c r="D184" s="159"/>
      <c r="E184" s="160">
        <v>24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172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19.95" outlineLevel="1" x14ac:dyDescent="0.25">
      <c r="A185" s="170">
        <v>50</v>
      </c>
      <c r="B185" s="171" t="s">
        <v>380</v>
      </c>
      <c r="C185" s="184" t="s">
        <v>381</v>
      </c>
      <c r="D185" s="172" t="s">
        <v>166</v>
      </c>
      <c r="E185" s="173">
        <v>237.68</v>
      </c>
      <c r="F185" s="174"/>
      <c r="G185" s="175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</v>
      </c>
      <c r="O185" s="156">
        <f>ROUND(E185*N185,2)</f>
        <v>0</v>
      </c>
      <c r="P185" s="156">
        <v>0</v>
      </c>
      <c r="Q185" s="156">
        <f>ROUND(E185*P185,2)</f>
        <v>0</v>
      </c>
      <c r="R185" s="157"/>
      <c r="S185" s="157" t="s">
        <v>167</v>
      </c>
      <c r="T185" s="157" t="s">
        <v>167</v>
      </c>
      <c r="U185" s="157">
        <v>6.6000000000000003E-2</v>
      </c>
      <c r="V185" s="157">
        <f>ROUND(E185*U185,2)</f>
        <v>15.69</v>
      </c>
      <c r="W185" s="157"/>
      <c r="X185" s="157" t="s">
        <v>168</v>
      </c>
      <c r="Y185" s="157" t="s">
        <v>169</v>
      </c>
      <c r="Z185" s="147"/>
      <c r="AA185" s="147"/>
      <c r="AB185" s="147"/>
      <c r="AC185" s="147"/>
      <c r="AD185" s="147"/>
      <c r="AE185" s="147"/>
      <c r="AF185" s="147"/>
      <c r="AG185" s="147" t="s">
        <v>170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5">
      <c r="A186" s="154"/>
      <c r="B186" s="155"/>
      <c r="C186" s="185" t="s">
        <v>382</v>
      </c>
      <c r="D186" s="159"/>
      <c r="E186" s="160">
        <v>91.53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172</v>
      </c>
      <c r="AH186" s="147">
        <v>5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5">
      <c r="A187" s="154"/>
      <c r="B187" s="155"/>
      <c r="C187" s="185" t="s">
        <v>383</v>
      </c>
      <c r="D187" s="159"/>
      <c r="E187" s="160">
        <v>136.16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172</v>
      </c>
      <c r="AH187" s="147">
        <v>5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5">
      <c r="A188" s="154"/>
      <c r="B188" s="155"/>
      <c r="C188" s="185" t="s">
        <v>384</v>
      </c>
      <c r="D188" s="159"/>
      <c r="E188" s="160">
        <v>9.99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172</v>
      </c>
      <c r="AH188" s="147">
        <v>5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0">
        <v>51</v>
      </c>
      <c r="B189" s="171" t="s">
        <v>385</v>
      </c>
      <c r="C189" s="184" t="s">
        <v>386</v>
      </c>
      <c r="D189" s="172" t="s">
        <v>166</v>
      </c>
      <c r="E189" s="173">
        <v>91.53</v>
      </c>
      <c r="F189" s="174"/>
      <c r="G189" s="175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2.1919999999999999E-2</v>
      </c>
      <c r="O189" s="156">
        <f>ROUND(E189*N189,2)</f>
        <v>2.0099999999999998</v>
      </c>
      <c r="P189" s="156">
        <v>0</v>
      </c>
      <c r="Q189" s="156">
        <f>ROUND(E189*P189,2)</f>
        <v>0</v>
      </c>
      <c r="R189" s="157"/>
      <c r="S189" s="157" t="s">
        <v>167</v>
      </c>
      <c r="T189" s="157" t="s">
        <v>167</v>
      </c>
      <c r="U189" s="157">
        <v>0.377</v>
      </c>
      <c r="V189" s="157">
        <f>ROUND(E189*U189,2)</f>
        <v>34.51</v>
      </c>
      <c r="W189" s="157"/>
      <c r="X189" s="157" t="s">
        <v>168</v>
      </c>
      <c r="Y189" s="157" t="s">
        <v>169</v>
      </c>
      <c r="Z189" s="147"/>
      <c r="AA189" s="147"/>
      <c r="AB189" s="147"/>
      <c r="AC189" s="147"/>
      <c r="AD189" s="147"/>
      <c r="AE189" s="147"/>
      <c r="AF189" s="147"/>
      <c r="AG189" s="147" t="s">
        <v>170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185" t="s">
        <v>387</v>
      </c>
      <c r="D190" s="159"/>
      <c r="E190" s="160">
        <v>91.53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172</v>
      </c>
      <c r="AH190" s="147">
        <v>5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0">
        <v>52</v>
      </c>
      <c r="B191" s="171" t="s">
        <v>388</v>
      </c>
      <c r="C191" s="184" t="s">
        <v>389</v>
      </c>
      <c r="D191" s="172" t="s">
        <v>166</v>
      </c>
      <c r="E191" s="173">
        <v>136.16</v>
      </c>
      <c r="F191" s="174"/>
      <c r="G191" s="175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2.46E-2</v>
      </c>
      <c r="O191" s="156">
        <f>ROUND(E191*N191,2)</f>
        <v>3.35</v>
      </c>
      <c r="P191" s="156">
        <v>0</v>
      </c>
      <c r="Q191" s="156">
        <f>ROUND(E191*P191,2)</f>
        <v>0</v>
      </c>
      <c r="R191" s="157"/>
      <c r="S191" s="157" t="s">
        <v>167</v>
      </c>
      <c r="T191" s="157" t="s">
        <v>167</v>
      </c>
      <c r="U191" s="157">
        <v>0.42759999999999998</v>
      </c>
      <c r="V191" s="157">
        <f>ROUND(E191*U191,2)</f>
        <v>58.22</v>
      </c>
      <c r="W191" s="157"/>
      <c r="X191" s="157" t="s">
        <v>168</v>
      </c>
      <c r="Y191" s="157" t="s">
        <v>169</v>
      </c>
      <c r="Z191" s="147"/>
      <c r="AA191" s="147"/>
      <c r="AB191" s="147"/>
      <c r="AC191" s="147"/>
      <c r="AD191" s="147"/>
      <c r="AE191" s="147"/>
      <c r="AF191" s="147"/>
      <c r="AG191" s="147" t="s">
        <v>170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5">
      <c r="A192" s="154"/>
      <c r="B192" s="155"/>
      <c r="C192" s="185" t="s">
        <v>390</v>
      </c>
      <c r="D192" s="159"/>
      <c r="E192" s="160">
        <v>136.16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172</v>
      </c>
      <c r="AH192" s="147">
        <v>5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19.95" outlineLevel="1" x14ac:dyDescent="0.25">
      <c r="A193" s="170">
        <v>53</v>
      </c>
      <c r="B193" s="171" t="s">
        <v>391</v>
      </c>
      <c r="C193" s="184" t="s">
        <v>392</v>
      </c>
      <c r="D193" s="172" t="s">
        <v>166</v>
      </c>
      <c r="E193" s="173">
        <v>50.564999999999998</v>
      </c>
      <c r="F193" s="174"/>
      <c r="G193" s="175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4.4139999999999999E-2</v>
      </c>
      <c r="O193" s="156">
        <f>ROUND(E193*N193,2)</f>
        <v>2.23</v>
      </c>
      <c r="P193" s="156">
        <v>0</v>
      </c>
      <c r="Q193" s="156">
        <f>ROUND(E193*P193,2)</f>
        <v>0</v>
      </c>
      <c r="R193" s="157"/>
      <c r="S193" s="157" t="s">
        <v>167</v>
      </c>
      <c r="T193" s="157" t="s">
        <v>167</v>
      </c>
      <c r="U193" s="157">
        <v>0.6</v>
      </c>
      <c r="V193" s="157">
        <f>ROUND(E193*U193,2)</f>
        <v>30.34</v>
      </c>
      <c r="W193" s="157"/>
      <c r="X193" s="157" t="s">
        <v>168</v>
      </c>
      <c r="Y193" s="157" t="s">
        <v>169</v>
      </c>
      <c r="Z193" s="147"/>
      <c r="AA193" s="147"/>
      <c r="AB193" s="147"/>
      <c r="AC193" s="147"/>
      <c r="AD193" s="147"/>
      <c r="AE193" s="147"/>
      <c r="AF193" s="147"/>
      <c r="AG193" s="147" t="s">
        <v>170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5">
      <c r="A194" s="154"/>
      <c r="B194" s="155"/>
      <c r="C194" s="185" t="s">
        <v>393</v>
      </c>
      <c r="D194" s="159"/>
      <c r="E194" s="160">
        <v>45.765000000000001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172</v>
      </c>
      <c r="AH194" s="147">
        <v>5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5">
      <c r="A195" s="154"/>
      <c r="B195" s="155"/>
      <c r="C195" s="185" t="s">
        <v>394</v>
      </c>
      <c r="D195" s="159"/>
      <c r="E195" s="160">
        <v>4.8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172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19.95" outlineLevel="1" x14ac:dyDescent="0.25">
      <c r="A196" s="170">
        <v>54</v>
      </c>
      <c r="B196" s="171" t="s">
        <v>395</v>
      </c>
      <c r="C196" s="184" t="s">
        <v>396</v>
      </c>
      <c r="D196" s="172" t="s">
        <v>166</v>
      </c>
      <c r="E196" s="173">
        <v>91.53</v>
      </c>
      <c r="F196" s="174"/>
      <c r="G196" s="175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1.3390000000000001E-2</v>
      </c>
      <c r="O196" s="156">
        <f>ROUND(E196*N196,2)</f>
        <v>1.23</v>
      </c>
      <c r="P196" s="156">
        <v>0</v>
      </c>
      <c r="Q196" s="156">
        <f>ROUND(E196*P196,2)</f>
        <v>0</v>
      </c>
      <c r="R196" s="157"/>
      <c r="S196" s="157" t="s">
        <v>167</v>
      </c>
      <c r="T196" s="157" t="s">
        <v>167</v>
      </c>
      <c r="U196" s="157">
        <v>8.831E-2</v>
      </c>
      <c r="V196" s="157">
        <f>ROUND(E196*U196,2)</f>
        <v>8.08</v>
      </c>
      <c r="W196" s="157"/>
      <c r="X196" s="157" t="s">
        <v>168</v>
      </c>
      <c r="Y196" s="157" t="s">
        <v>169</v>
      </c>
      <c r="Z196" s="147"/>
      <c r="AA196" s="147"/>
      <c r="AB196" s="147"/>
      <c r="AC196" s="147"/>
      <c r="AD196" s="147"/>
      <c r="AE196" s="147"/>
      <c r="AF196" s="147"/>
      <c r="AG196" s="147" t="s">
        <v>170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5">
      <c r="A197" s="154"/>
      <c r="B197" s="155"/>
      <c r="C197" s="185" t="s">
        <v>382</v>
      </c>
      <c r="D197" s="159"/>
      <c r="E197" s="160">
        <v>91.53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172</v>
      </c>
      <c r="AH197" s="147">
        <v>5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70">
        <v>55</v>
      </c>
      <c r="B198" s="171" t="s">
        <v>397</v>
      </c>
      <c r="C198" s="184" t="s">
        <v>398</v>
      </c>
      <c r="D198" s="172" t="s">
        <v>166</v>
      </c>
      <c r="E198" s="173">
        <v>9.99</v>
      </c>
      <c r="F198" s="174"/>
      <c r="G198" s="175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5.2839999999999998E-2</v>
      </c>
      <c r="O198" s="156">
        <f>ROUND(E198*N198,2)</f>
        <v>0.53</v>
      </c>
      <c r="P198" s="156">
        <v>0</v>
      </c>
      <c r="Q198" s="156">
        <f>ROUND(E198*P198,2)</f>
        <v>0</v>
      </c>
      <c r="R198" s="157"/>
      <c r="S198" s="157" t="s">
        <v>167</v>
      </c>
      <c r="T198" s="157" t="s">
        <v>167</v>
      </c>
      <c r="U198" s="157">
        <v>1.0569999999999999</v>
      </c>
      <c r="V198" s="157">
        <f>ROUND(E198*U198,2)</f>
        <v>10.56</v>
      </c>
      <c r="W198" s="157"/>
      <c r="X198" s="157" t="s">
        <v>168</v>
      </c>
      <c r="Y198" s="157" t="s">
        <v>169</v>
      </c>
      <c r="Z198" s="147"/>
      <c r="AA198" s="147"/>
      <c r="AB198" s="147"/>
      <c r="AC198" s="147"/>
      <c r="AD198" s="147"/>
      <c r="AE198" s="147"/>
      <c r="AF198" s="147"/>
      <c r="AG198" s="147" t="s">
        <v>170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54"/>
      <c r="B199" s="155"/>
      <c r="C199" s="185" t="s">
        <v>399</v>
      </c>
      <c r="D199" s="159"/>
      <c r="E199" s="160">
        <v>1.56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172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5">
      <c r="A200" s="154"/>
      <c r="B200" s="155"/>
      <c r="C200" s="185" t="s">
        <v>400</v>
      </c>
      <c r="D200" s="159"/>
      <c r="E200" s="160">
        <v>1.92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172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85" t="s">
        <v>401</v>
      </c>
      <c r="D201" s="159"/>
      <c r="E201" s="160">
        <v>1.5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172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85" t="s">
        <v>402</v>
      </c>
      <c r="D202" s="159"/>
      <c r="E202" s="160">
        <v>0.72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172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5">
      <c r="A203" s="154"/>
      <c r="B203" s="155"/>
      <c r="C203" s="185" t="s">
        <v>403</v>
      </c>
      <c r="D203" s="159"/>
      <c r="E203" s="160">
        <v>0.72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85" t="s">
        <v>404</v>
      </c>
      <c r="D204" s="159"/>
      <c r="E204" s="160">
        <v>1.65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172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85" t="s">
        <v>405</v>
      </c>
      <c r="D205" s="159"/>
      <c r="E205" s="160">
        <v>1.92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5">
      <c r="A206" s="163" t="s">
        <v>162</v>
      </c>
      <c r="B206" s="164" t="s">
        <v>79</v>
      </c>
      <c r="C206" s="183" t="s">
        <v>80</v>
      </c>
      <c r="D206" s="165"/>
      <c r="E206" s="166"/>
      <c r="F206" s="167"/>
      <c r="G206" s="168">
        <f>SUMIF(AG207:AG215,"&lt;&gt;NOR",G207:G215)</f>
        <v>0</v>
      </c>
      <c r="H206" s="162"/>
      <c r="I206" s="162">
        <f>SUM(I207:I215)</f>
        <v>0</v>
      </c>
      <c r="J206" s="162"/>
      <c r="K206" s="162">
        <f>SUM(K207:K215)</f>
        <v>0</v>
      </c>
      <c r="L206" s="162"/>
      <c r="M206" s="162">
        <f>SUM(M207:M215)</f>
        <v>0</v>
      </c>
      <c r="N206" s="161"/>
      <c r="O206" s="161">
        <f>SUM(O207:O215)</f>
        <v>15.49</v>
      </c>
      <c r="P206" s="161"/>
      <c r="Q206" s="161">
        <f>SUM(Q207:Q215)</f>
        <v>0</v>
      </c>
      <c r="R206" s="162"/>
      <c r="S206" s="162"/>
      <c r="T206" s="162"/>
      <c r="U206" s="162"/>
      <c r="V206" s="162">
        <f>SUM(V207:V215)</f>
        <v>346.01</v>
      </c>
      <c r="W206" s="162"/>
      <c r="X206" s="162"/>
      <c r="Y206" s="162"/>
      <c r="AG206" t="s">
        <v>163</v>
      </c>
    </row>
    <row r="207" spans="1:60" outlineLevel="1" x14ac:dyDescent="0.25">
      <c r="A207" s="170">
        <v>56</v>
      </c>
      <c r="B207" s="171" t="s">
        <v>406</v>
      </c>
      <c r="C207" s="184" t="s">
        <v>407</v>
      </c>
      <c r="D207" s="172" t="s">
        <v>166</v>
      </c>
      <c r="E207" s="173">
        <v>400</v>
      </c>
      <c r="F207" s="174"/>
      <c r="G207" s="175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7.7999999999999999E-4</v>
      </c>
      <c r="O207" s="156">
        <f>ROUND(E207*N207,2)</f>
        <v>0.31</v>
      </c>
      <c r="P207" s="156">
        <v>0</v>
      </c>
      <c r="Q207" s="156">
        <f>ROUND(E207*P207,2)</f>
        <v>0</v>
      </c>
      <c r="R207" s="157"/>
      <c r="S207" s="157" t="s">
        <v>167</v>
      </c>
      <c r="T207" s="157" t="s">
        <v>167</v>
      </c>
      <c r="U207" s="157">
        <v>0.24199999999999999</v>
      </c>
      <c r="V207" s="157">
        <f>ROUND(E207*U207,2)</f>
        <v>96.8</v>
      </c>
      <c r="W207" s="157"/>
      <c r="X207" s="157" t="s">
        <v>168</v>
      </c>
      <c r="Y207" s="157" t="s">
        <v>169</v>
      </c>
      <c r="Z207" s="147"/>
      <c r="AA207" s="147"/>
      <c r="AB207" s="147"/>
      <c r="AC207" s="147"/>
      <c r="AD207" s="147"/>
      <c r="AE207" s="147"/>
      <c r="AF207" s="147"/>
      <c r="AG207" s="147" t="s">
        <v>170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185" t="s">
        <v>408</v>
      </c>
      <c r="D208" s="159"/>
      <c r="E208" s="160">
        <v>400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172</v>
      </c>
      <c r="AH208" s="147">
        <v>5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70">
        <v>57</v>
      </c>
      <c r="B209" s="171" t="s">
        <v>409</v>
      </c>
      <c r="C209" s="184" t="s">
        <v>410</v>
      </c>
      <c r="D209" s="172" t="s">
        <v>166</v>
      </c>
      <c r="E209" s="173">
        <v>364.5</v>
      </c>
      <c r="F209" s="174"/>
      <c r="G209" s="175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3.8449999999999998E-2</v>
      </c>
      <c r="O209" s="156">
        <f>ROUND(E209*N209,2)</f>
        <v>14.02</v>
      </c>
      <c r="P209" s="156">
        <v>0</v>
      </c>
      <c r="Q209" s="156">
        <f>ROUND(E209*P209,2)</f>
        <v>0</v>
      </c>
      <c r="R209" s="157"/>
      <c r="S209" s="157" t="s">
        <v>167</v>
      </c>
      <c r="T209" s="157" t="s">
        <v>167</v>
      </c>
      <c r="U209" s="157">
        <v>0.50329000000000002</v>
      </c>
      <c r="V209" s="157">
        <f>ROUND(E209*U209,2)</f>
        <v>183.45</v>
      </c>
      <c r="W209" s="157"/>
      <c r="X209" s="157" t="s">
        <v>168</v>
      </c>
      <c r="Y209" s="157" t="s">
        <v>169</v>
      </c>
      <c r="Z209" s="147"/>
      <c r="AA209" s="147"/>
      <c r="AB209" s="147"/>
      <c r="AC209" s="147"/>
      <c r="AD209" s="147"/>
      <c r="AE209" s="147"/>
      <c r="AF209" s="147"/>
      <c r="AG209" s="147" t="s">
        <v>170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54"/>
      <c r="B210" s="155"/>
      <c r="C210" s="185" t="s">
        <v>411</v>
      </c>
      <c r="D210" s="159"/>
      <c r="E210" s="160">
        <v>-35.5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172</v>
      </c>
      <c r="AH210" s="147">
        <v>5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5">
      <c r="A211" s="154"/>
      <c r="B211" s="155"/>
      <c r="C211" s="185" t="s">
        <v>408</v>
      </c>
      <c r="D211" s="159"/>
      <c r="E211" s="160">
        <v>400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172</v>
      </c>
      <c r="AH211" s="147">
        <v>5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19.95" outlineLevel="1" x14ac:dyDescent="0.25">
      <c r="A212" s="170">
        <v>58</v>
      </c>
      <c r="B212" s="171" t="s">
        <v>412</v>
      </c>
      <c r="C212" s="184" t="s">
        <v>413</v>
      </c>
      <c r="D212" s="172" t="s">
        <v>166</v>
      </c>
      <c r="E212" s="173">
        <v>35.5</v>
      </c>
      <c r="F212" s="174"/>
      <c r="G212" s="175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3.2550000000000003E-2</v>
      </c>
      <c r="O212" s="156">
        <f>ROUND(E212*N212,2)</f>
        <v>1.1599999999999999</v>
      </c>
      <c r="P212" s="156">
        <v>0</v>
      </c>
      <c r="Q212" s="156">
        <f>ROUND(E212*P212,2)</f>
        <v>0</v>
      </c>
      <c r="R212" s="157"/>
      <c r="S212" s="157" t="s">
        <v>167</v>
      </c>
      <c r="T212" s="157" t="s">
        <v>167</v>
      </c>
      <c r="U212" s="157">
        <v>0.99243999999999999</v>
      </c>
      <c r="V212" s="157">
        <f>ROUND(E212*U212,2)</f>
        <v>35.229999999999997</v>
      </c>
      <c r="W212" s="157"/>
      <c r="X212" s="157" t="s">
        <v>168</v>
      </c>
      <c r="Y212" s="157" t="s">
        <v>169</v>
      </c>
      <c r="Z212" s="147"/>
      <c r="AA212" s="147"/>
      <c r="AB212" s="147"/>
      <c r="AC212" s="147"/>
      <c r="AD212" s="147"/>
      <c r="AE212" s="147"/>
      <c r="AF212" s="147"/>
      <c r="AG212" s="147" t="s">
        <v>170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19.95" outlineLevel="2" x14ac:dyDescent="0.25">
      <c r="A213" s="154"/>
      <c r="B213" s="155"/>
      <c r="C213" s="185" t="s">
        <v>414</v>
      </c>
      <c r="D213" s="159"/>
      <c r="E213" s="160">
        <v>35.5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172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0">
        <v>59</v>
      </c>
      <c r="B214" s="171" t="s">
        <v>415</v>
      </c>
      <c r="C214" s="184" t="s">
        <v>416</v>
      </c>
      <c r="D214" s="172" t="s">
        <v>166</v>
      </c>
      <c r="E214" s="173">
        <v>71</v>
      </c>
      <c r="F214" s="174"/>
      <c r="G214" s="175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0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167</v>
      </c>
      <c r="T214" s="157" t="s">
        <v>167</v>
      </c>
      <c r="U214" s="157">
        <v>0.43</v>
      </c>
      <c r="V214" s="157">
        <f>ROUND(E214*U214,2)</f>
        <v>30.53</v>
      </c>
      <c r="W214" s="157"/>
      <c r="X214" s="157" t="s">
        <v>168</v>
      </c>
      <c r="Y214" s="157" t="s">
        <v>169</v>
      </c>
      <c r="Z214" s="147"/>
      <c r="AA214" s="147"/>
      <c r="AB214" s="147"/>
      <c r="AC214" s="147"/>
      <c r="AD214" s="147"/>
      <c r="AE214" s="147"/>
      <c r="AF214" s="147"/>
      <c r="AG214" s="147" t="s">
        <v>170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185" t="s">
        <v>417</v>
      </c>
      <c r="D215" s="159"/>
      <c r="E215" s="160">
        <v>71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172</v>
      </c>
      <c r="AH215" s="147">
        <v>5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5">
      <c r="A216" s="163" t="s">
        <v>162</v>
      </c>
      <c r="B216" s="164" t="s">
        <v>81</v>
      </c>
      <c r="C216" s="183" t="s">
        <v>82</v>
      </c>
      <c r="D216" s="165"/>
      <c r="E216" s="166"/>
      <c r="F216" s="167"/>
      <c r="G216" s="168">
        <f>SUMIF(AG217:AG230,"&lt;&gt;NOR",G217:G230)</f>
        <v>0</v>
      </c>
      <c r="H216" s="162"/>
      <c r="I216" s="162">
        <f>SUM(I217:I230)</f>
        <v>0</v>
      </c>
      <c r="J216" s="162"/>
      <c r="K216" s="162">
        <f>SUM(K217:K230)</f>
        <v>0</v>
      </c>
      <c r="L216" s="162"/>
      <c r="M216" s="162">
        <f>SUM(M217:M230)</f>
        <v>0</v>
      </c>
      <c r="N216" s="161"/>
      <c r="O216" s="161">
        <f>SUM(O217:O230)</f>
        <v>16.410000000000004</v>
      </c>
      <c r="P216" s="161"/>
      <c r="Q216" s="161">
        <f>SUM(Q217:Q230)</f>
        <v>0</v>
      </c>
      <c r="R216" s="162"/>
      <c r="S216" s="162"/>
      <c r="T216" s="162"/>
      <c r="U216" s="162"/>
      <c r="V216" s="162">
        <f>SUM(V217:V230)</f>
        <v>49.830000000000005</v>
      </c>
      <c r="W216" s="162"/>
      <c r="X216" s="162"/>
      <c r="Y216" s="162"/>
      <c r="AG216" t="s">
        <v>163</v>
      </c>
    </row>
    <row r="217" spans="1:60" ht="19.95" outlineLevel="1" x14ac:dyDescent="0.25">
      <c r="A217" s="170">
        <v>60</v>
      </c>
      <c r="B217" s="171" t="s">
        <v>418</v>
      </c>
      <c r="C217" s="184" t="s">
        <v>419</v>
      </c>
      <c r="D217" s="172" t="s">
        <v>166</v>
      </c>
      <c r="E217" s="173">
        <v>35.24</v>
      </c>
      <c r="F217" s="174"/>
      <c r="G217" s="175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6.4000000000000003E-3</v>
      </c>
      <c r="O217" s="156">
        <f>ROUND(E217*N217,2)</f>
        <v>0.23</v>
      </c>
      <c r="P217" s="156">
        <v>0</v>
      </c>
      <c r="Q217" s="156">
        <f>ROUND(E217*P217,2)</f>
        <v>0</v>
      </c>
      <c r="R217" s="157"/>
      <c r="S217" s="157" t="s">
        <v>167</v>
      </c>
      <c r="T217" s="157" t="s">
        <v>167</v>
      </c>
      <c r="U217" s="157">
        <v>0.35</v>
      </c>
      <c r="V217" s="157">
        <f>ROUND(E217*U217,2)</f>
        <v>12.33</v>
      </c>
      <c r="W217" s="157"/>
      <c r="X217" s="157" t="s">
        <v>168</v>
      </c>
      <c r="Y217" s="157" t="s">
        <v>169</v>
      </c>
      <c r="Z217" s="147"/>
      <c r="AA217" s="147"/>
      <c r="AB217" s="147"/>
      <c r="AC217" s="147"/>
      <c r="AD217" s="147"/>
      <c r="AE217" s="147"/>
      <c r="AF217" s="147"/>
      <c r="AG217" s="147" t="s">
        <v>170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185" t="s">
        <v>420</v>
      </c>
      <c r="D218" s="159"/>
      <c r="E218" s="160">
        <v>35.24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172</v>
      </c>
      <c r="AH218" s="147">
        <v>5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70">
        <v>61</v>
      </c>
      <c r="B219" s="171" t="s">
        <v>421</v>
      </c>
      <c r="C219" s="184" t="s">
        <v>422</v>
      </c>
      <c r="D219" s="172" t="s">
        <v>186</v>
      </c>
      <c r="E219" s="173">
        <v>2.8601999999999999</v>
      </c>
      <c r="F219" s="174"/>
      <c r="G219" s="175">
        <f>ROUND(E219*F219,2)</f>
        <v>0</v>
      </c>
      <c r="H219" s="158"/>
      <c r="I219" s="157">
        <f>ROUND(E219*H219,2)</f>
        <v>0</v>
      </c>
      <c r="J219" s="158"/>
      <c r="K219" s="157">
        <f>ROUND(E219*J219,2)</f>
        <v>0</v>
      </c>
      <c r="L219" s="157">
        <v>21</v>
      </c>
      <c r="M219" s="157">
        <f>G219*(1+L219/100)</f>
        <v>0</v>
      </c>
      <c r="N219" s="156">
        <v>1.8180000000000001</v>
      </c>
      <c r="O219" s="156">
        <f>ROUND(E219*N219,2)</f>
        <v>5.2</v>
      </c>
      <c r="P219" s="156">
        <v>0</v>
      </c>
      <c r="Q219" s="156">
        <f>ROUND(E219*P219,2)</f>
        <v>0</v>
      </c>
      <c r="R219" s="157"/>
      <c r="S219" s="157" t="s">
        <v>167</v>
      </c>
      <c r="T219" s="157" t="s">
        <v>167</v>
      </c>
      <c r="U219" s="157">
        <v>2.9820000000000002</v>
      </c>
      <c r="V219" s="157">
        <f>ROUND(E219*U219,2)</f>
        <v>8.5299999999999994</v>
      </c>
      <c r="W219" s="157"/>
      <c r="X219" s="157" t="s">
        <v>168</v>
      </c>
      <c r="Y219" s="157" t="s">
        <v>169</v>
      </c>
      <c r="Z219" s="147"/>
      <c r="AA219" s="147"/>
      <c r="AB219" s="147"/>
      <c r="AC219" s="147"/>
      <c r="AD219" s="147"/>
      <c r="AE219" s="147"/>
      <c r="AF219" s="147"/>
      <c r="AG219" s="147" t="s">
        <v>170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5">
      <c r="A220" s="154"/>
      <c r="B220" s="155"/>
      <c r="C220" s="185" t="s">
        <v>423</v>
      </c>
      <c r="D220" s="159"/>
      <c r="E220" s="160">
        <v>1.9334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172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5">
      <c r="A221" s="154"/>
      <c r="B221" s="155"/>
      <c r="C221" s="185" t="s">
        <v>424</v>
      </c>
      <c r="D221" s="159"/>
      <c r="E221" s="160">
        <v>0.53339999999999999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172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5">
      <c r="A222" s="154"/>
      <c r="B222" s="155"/>
      <c r="C222" s="185" t="s">
        <v>425</v>
      </c>
      <c r="D222" s="159"/>
      <c r="E222" s="160">
        <v>0.27860000000000001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172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5">
      <c r="A223" s="154"/>
      <c r="B223" s="155"/>
      <c r="C223" s="185" t="s">
        <v>426</v>
      </c>
      <c r="D223" s="159"/>
      <c r="E223" s="160">
        <v>0.1148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172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70">
        <v>62</v>
      </c>
      <c r="B224" s="171" t="s">
        <v>427</v>
      </c>
      <c r="C224" s="184" t="s">
        <v>428</v>
      </c>
      <c r="D224" s="172" t="s">
        <v>186</v>
      </c>
      <c r="E224" s="173">
        <v>4.4189999999999996</v>
      </c>
      <c r="F224" s="174"/>
      <c r="G224" s="175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0.42</v>
      </c>
      <c r="O224" s="156">
        <f>ROUND(E224*N224,2)</f>
        <v>1.86</v>
      </c>
      <c r="P224" s="156">
        <v>0</v>
      </c>
      <c r="Q224" s="156">
        <f>ROUND(E224*P224,2)</f>
        <v>0</v>
      </c>
      <c r="R224" s="157"/>
      <c r="S224" s="157" t="s">
        <v>167</v>
      </c>
      <c r="T224" s="157" t="s">
        <v>167</v>
      </c>
      <c r="U224" s="157">
        <v>1.8360000000000001</v>
      </c>
      <c r="V224" s="157">
        <f>ROUND(E224*U224,2)</f>
        <v>8.11</v>
      </c>
      <c r="W224" s="157"/>
      <c r="X224" s="157" t="s">
        <v>168</v>
      </c>
      <c r="Y224" s="157" t="s">
        <v>169</v>
      </c>
      <c r="Z224" s="147"/>
      <c r="AA224" s="147"/>
      <c r="AB224" s="147"/>
      <c r="AC224" s="147"/>
      <c r="AD224" s="147"/>
      <c r="AE224" s="147"/>
      <c r="AF224" s="147"/>
      <c r="AG224" s="147" t="s">
        <v>170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5">
      <c r="A225" s="154"/>
      <c r="B225" s="155"/>
      <c r="C225" s="185" t="s">
        <v>429</v>
      </c>
      <c r="D225" s="159"/>
      <c r="E225" s="160">
        <v>4.4189999999999996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172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70">
        <v>63</v>
      </c>
      <c r="B226" s="171" t="s">
        <v>430</v>
      </c>
      <c r="C226" s="184" t="s">
        <v>431</v>
      </c>
      <c r="D226" s="172" t="s">
        <v>166</v>
      </c>
      <c r="E226" s="173">
        <v>35.24</v>
      </c>
      <c r="F226" s="174"/>
      <c r="G226" s="175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0.16878000000000001</v>
      </c>
      <c r="O226" s="156">
        <f>ROUND(E226*N226,2)</f>
        <v>5.95</v>
      </c>
      <c r="P226" s="156">
        <v>0</v>
      </c>
      <c r="Q226" s="156">
        <f>ROUND(E226*P226,2)</f>
        <v>0</v>
      </c>
      <c r="R226" s="157"/>
      <c r="S226" s="157" t="s">
        <v>167</v>
      </c>
      <c r="T226" s="157" t="s">
        <v>167</v>
      </c>
      <c r="U226" s="157">
        <v>0.50700000000000001</v>
      </c>
      <c r="V226" s="157">
        <f>ROUND(E226*U226,2)</f>
        <v>17.87</v>
      </c>
      <c r="W226" s="157"/>
      <c r="X226" s="157" t="s">
        <v>168</v>
      </c>
      <c r="Y226" s="157" t="s">
        <v>169</v>
      </c>
      <c r="Z226" s="147"/>
      <c r="AA226" s="147"/>
      <c r="AB226" s="147"/>
      <c r="AC226" s="147"/>
      <c r="AD226" s="147"/>
      <c r="AE226" s="147"/>
      <c r="AF226" s="147"/>
      <c r="AG226" s="147" t="s">
        <v>170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5">
      <c r="A227" s="154"/>
      <c r="B227" s="155"/>
      <c r="C227" s="185" t="s">
        <v>248</v>
      </c>
      <c r="D227" s="159"/>
      <c r="E227" s="160">
        <v>27.62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172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5">
      <c r="A228" s="154"/>
      <c r="B228" s="155"/>
      <c r="C228" s="185" t="s">
        <v>249</v>
      </c>
      <c r="D228" s="159"/>
      <c r="E228" s="160">
        <v>7.62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172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70">
        <v>64</v>
      </c>
      <c r="B229" s="171" t="s">
        <v>432</v>
      </c>
      <c r="C229" s="184" t="s">
        <v>433</v>
      </c>
      <c r="D229" s="172" t="s">
        <v>166</v>
      </c>
      <c r="E229" s="173">
        <v>8.8000000000000007</v>
      </c>
      <c r="F229" s="174"/>
      <c r="G229" s="175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0.36</v>
      </c>
      <c r="O229" s="156">
        <f>ROUND(E229*N229,2)</f>
        <v>3.17</v>
      </c>
      <c r="P229" s="156">
        <v>0</v>
      </c>
      <c r="Q229" s="156">
        <f>ROUND(E229*P229,2)</f>
        <v>0</v>
      </c>
      <c r="R229" s="157"/>
      <c r="S229" s="157" t="s">
        <v>167</v>
      </c>
      <c r="T229" s="157" t="s">
        <v>167</v>
      </c>
      <c r="U229" s="157">
        <v>0.34</v>
      </c>
      <c r="V229" s="157">
        <f>ROUND(E229*U229,2)</f>
        <v>2.99</v>
      </c>
      <c r="W229" s="157"/>
      <c r="X229" s="157" t="s">
        <v>168</v>
      </c>
      <c r="Y229" s="157" t="s">
        <v>169</v>
      </c>
      <c r="Z229" s="147"/>
      <c r="AA229" s="147"/>
      <c r="AB229" s="147"/>
      <c r="AC229" s="147"/>
      <c r="AD229" s="147"/>
      <c r="AE229" s="147"/>
      <c r="AF229" s="147"/>
      <c r="AG229" s="147" t="s">
        <v>170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19.95" outlineLevel="2" x14ac:dyDescent="0.25">
      <c r="A230" s="154"/>
      <c r="B230" s="155"/>
      <c r="C230" s="185" t="s">
        <v>434</v>
      </c>
      <c r="D230" s="159"/>
      <c r="E230" s="160">
        <v>8.8000000000000007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172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x14ac:dyDescent="0.25">
      <c r="A231" s="163" t="s">
        <v>162</v>
      </c>
      <c r="B231" s="164" t="s">
        <v>83</v>
      </c>
      <c r="C231" s="183" t="s">
        <v>84</v>
      </c>
      <c r="D231" s="165"/>
      <c r="E231" s="166"/>
      <c r="F231" s="167"/>
      <c r="G231" s="168">
        <f>SUMIF(AG232:AG237,"&lt;&gt;NOR",G232:G237)</f>
        <v>0</v>
      </c>
      <c r="H231" s="162"/>
      <c r="I231" s="162">
        <f>SUM(I232:I237)</f>
        <v>0</v>
      </c>
      <c r="J231" s="162"/>
      <c r="K231" s="162">
        <f>SUM(K232:K237)</f>
        <v>0</v>
      </c>
      <c r="L231" s="162"/>
      <c r="M231" s="162">
        <f>SUM(M232:M237)</f>
        <v>0</v>
      </c>
      <c r="N231" s="161"/>
      <c r="O231" s="161">
        <f>SUM(O232:O237)</f>
        <v>2.94</v>
      </c>
      <c r="P231" s="161"/>
      <c r="Q231" s="161">
        <f>SUM(Q232:Q237)</f>
        <v>0</v>
      </c>
      <c r="R231" s="162"/>
      <c r="S231" s="162"/>
      <c r="T231" s="162"/>
      <c r="U231" s="162"/>
      <c r="V231" s="162">
        <f>SUM(V232:V237)</f>
        <v>17.760000000000002</v>
      </c>
      <c r="W231" s="162"/>
      <c r="X231" s="162"/>
      <c r="Y231" s="162"/>
      <c r="AG231" t="s">
        <v>163</v>
      </c>
    </row>
    <row r="232" spans="1:60" outlineLevel="1" x14ac:dyDescent="0.25">
      <c r="A232" s="170">
        <v>65</v>
      </c>
      <c r="B232" s="171" t="s">
        <v>435</v>
      </c>
      <c r="C232" s="184" t="s">
        <v>436</v>
      </c>
      <c r="D232" s="172" t="s">
        <v>311</v>
      </c>
      <c r="E232" s="173">
        <v>35.5</v>
      </c>
      <c r="F232" s="174"/>
      <c r="G232" s="175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0</v>
      </c>
      <c r="O232" s="156">
        <f>ROUND(E232*N232,2)</f>
        <v>0</v>
      </c>
      <c r="P232" s="156">
        <v>0</v>
      </c>
      <c r="Q232" s="156">
        <f>ROUND(E232*P232,2)</f>
        <v>0</v>
      </c>
      <c r="R232" s="157"/>
      <c r="S232" s="157" t="s">
        <v>167</v>
      </c>
      <c r="T232" s="157" t="s">
        <v>167</v>
      </c>
      <c r="U232" s="157">
        <v>0.05</v>
      </c>
      <c r="V232" s="157">
        <f>ROUND(E232*U232,2)</f>
        <v>1.78</v>
      </c>
      <c r="W232" s="157"/>
      <c r="X232" s="157" t="s">
        <v>168</v>
      </c>
      <c r="Y232" s="157" t="s">
        <v>169</v>
      </c>
      <c r="Z232" s="147"/>
      <c r="AA232" s="147"/>
      <c r="AB232" s="147"/>
      <c r="AC232" s="147"/>
      <c r="AD232" s="147"/>
      <c r="AE232" s="147"/>
      <c r="AF232" s="147"/>
      <c r="AG232" s="147" t="s">
        <v>170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185" t="s">
        <v>437</v>
      </c>
      <c r="D233" s="159"/>
      <c r="E233" s="160">
        <v>35.5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172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70">
        <v>66</v>
      </c>
      <c r="B234" s="171" t="s">
        <v>438</v>
      </c>
      <c r="C234" s="184" t="s">
        <v>439</v>
      </c>
      <c r="D234" s="172" t="s">
        <v>311</v>
      </c>
      <c r="E234" s="173">
        <v>35.854999999999997</v>
      </c>
      <c r="F234" s="174"/>
      <c r="G234" s="175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4.8000000000000001E-4</v>
      </c>
      <c r="O234" s="156">
        <f>ROUND(E234*N234,2)</f>
        <v>0.02</v>
      </c>
      <c r="P234" s="156">
        <v>0</v>
      </c>
      <c r="Q234" s="156">
        <f>ROUND(E234*P234,2)</f>
        <v>0</v>
      </c>
      <c r="R234" s="157" t="s">
        <v>229</v>
      </c>
      <c r="S234" s="157" t="s">
        <v>167</v>
      </c>
      <c r="T234" s="157" t="s">
        <v>167</v>
      </c>
      <c r="U234" s="157">
        <v>0</v>
      </c>
      <c r="V234" s="157">
        <f>ROUND(E234*U234,2)</f>
        <v>0</v>
      </c>
      <c r="W234" s="157"/>
      <c r="X234" s="157" t="s">
        <v>230</v>
      </c>
      <c r="Y234" s="157" t="s">
        <v>169</v>
      </c>
      <c r="Z234" s="147"/>
      <c r="AA234" s="147"/>
      <c r="AB234" s="147"/>
      <c r="AC234" s="147"/>
      <c r="AD234" s="147"/>
      <c r="AE234" s="147"/>
      <c r="AF234" s="147"/>
      <c r="AG234" s="147" t="s">
        <v>231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5">
      <c r="A235" s="154"/>
      <c r="B235" s="155"/>
      <c r="C235" s="185" t="s">
        <v>440</v>
      </c>
      <c r="D235" s="159"/>
      <c r="E235" s="160">
        <v>35.854999999999997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172</v>
      </c>
      <c r="AH235" s="147">
        <v>5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19.95" outlineLevel="1" x14ac:dyDescent="0.25">
      <c r="A236" s="170">
        <v>67</v>
      </c>
      <c r="B236" s="171" t="s">
        <v>441</v>
      </c>
      <c r="C236" s="184" t="s">
        <v>442</v>
      </c>
      <c r="D236" s="172" t="s">
        <v>328</v>
      </c>
      <c r="E236" s="173">
        <v>1</v>
      </c>
      <c r="F236" s="174"/>
      <c r="G236" s="175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2.9200300000000001</v>
      </c>
      <c r="O236" s="156">
        <f>ROUND(E236*N236,2)</f>
        <v>2.92</v>
      </c>
      <c r="P236" s="156">
        <v>0</v>
      </c>
      <c r="Q236" s="156">
        <f>ROUND(E236*P236,2)</f>
        <v>0</v>
      </c>
      <c r="R236" s="157"/>
      <c r="S236" s="157" t="s">
        <v>167</v>
      </c>
      <c r="T236" s="157" t="s">
        <v>238</v>
      </c>
      <c r="U236" s="157">
        <v>15.981999999999999</v>
      </c>
      <c r="V236" s="157">
        <f>ROUND(E236*U236,2)</f>
        <v>15.98</v>
      </c>
      <c r="W236" s="157"/>
      <c r="X236" s="157" t="s">
        <v>168</v>
      </c>
      <c r="Y236" s="157" t="s">
        <v>169</v>
      </c>
      <c r="Z236" s="147"/>
      <c r="AA236" s="147"/>
      <c r="AB236" s="147"/>
      <c r="AC236" s="147"/>
      <c r="AD236" s="147"/>
      <c r="AE236" s="147"/>
      <c r="AF236" s="147"/>
      <c r="AG236" s="147" t="s">
        <v>170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5">
      <c r="A237" s="154"/>
      <c r="B237" s="155"/>
      <c r="C237" s="245" t="s">
        <v>443</v>
      </c>
      <c r="D237" s="246"/>
      <c r="E237" s="246"/>
      <c r="F237" s="246"/>
      <c r="G237" s="246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444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x14ac:dyDescent="0.25">
      <c r="A238" s="163" t="s">
        <v>162</v>
      </c>
      <c r="B238" s="164" t="s">
        <v>85</v>
      </c>
      <c r="C238" s="183" t="s">
        <v>86</v>
      </c>
      <c r="D238" s="165"/>
      <c r="E238" s="166"/>
      <c r="F238" s="167"/>
      <c r="G238" s="168">
        <f>SUMIF(AG239:AG269,"&lt;&gt;NOR",G239:G269)</f>
        <v>0</v>
      </c>
      <c r="H238" s="162"/>
      <c r="I238" s="162">
        <f>SUM(I239:I269)</f>
        <v>0</v>
      </c>
      <c r="J238" s="162"/>
      <c r="K238" s="162">
        <f>SUM(K239:K269)</f>
        <v>0</v>
      </c>
      <c r="L238" s="162"/>
      <c r="M238" s="162">
        <f>SUM(M239:M269)</f>
        <v>0</v>
      </c>
      <c r="N238" s="161"/>
      <c r="O238" s="161">
        <f>SUM(O239:O269)</f>
        <v>5.76</v>
      </c>
      <c r="P238" s="161"/>
      <c r="Q238" s="161">
        <f>SUM(Q239:Q269)</f>
        <v>0</v>
      </c>
      <c r="R238" s="162"/>
      <c r="S238" s="162"/>
      <c r="T238" s="162"/>
      <c r="U238" s="162"/>
      <c r="V238" s="162">
        <f>SUM(V239:V269)</f>
        <v>115.5</v>
      </c>
      <c r="W238" s="162"/>
      <c r="X238" s="162"/>
      <c r="Y238" s="162"/>
      <c r="AG238" t="s">
        <v>163</v>
      </c>
    </row>
    <row r="239" spans="1:60" outlineLevel="1" x14ac:dyDescent="0.25">
      <c r="A239" s="170">
        <v>68</v>
      </c>
      <c r="B239" s="171" t="s">
        <v>445</v>
      </c>
      <c r="C239" s="184" t="s">
        <v>446</v>
      </c>
      <c r="D239" s="172" t="s">
        <v>166</v>
      </c>
      <c r="E239" s="173">
        <v>250</v>
      </c>
      <c r="F239" s="174"/>
      <c r="G239" s="175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1.8380000000000001E-2</v>
      </c>
      <c r="O239" s="156">
        <f>ROUND(E239*N239,2)</f>
        <v>4.5999999999999996</v>
      </c>
      <c r="P239" s="156">
        <v>0</v>
      </c>
      <c r="Q239" s="156">
        <f>ROUND(E239*P239,2)</f>
        <v>0</v>
      </c>
      <c r="R239" s="157"/>
      <c r="S239" s="157" t="s">
        <v>167</v>
      </c>
      <c r="T239" s="157" t="s">
        <v>167</v>
      </c>
      <c r="U239" s="157">
        <v>0.13</v>
      </c>
      <c r="V239" s="157">
        <f>ROUND(E239*U239,2)</f>
        <v>32.5</v>
      </c>
      <c r="W239" s="157"/>
      <c r="X239" s="157" t="s">
        <v>168</v>
      </c>
      <c r="Y239" s="157" t="s">
        <v>169</v>
      </c>
      <c r="Z239" s="147"/>
      <c r="AA239" s="147"/>
      <c r="AB239" s="147"/>
      <c r="AC239" s="147"/>
      <c r="AD239" s="147"/>
      <c r="AE239" s="147"/>
      <c r="AF239" s="147"/>
      <c r="AG239" s="147" t="s">
        <v>170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5">
      <c r="A240" s="154"/>
      <c r="B240" s="155"/>
      <c r="C240" s="245" t="s">
        <v>447</v>
      </c>
      <c r="D240" s="246"/>
      <c r="E240" s="246"/>
      <c r="F240" s="246"/>
      <c r="G240" s="246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444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5">
      <c r="A241" s="154"/>
      <c r="B241" s="155"/>
      <c r="C241" s="185" t="s">
        <v>448</v>
      </c>
      <c r="D241" s="159"/>
      <c r="E241" s="160">
        <v>250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172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19.95" outlineLevel="1" x14ac:dyDescent="0.25">
      <c r="A242" s="170">
        <v>69</v>
      </c>
      <c r="B242" s="171" t="s">
        <v>449</v>
      </c>
      <c r="C242" s="184" t="s">
        <v>450</v>
      </c>
      <c r="D242" s="172" t="s">
        <v>166</v>
      </c>
      <c r="E242" s="173">
        <v>1000</v>
      </c>
      <c r="F242" s="174"/>
      <c r="G242" s="175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0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167</v>
      </c>
      <c r="T242" s="157" t="s">
        <v>167</v>
      </c>
      <c r="U242" s="157">
        <v>0</v>
      </c>
      <c r="V242" s="157">
        <f>ROUND(E242*U242,2)</f>
        <v>0</v>
      </c>
      <c r="W242" s="157"/>
      <c r="X242" s="157" t="s">
        <v>168</v>
      </c>
      <c r="Y242" s="157" t="s">
        <v>169</v>
      </c>
      <c r="Z242" s="147"/>
      <c r="AA242" s="147"/>
      <c r="AB242" s="147"/>
      <c r="AC242" s="147"/>
      <c r="AD242" s="147"/>
      <c r="AE242" s="147"/>
      <c r="AF242" s="147"/>
      <c r="AG242" s="147" t="s">
        <v>170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185" t="s">
        <v>451</v>
      </c>
      <c r="D243" s="159"/>
      <c r="E243" s="160">
        <v>1000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172</v>
      </c>
      <c r="AH243" s="147">
        <v>5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76">
        <v>70</v>
      </c>
      <c r="B244" s="177" t="s">
        <v>452</v>
      </c>
      <c r="C244" s="186" t="s">
        <v>453</v>
      </c>
      <c r="D244" s="178" t="s">
        <v>454</v>
      </c>
      <c r="E244" s="179">
        <v>140</v>
      </c>
      <c r="F244" s="180"/>
      <c r="G244" s="181">
        <f>ROUND(E244*F244,2)</f>
        <v>0</v>
      </c>
      <c r="H244" s="158"/>
      <c r="I244" s="157">
        <f>ROUND(E244*H244,2)</f>
        <v>0</v>
      </c>
      <c r="J244" s="158"/>
      <c r="K244" s="157">
        <f>ROUND(E244*J244,2)</f>
        <v>0</v>
      </c>
      <c r="L244" s="157">
        <v>21</v>
      </c>
      <c r="M244" s="157">
        <f>G244*(1+L244/100)</f>
        <v>0</v>
      </c>
      <c r="N244" s="156">
        <v>0</v>
      </c>
      <c r="O244" s="156">
        <f>ROUND(E244*N244,2)</f>
        <v>0</v>
      </c>
      <c r="P244" s="156">
        <v>0</v>
      </c>
      <c r="Q244" s="156">
        <f>ROUND(E244*P244,2)</f>
        <v>0</v>
      </c>
      <c r="R244" s="157"/>
      <c r="S244" s="157" t="s">
        <v>167</v>
      </c>
      <c r="T244" s="157" t="s">
        <v>167</v>
      </c>
      <c r="U244" s="157">
        <v>0</v>
      </c>
      <c r="V244" s="157">
        <f>ROUND(E244*U244,2)</f>
        <v>0</v>
      </c>
      <c r="W244" s="157"/>
      <c r="X244" s="157" t="s">
        <v>168</v>
      </c>
      <c r="Y244" s="157" t="s">
        <v>169</v>
      </c>
      <c r="Z244" s="147"/>
      <c r="AA244" s="147"/>
      <c r="AB244" s="147"/>
      <c r="AC244" s="147"/>
      <c r="AD244" s="147"/>
      <c r="AE244" s="147"/>
      <c r="AF244" s="147"/>
      <c r="AG244" s="147" t="s">
        <v>170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70">
        <v>71</v>
      </c>
      <c r="B245" s="171" t="s">
        <v>455</v>
      </c>
      <c r="C245" s="184" t="s">
        <v>456</v>
      </c>
      <c r="D245" s="172" t="s">
        <v>166</v>
      </c>
      <c r="E245" s="173">
        <v>250</v>
      </c>
      <c r="F245" s="174"/>
      <c r="G245" s="175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0</v>
      </c>
      <c r="O245" s="156">
        <f>ROUND(E245*N245,2)</f>
        <v>0</v>
      </c>
      <c r="P245" s="156">
        <v>0</v>
      </c>
      <c r="Q245" s="156">
        <f>ROUND(E245*P245,2)</f>
        <v>0</v>
      </c>
      <c r="R245" s="157"/>
      <c r="S245" s="157" t="s">
        <v>167</v>
      </c>
      <c r="T245" s="157" t="s">
        <v>167</v>
      </c>
      <c r="U245" s="157">
        <v>0.10199999999999999</v>
      </c>
      <c r="V245" s="157">
        <f>ROUND(E245*U245,2)</f>
        <v>25.5</v>
      </c>
      <c r="W245" s="157"/>
      <c r="X245" s="157" t="s">
        <v>168</v>
      </c>
      <c r="Y245" s="157" t="s">
        <v>169</v>
      </c>
      <c r="Z245" s="147"/>
      <c r="AA245" s="147"/>
      <c r="AB245" s="147"/>
      <c r="AC245" s="147"/>
      <c r="AD245" s="147"/>
      <c r="AE245" s="147"/>
      <c r="AF245" s="147"/>
      <c r="AG245" s="147" t="s">
        <v>170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5">
      <c r="A246" s="154"/>
      <c r="B246" s="155"/>
      <c r="C246" s="185" t="s">
        <v>457</v>
      </c>
      <c r="D246" s="159"/>
      <c r="E246" s="160">
        <v>250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172</v>
      </c>
      <c r="AH246" s="147">
        <v>5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70">
        <v>72</v>
      </c>
      <c r="B247" s="171" t="s">
        <v>458</v>
      </c>
      <c r="C247" s="184" t="s">
        <v>459</v>
      </c>
      <c r="D247" s="172" t="s">
        <v>166</v>
      </c>
      <c r="E247" s="173">
        <v>174.71</v>
      </c>
      <c r="F247" s="174"/>
      <c r="G247" s="175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6">
        <v>6.3499999999999997E-3</v>
      </c>
      <c r="O247" s="156">
        <f>ROUND(E247*N247,2)</f>
        <v>1.1100000000000001</v>
      </c>
      <c r="P247" s="156">
        <v>0</v>
      </c>
      <c r="Q247" s="156">
        <f>ROUND(E247*P247,2)</f>
        <v>0</v>
      </c>
      <c r="R247" s="157"/>
      <c r="S247" s="157" t="s">
        <v>167</v>
      </c>
      <c r="T247" s="157" t="s">
        <v>167</v>
      </c>
      <c r="U247" s="157">
        <v>0.26</v>
      </c>
      <c r="V247" s="157">
        <f>ROUND(E247*U247,2)</f>
        <v>45.42</v>
      </c>
      <c r="W247" s="157"/>
      <c r="X247" s="157" t="s">
        <v>168</v>
      </c>
      <c r="Y247" s="157" t="s">
        <v>169</v>
      </c>
      <c r="Z247" s="147"/>
      <c r="AA247" s="147"/>
      <c r="AB247" s="147"/>
      <c r="AC247" s="147"/>
      <c r="AD247" s="147"/>
      <c r="AE247" s="147"/>
      <c r="AF247" s="147"/>
      <c r="AG247" s="147" t="s">
        <v>170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5">
      <c r="A248" s="154"/>
      <c r="B248" s="155"/>
      <c r="C248" s="185" t="s">
        <v>248</v>
      </c>
      <c r="D248" s="159"/>
      <c r="E248" s="160">
        <v>27.62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172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5">
      <c r="A249" s="154"/>
      <c r="B249" s="155"/>
      <c r="C249" s="185" t="s">
        <v>249</v>
      </c>
      <c r="D249" s="159"/>
      <c r="E249" s="160">
        <v>7.62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172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5">
      <c r="A250" s="154"/>
      <c r="B250" s="155"/>
      <c r="C250" s="185" t="s">
        <v>250</v>
      </c>
      <c r="D250" s="159"/>
      <c r="E250" s="160">
        <v>3.98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172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85" t="s">
        <v>251</v>
      </c>
      <c r="D251" s="159"/>
      <c r="E251" s="160">
        <v>1.64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172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5">
      <c r="A252" s="154"/>
      <c r="B252" s="155"/>
      <c r="C252" s="185" t="s">
        <v>460</v>
      </c>
      <c r="D252" s="159"/>
      <c r="E252" s="160">
        <v>26.79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172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85" t="s">
        <v>461</v>
      </c>
      <c r="D253" s="159"/>
      <c r="E253" s="160">
        <v>3.66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172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5">
      <c r="A254" s="154"/>
      <c r="B254" s="155"/>
      <c r="C254" s="185" t="s">
        <v>462</v>
      </c>
      <c r="D254" s="159"/>
      <c r="E254" s="160">
        <v>7.29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172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5">
      <c r="A255" s="154"/>
      <c r="B255" s="155"/>
      <c r="C255" s="185" t="s">
        <v>463</v>
      </c>
      <c r="D255" s="159"/>
      <c r="E255" s="160">
        <v>19.670000000000002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172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5">
      <c r="A256" s="154"/>
      <c r="B256" s="155"/>
      <c r="C256" s="185" t="s">
        <v>464</v>
      </c>
      <c r="D256" s="159"/>
      <c r="E256" s="160">
        <v>6.13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172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185" t="s">
        <v>465</v>
      </c>
      <c r="D257" s="159"/>
      <c r="E257" s="160">
        <v>3.64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172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85" t="s">
        <v>466</v>
      </c>
      <c r="D258" s="159"/>
      <c r="E258" s="160">
        <v>5.65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172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5">
      <c r="A259" s="154"/>
      <c r="B259" s="155"/>
      <c r="C259" s="185" t="s">
        <v>467</v>
      </c>
      <c r="D259" s="159"/>
      <c r="E259" s="160">
        <v>10.96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172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5">
      <c r="A260" s="154"/>
      <c r="B260" s="155"/>
      <c r="C260" s="185" t="s">
        <v>468</v>
      </c>
      <c r="D260" s="159"/>
      <c r="E260" s="160">
        <v>5.32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172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5">
      <c r="A261" s="154"/>
      <c r="B261" s="155"/>
      <c r="C261" s="185" t="s">
        <v>469</v>
      </c>
      <c r="D261" s="159"/>
      <c r="E261" s="160">
        <v>10.92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172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5">
      <c r="A262" s="154"/>
      <c r="B262" s="155"/>
      <c r="C262" s="185" t="s">
        <v>470</v>
      </c>
      <c r="D262" s="159"/>
      <c r="E262" s="160">
        <v>9.27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172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5">
      <c r="A263" s="154"/>
      <c r="B263" s="155"/>
      <c r="C263" s="185" t="s">
        <v>471</v>
      </c>
      <c r="D263" s="159"/>
      <c r="E263" s="160">
        <v>24.55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172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70">
        <v>73</v>
      </c>
      <c r="B264" s="171" t="s">
        <v>472</v>
      </c>
      <c r="C264" s="184" t="s">
        <v>473</v>
      </c>
      <c r="D264" s="172" t="s">
        <v>166</v>
      </c>
      <c r="E264" s="173">
        <v>250</v>
      </c>
      <c r="F264" s="174"/>
      <c r="G264" s="175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6">
        <v>0</v>
      </c>
      <c r="O264" s="156">
        <f>ROUND(E264*N264,2)</f>
        <v>0</v>
      </c>
      <c r="P264" s="156">
        <v>0</v>
      </c>
      <c r="Q264" s="156">
        <f>ROUND(E264*P264,2)</f>
        <v>0</v>
      </c>
      <c r="R264" s="157"/>
      <c r="S264" s="157" t="s">
        <v>167</v>
      </c>
      <c r="T264" s="157" t="s">
        <v>167</v>
      </c>
      <c r="U264" s="157">
        <v>3.0300000000000001E-2</v>
      </c>
      <c r="V264" s="157">
        <f>ROUND(E264*U264,2)</f>
        <v>7.58</v>
      </c>
      <c r="W264" s="157"/>
      <c r="X264" s="157" t="s">
        <v>168</v>
      </c>
      <c r="Y264" s="157" t="s">
        <v>169</v>
      </c>
      <c r="Z264" s="147"/>
      <c r="AA264" s="147"/>
      <c r="AB264" s="147"/>
      <c r="AC264" s="147"/>
      <c r="AD264" s="147"/>
      <c r="AE264" s="147"/>
      <c r="AF264" s="147"/>
      <c r="AG264" s="147" t="s">
        <v>170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5">
      <c r="A265" s="154"/>
      <c r="B265" s="155"/>
      <c r="C265" s="185" t="s">
        <v>457</v>
      </c>
      <c r="D265" s="159"/>
      <c r="E265" s="160">
        <v>250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172</v>
      </c>
      <c r="AH265" s="147">
        <v>5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70">
        <v>74</v>
      </c>
      <c r="B266" s="171" t="s">
        <v>474</v>
      </c>
      <c r="C266" s="184" t="s">
        <v>475</v>
      </c>
      <c r="D266" s="172" t="s">
        <v>166</v>
      </c>
      <c r="E266" s="173">
        <v>1000</v>
      </c>
      <c r="F266" s="174"/>
      <c r="G266" s="175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5.0000000000000002E-5</v>
      </c>
      <c r="O266" s="156">
        <f>ROUND(E266*N266,2)</f>
        <v>0.05</v>
      </c>
      <c r="P266" s="156">
        <v>0</v>
      </c>
      <c r="Q266" s="156">
        <f>ROUND(E266*P266,2)</f>
        <v>0</v>
      </c>
      <c r="R266" s="157"/>
      <c r="S266" s="157" t="s">
        <v>167</v>
      </c>
      <c r="T266" s="157" t="s">
        <v>167</v>
      </c>
      <c r="U266" s="157">
        <v>0</v>
      </c>
      <c r="V266" s="157">
        <f>ROUND(E266*U266,2)</f>
        <v>0</v>
      </c>
      <c r="W266" s="157"/>
      <c r="X266" s="157" t="s">
        <v>168</v>
      </c>
      <c r="Y266" s="157" t="s">
        <v>169</v>
      </c>
      <c r="Z266" s="147"/>
      <c r="AA266" s="147"/>
      <c r="AB266" s="147"/>
      <c r="AC266" s="147"/>
      <c r="AD266" s="147"/>
      <c r="AE266" s="147"/>
      <c r="AF266" s="147"/>
      <c r="AG266" s="147" t="s">
        <v>170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5">
      <c r="A267" s="154"/>
      <c r="B267" s="155"/>
      <c r="C267" s="185" t="s">
        <v>476</v>
      </c>
      <c r="D267" s="159"/>
      <c r="E267" s="160">
        <v>1000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172</v>
      </c>
      <c r="AH267" s="147">
        <v>5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70">
        <v>75</v>
      </c>
      <c r="B268" s="171" t="s">
        <v>477</v>
      </c>
      <c r="C268" s="184" t="s">
        <v>478</v>
      </c>
      <c r="D268" s="172" t="s">
        <v>166</v>
      </c>
      <c r="E268" s="173">
        <v>250</v>
      </c>
      <c r="F268" s="174"/>
      <c r="G268" s="175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6">
        <v>0</v>
      </c>
      <c r="O268" s="156">
        <f>ROUND(E268*N268,2)</f>
        <v>0</v>
      </c>
      <c r="P268" s="156">
        <v>0</v>
      </c>
      <c r="Q268" s="156">
        <f>ROUND(E268*P268,2)</f>
        <v>0</v>
      </c>
      <c r="R268" s="157"/>
      <c r="S268" s="157" t="s">
        <v>167</v>
      </c>
      <c r="T268" s="157" t="s">
        <v>167</v>
      </c>
      <c r="U268" s="157">
        <v>1.7999999999999999E-2</v>
      </c>
      <c r="V268" s="157">
        <f>ROUND(E268*U268,2)</f>
        <v>4.5</v>
      </c>
      <c r="W268" s="157"/>
      <c r="X268" s="157" t="s">
        <v>168</v>
      </c>
      <c r="Y268" s="157" t="s">
        <v>169</v>
      </c>
      <c r="Z268" s="147"/>
      <c r="AA268" s="147"/>
      <c r="AB268" s="147"/>
      <c r="AC268" s="147"/>
      <c r="AD268" s="147"/>
      <c r="AE268" s="147"/>
      <c r="AF268" s="147"/>
      <c r="AG268" s="147" t="s">
        <v>170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5">
      <c r="A269" s="154"/>
      <c r="B269" s="155"/>
      <c r="C269" s="185" t="s">
        <v>479</v>
      </c>
      <c r="D269" s="159"/>
      <c r="E269" s="160">
        <v>250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172</v>
      </c>
      <c r="AH269" s="147">
        <v>5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5.5" x14ac:dyDescent="0.25">
      <c r="A270" s="163" t="s">
        <v>162</v>
      </c>
      <c r="B270" s="164" t="s">
        <v>87</v>
      </c>
      <c r="C270" s="183" t="s">
        <v>88</v>
      </c>
      <c r="D270" s="165"/>
      <c r="E270" s="166"/>
      <c r="F270" s="167"/>
      <c r="G270" s="168">
        <f>SUMIF(AG271:AG291,"&lt;&gt;NOR",G271:G291)</f>
        <v>0</v>
      </c>
      <c r="H270" s="162"/>
      <c r="I270" s="162">
        <f>SUM(I271:I291)</f>
        <v>0</v>
      </c>
      <c r="J270" s="162"/>
      <c r="K270" s="162">
        <f>SUM(K271:K291)</f>
        <v>0</v>
      </c>
      <c r="L270" s="162"/>
      <c r="M270" s="162">
        <f>SUM(M271:M291)</f>
        <v>0</v>
      </c>
      <c r="N270" s="161"/>
      <c r="O270" s="161">
        <f>SUM(O271:O291)</f>
        <v>0.01</v>
      </c>
      <c r="P270" s="161"/>
      <c r="Q270" s="161">
        <f>SUM(Q271:Q291)</f>
        <v>0</v>
      </c>
      <c r="R270" s="162"/>
      <c r="S270" s="162"/>
      <c r="T270" s="162"/>
      <c r="U270" s="162"/>
      <c r="V270" s="162">
        <f>SUM(V271:V291)</f>
        <v>68.78</v>
      </c>
      <c r="W270" s="162"/>
      <c r="X270" s="162"/>
      <c r="Y270" s="162"/>
      <c r="AG270" t="s">
        <v>163</v>
      </c>
    </row>
    <row r="271" spans="1:60" outlineLevel="1" x14ac:dyDescent="0.25">
      <c r="A271" s="170">
        <v>76</v>
      </c>
      <c r="B271" s="171" t="s">
        <v>480</v>
      </c>
      <c r="C271" s="184" t="s">
        <v>481</v>
      </c>
      <c r="D271" s="172" t="s">
        <v>166</v>
      </c>
      <c r="E271" s="173">
        <v>223.31</v>
      </c>
      <c r="F271" s="174"/>
      <c r="G271" s="175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4.0000000000000003E-5</v>
      </c>
      <c r="O271" s="156">
        <f>ROUND(E271*N271,2)</f>
        <v>0.01</v>
      </c>
      <c r="P271" s="156">
        <v>0</v>
      </c>
      <c r="Q271" s="156">
        <f>ROUND(E271*P271,2)</f>
        <v>0</v>
      </c>
      <c r="R271" s="157"/>
      <c r="S271" s="157" t="s">
        <v>167</v>
      </c>
      <c r="T271" s="157" t="s">
        <v>167</v>
      </c>
      <c r="U271" s="157">
        <v>0.308</v>
      </c>
      <c r="V271" s="157">
        <f>ROUND(E271*U271,2)</f>
        <v>68.78</v>
      </c>
      <c r="W271" s="157"/>
      <c r="X271" s="157" t="s">
        <v>168</v>
      </c>
      <c r="Y271" s="157" t="s">
        <v>169</v>
      </c>
      <c r="Z271" s="147"/>
      <c r="AA271" s="147"/>
      <c r="AB271" s="147"/>
      <c r="AC271" s="147"/>
      <c r="AD271" s="147"/>
      <c r="AE271" s="147"/>
      <c r="AF271" s="147"/>
      <c r="AG271" s="147" t="s">
        <v>170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5">
      <c r="A272" s="154"/>
      <c r="B272" s="155"/>
      <c r="C272" s="185" t="s">
        <v>248</v>
      </c>
      <c r="D272" s="159"/>
      <c r="E272" s="160">
        <v>27.62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172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5">
      <c r="A273" s="154"/>
      <c r="B273" s="155"/>
      <c r="C273" s="185" t="s">
        <v>249</v>
      </c>
      <c r="D273" s="159"/>
      <c r="E273" s="160">
        <v>7.62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172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5">
      <c r="A274" s="154"/>
      <c r="B274" s="155"/>
      <c r="C274" s="185" t="s">
        <v>250</v>
      </c>
      <c r="D274" s="159"/>
      <c r="E274" s="160">
        <v>3.98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172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5">
      <c r="A275" s="154"/>
      <c r="B275" s="155"/>
      <c r="C275" s="185" t="s">
        <v>251</v>
      </c>
      <c r="D275" s="159"/>
      <c r="E275" s="160">
        <v>1.64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172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5">
      <c r="A276" s="154"/>
      <c r="B276" s="155"/>
      <c r="C276" s="185" t="s">
        <v>460</v>
      </c>
      <c r="D276" s="159"/>
      <c r="E276" s="160">
        <v>26.79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172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185" t="s">
        <v>461</v>
      </c>
      <c r="D277" s="159"/>
      <c r="E277" s="160">
        <v>3.66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172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5">
      <c r="A278" s="154"/>
      <c r="B278" s="155"/>
      <c r="C278" s="185" t="s">
        <v>462</v>
      </c>
      <c r="D278" s="159"/>
      <c r="E278" s="160">
        <v>7.29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172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5">
      <c r="A279" s="154"/>
      <c r="B279" s="155"/>
      <c r="C279" s="185" t="s">
        <v>463</v>
      </c>
      <c r="D279" s="159"/>
      <c r="E279" s="160">
        <v>19.670000000000002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172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5">
      <c r="A280" s="154"/>
      <c r="B280" s="155"/>
      <c r="C280" s="185" t="s">
        <v>464</v>
      </c>
      <c r="D280" s="159"/>
      <c r="E280" s="160">
        <v>6.13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172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5">
      <c r="A281" s="154"/>
      <c r="B281" s="155"/>
      <c r="C281" s="185" t="s">
        <v>465</v>
      </c>
      <c r="D281" s="159"/>
      <c r="E281" s="160">
        <v>3.64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172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5">
      <c r="A282" s="154"/>
      <c r="B282" s="155"/>
      <c r="C282" s="185" t="s">
        <v>466</v>
      </c>
      <c r="D282" s="159"/>
      <c r="E282" s="160">
        <v>5.65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172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5">
      <c r="A283" s="154"/>
      <c r="B283" s="155"/>
      <c r="C283" s="185" t="s">
        <v>467</v>
      </c>
      <c r="D283" s="159"/>
      <c r="E283" s="160">
        <v>10.96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172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5">
      <c r="A284" s="154"/>
      <c r="B284" s="155"/>
      <c r="C284" s="185" t="s">
        <v>468</v>
      </c>
      <c r="D284" s="159"/>
      <c r="E284" s="160">
        <v>5.32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172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5">
      <c r="A285" s="154"/>
      <c r="B285" s="155"/>
      <c r="C285" s="185" t="s">
        <v>469</v>
      </c>
      <c r="D285" s="159"/>
      <c r="E285" s="160">
        <v>10.92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172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5">
      <c r="A286" s="154"/>
      <c r="B286" s="155"/>
      <c r="C286" s="185" t="s">
        <v>470</v>
      </c>
      <c r="D286" s="159"/>
      <c r="E286" s="160">
        <v>9.27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172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5">
      <c r="A287" s="154"/>
      <c r="B287" s="155"/>
      <c r="C287" s="185" t="s">
        <v>471</v>
      </c>
      <c r="D287" s="159"/>
      <c r="E287" s="160">
        <v>24.55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172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185" t="s">
        <v>375</v>
      </c>
      <c r="D288" s="159"/>
      <c r="E288" s="160">
        <v>24.6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172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5">
      <c r="A289" s="154"/>
      <c r="B289" s="155"/>
      <c r="C289" s="185" t="s">
        <v>379</v>
      </c>
      <c r="D289" s="159"/>
      <c r="E289" s="160">
        <v>24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172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70">
        <v>77</v>
      </c>
      <c r="B290" s="171" t="s">
        <v>482</v>
      </c>
      <c r="C290" s="184" t="s">
        <v>483</v>
      </c>
      <c r="D290" s="172" t="s">
        <v>166</v>
      </c>
      <c r="E290" s="173">
        <v>500</v>
      </c>
      <c r="F290" s="174"/>
      <c r="G290" s="175">
        <f>ROUND(E290*F290,2)</f>
        <v>0</v>
      </c>
      <c r="H290" s="158"/>
      <c r="I290" s="157">
        <f>ROUND(E290*H290,2)</f>
        <v>0</v>
      </c>
      <c r="J290" s="158"/>
      <c r="K290" s="157">
        <f>ROUND(E290*J290,2)</f>
        <v>0</v>
      </c>
      <c r="L290" s="157">
        <v>21</v>
      </c>
      <c r="M290" s="157">
        <f>G290*(1+L290/100)</f>
        <v>0</v>
      </c>
      <c r="N290" s="156">
        <v>0</v>
      </c>
      <c r="O290" s="156">
        <f>ROUND(E290*N290,2)</f>
        <v>0</v>
      </c>
      <c r="P290" s="156">
        <v>0</v>
      </c>
      <c r="Q290" s="156">
        <f>ROUND(E290*P290,2)</f>
        <v>0</v>
      </c>
      <c r="R290" s="157"/>
      <c r="S290" s="157" t="s">
        <v>167</v>
      </c>
      <c r="T290" s="157" t="s">
        <v>238</v>
      </c>
      <c r="U290" s="157">
        <v>0</v>
      </c>
      <c r="V290" s="157">
        <f>ROUND(E290*U290,2)</f>
        <v>0</v>
      </c>
      <c r="W290" s="157"/>
      <c r="X290" s="157" t="s">
        <v>484</v>
      </c>
      <c r="Y290" s="157" t="s">
        <v>169</v>
      </c>
      <c r="Z290" s="147"/>
      <c r="AA290" s="147"/>
      <c r="AB290" s="147"/>
      <c r="AC290" s="147"/>
      <c r="AD290" s="147"/>
      <c r="AE290" s="147"/>
      <c r="AF290" s="147"/>
      <c r="AG290" s="147" t="s">
        <v>485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5">
      <c r="A291" s="154"/>
      <c r="B291" s="155"/>
      <c r="C291" s="185" t="s">
        <v>486</v>
      </c>
      <c r="D291" s="159"/>
      <c r="E291" s="160">
        <v>500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172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5">
      <c r="A292" s="163" t="s">
        <v>162</v>
      </c>
      <c r="B292" s="164" t="s">
        <v>89</v>
      </c>
      <c r="C292" s="183" t="s">
        <v>90</v>
      </c>
      <c r="D292" s="165"/>
      <c r="E292" s="166"/>
      <c r="F292" s="167"/>
      <c r="G292" s="168">
        <f>SUMIF(AG293:AG381,"&lt;&gt;NOR",G293:G381)</f>
        <v>0</v>
      </c>
      <c r="H292" s="162"/>
      <c r="I292" s="162">
        <f>SUM(I293:I381)</f>
        <v>0</v>
      </c>
      <c r="J292" s="162"/>
      <c r="K292" s="162">
        <f>SUM(K293:K381)</f>
        <v>0</v>
      </c>
      <c r="L292" s="162"/>
      <c r="M292" s="162">
        <f>SUM(M293:M381)</f>
        <v>0</v>
      </c>
      <c r="N292" s="161"/>
      <c r="O292" s="161">
        <f>SUM(O293:O381)</f>
        <v>0.04</v>
      </c>
      <c r="P292" s="161"/>
      <c r="Q292" s="161">
        <f>SUM(Q293:Q381)</f>
        <v>82.74</v>
      </c>
      <c r="R292" s="162"/>
      <c r="S292" s="162"/>
      <c r="T292" s="162"/>
      <c r="U292" s="162"/>
      <c r="V292" s="162">
        <f>SUM(V293:V381)</f>
        <v>272.76999999999992</v>
      </c>
      <c r="W292" s="162"/>
      <c r="X292" s="162"/>
      <c r="Y292" s="162"/>
      <c r="AG292" t="s">
        <v>163</v>
      </c>
    </row>
    <row r="293" spans="1:60" outlineLevel="1" x14ac:dyDescent="0.25">
      <c r="A293" s="170">
        <v>78</v>
      </c>
      <c r="B293" s="171" t="s">
        <v>487</v>
      </c>
      <c r="C293" s="184" t="s">
        <v>488</v>
      </c>
      <c r="D293" s="172" t="s">
        <v>186</v>
      </c>
      <c r="E293" s="173">
        <v>1.3919999999999999</v>
      </c>
      <c r="F293" s="174"/>
      <c r="G293" s="175">
        <f>ROUND(E293*F293,2)</f>
        <v>0</v>
      </c>
      <c r="H293" s="158"/>
      <c r="I293" s="157">
        <f>ROUND(E293*H293,2)</f>
        <v>0</v>
      </c>
      <c r="J293" s="158"/>
      <c r="K293" s="157">
        <f>ROUND(E293*J293,2)</f>
        <v>0</v>
      </c>
      <c r="L293" s="157">
        <v>21</v>
      </c>
      <c r="M293" s="157">
        <f>G293*(1+L293/100)</f>
        <v>0</v>
      </c>
      <c r="N293" s="156">
        <v>0</v>
      </c>
      <c r="O293" s="156">
        <f>ROUND(E293*N293,2)</f>
        <v>0</v>
      </c>
      <c r="P293" s="156">
        <v>0</v>
      </c>
      <c r="Q293" s="156">
        <f>ROUND(E293*P293,2)</f>
        <v>0</v>
      </c>
      <c r="R293" s="157"/>
      <c r="S293" s="157" t="s">
        <v>167</v>
      </c>
      <c r="T293" s="157" t="s">
        <v>167</v>
      </c>
      <c r="U293" s="157">
        <v>9.6</v>
      </c>
      <c r="V293" s="157">
        <f>ROUND(E293*U293,2)</f>
        <v>13.36</v>
      </c>
      <c r="W293" s="157"/>
      <c r="X293" s="157" t="s">
        <v>168</v>
      </c>
      <c r="Y293" s="157" t="s">
        <v>169</v>
      </c>
      <c r="Z293" s="147"/>
      <c r="AA293" s="147"/>
      <c r="AB293" s="147"/>
      <c r="AC293" s="147"/>
      <c r="AD293" s="147"/>
      <c r="AE293" s="147"/>
      <c r="AF293" s="147"/>
      <c r="AG293" s="147" t="s">
        <v>170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5">
      <c r="A294" s="154"/>
      <c r="B294" s="155"/>
      <c r="C294" s="185" t="s">
        <v>489</v>
      </c>
      <c r="D294" s="159"/>
      <c r="E294" s="160">
        <v>1.1040000000000001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172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5">
      <c r="A295" s="154"/>
      <c r="B295" s="155"/>
      <c r="C295" s="185" t="s">
        <v>490</v>
      </c>
      <c r="D295" s="159"/>
      <c r="E295" s="160">
        <v>0.28799999999999998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172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70">
        <v>79</v>
      </c>
      <c r="B296" s="171" t="s">
        <v>491</v>
      </c>
      <c r="C296" s="184" t="s">
        <v>492</v>
      </c>
      <c r="D296" s="172" t="s">
        <v>166</v>
      </c>
      <c r="E296" s="173">
        <v>2.64</v>
      </c>
      <c r="F296" s="174"/>
      <c r="G296" s="175">
        <f>ROUND(E296*F296,2)</f>
        <v>0</v>
      </c>
      <c r="H296" s="158"/>
      <c r="I296" s="157">
        <f>ROUND(E296*H296,2)</f>
        <v>0</v>
      </c>
      <c r="J296" s="158"/>
      <c r="K296" s="157">
        <f>ROUND(E296*J296,2)</f>
        <v>0</v>
      </c>
      <c r="L296" s="157">
        <v>21</v>
      </c>
      <c r="M296" s="157">
        <f>G296*(1+L296/100)</f>
        <v>0</v>
      </c>
      <c r="N296" s="156">
        <v>6.7000000000000002E-4</v>
      </c>
      <c r="O296" s="156">
        <f>ROUND(E296*N296,2)</f>
        <v>0</v>
      </c>
      <c r="P296" s="156">
        <v>0.31900000000000001</v>
      </c>
      <c r="Q296" s="156">
        <f>ROUND(E296*P296,2)</f>
        <v>0.84</v>
      </c>
      <c r="R296" s="157"/>
      <c r="S296" s="157" t="s">
        <v>167</v>
      </c>
      <c r="T296" s="157" t="s">
        <v>167</v>
      </c>
      <c r="U296" s="157">
        <v>0.317</v>
      </c>
      <c r="V296" s="157">
        <f>ROUND(E296*U296,2)</f>
        <v>0.84</v>
      </c>
      <c r="W296" s="157"/>
      <c r="X296" s="157" t="s">
        <v>168</v>
      </c>
      <c r="Y296" s="157" t="s">
        <v>169</v>
      </c>
      <c r="Z296" s="147"/>
      <c r="AA296" s="147"/>
      <c r="AB296" s="147"/>
      <c r="AC296" s="147"/>
      <c r="AD296" s="147"/>
      <c r="AE296" s="147"/>
      <c r="AF296" s="147"/>
      <c r="AG296" s="147" t="s">
        <v>170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5">
      <c r="A297" s="154"/>
      <c r="B297" s="155"/>
      <c r="C297" s="185" t="s">
        <v>493</v>
      </c>
      <c r="D297" s="159"/>
      <c r="E297" s="160">
        <v>2.64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172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70">
        <v>80</v>
      </c>
      <c r="B298" s="171" t="s">
        <v>494</v>
      </c>
      <c r="C298" s="184" t="s">
        <v>495</v>
      </c>
      <c r="D298" s="172" t="s">
        <v>186</v>
      </c>
      <c r="E298" s="173">
        <v>2.2970000000000002</v>
      </c>
      <c r="F298" s="174"/>
      <c r="G298" s="175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21</v>
      </c>
      <c r="M298" s="157">
        <f>G298*(1+L298/100)</f>
        <v>0</v>
      </c>
      <c r="N298" s="156">
        <v>1.2800000000000001E-3</v>
      </c>
      <c r="O298" s="156">
        <f>ROUND(E298*N298,2)</f>
        <v>0</v>
      </c>
      <c r="P298" s="156">
        <v>1.95</v>
      </c>
      <c r="Q298" s="156">
        <f>ROUND(E298*P298,2)</f>
        <v>4.4800000000000004</v>
      </c>
      <c r="R298" s="157"/>
      <c r="S298" s="157" t="s">
        <v>167</v>
      </c>
      <c r="T298" s="157" t="s">
        <v>167</v>
      </c>
      <c r="U298" s="157">
        <v>1.7010000000000001</v>
      </c>
      <c r="V298" s="157">
        <f>ROUND(E298*U298,2)</f>
        <v>3.91</v>
      </c>
      <c r="W298" s="157"/>
      <c r="X298" s="157" t="s">
        <v>168</v>
      </c>
      <c r="Y298" s="157" t="s">
        <v>169</v>
      </c>
      <c r="Z298" s="147"/>
      <c r="AA298" s="147"/>
      <c r="AB298" s="147"/>
      <c r="AC298" s="147"/>
      <c r="AD298" s="147"/>
      <c r="AE298" s="147"/>
      <c r="AF298" s="147"/>
      <c r="AG298" s="147" t="s">
        <v>170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5">
      <c r="A299" s="154"/>
      <c r="B299" s="155"/>
      <c r="C299" s="185" t="s">
        <v>496</v>
      </c>
      <c r="D299" s="159"/>
      <c r="E299" s="160">
        <v>0.29699999999999999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172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5">
      <c r="A300" s="154"/>
      <c r="B300" s="155"/>
      <c r="C300" s="185" t="s">
        <v>497</v>
      </c>
      <c r="D300" s="159"/>
      <c r="E300" s="160">
        <v>2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172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19.95" outlineLevel="1" x14ac:dyDescent="0.25">
      <c r="A301" s="170">
        <v>81</v>
      </c>
      <c r="B301" s="171" t="s">
        <v>498</v>
      </c>
      <c r="C301" s="184" t="s">
        <v>499</v>
      </c>
      <c r="D301" s="172" t="s">
        <v>186</v>
      </c>
      <c r="E301" s="173">
        <v>4.0860000000000003</v>
      </c>
      <c r="F301" s="174"/>
      <c r="G301" s="175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6">
        <v>0</v>
      </c>
      <c r="O301" s="156">
        <f>ROUND(E301*N301,2)</f>
        <v>0</v>
      </c>
      <c r="P301" s="156">
        <v>2.2000000000000002</v>
      </c>
      <c r="Q301" s="156">
        <f>ROUND(E301*P301,2)</f>
        <v>8.99</v>
      </c>
      <c r="R301" s="157"/>
      <c r="S301" s="157" t="s">
        <v>167</v>
      </c>
      <c r="T301" s="157" t="s">
        <v>167</v>
      </c>
      <c r="U301" s="157">
        <v>10.67</v>
      </c>
      <c r="V301" s="157">
        <f>ROUND(E301*U301,2)</f>
        <v>43.6</v>
      </c>
      <c r="W301" s="157"/>
      <c r="X301" s="157" t="s">
        <v>168</v>
      </c>
      <c r="Y301" s="157" t="s">
        <v>169</v>
      </c>
      <c r="Z301" s="147"/>
      <c r="AA301" s="147"/>
      <c r="AB301" s="147"/>
      <c r="AC301" s="147"/>
      <c r="AD301" s="147"/>
      <c r="AE301" s="147"/>
      <c r="AF301" s="147"/>
      <c r="AG301" s="147" t="s">
        <v>170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5">
      <c r="A302" s="154"/>
      <c r="B302" s="155"/>
      <c r="C302" s="185" t="s">
        <v>254</v>
      </c>
      <c r="D302" s="159"/>
      <c r="E302" s="160">
        <v>2.762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172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5">
      <c r="A303" s="154"/>
      <c r="B303" s="155"/>
      <c r="C303" s="185" t="s">
        <v>255</v>
      </c>
      <c r="D303" s="159"/>
      <c r="E303" s="160">
        <v>0.76200000000000001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172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5">
      <c r="A304" s="154"/>
      <c r="B304" s="155"/>
      <c r="C304" s="185" t="s">
        <v>256</v>
      </c>
      <c r="D304" s="159"/>
      <c r="E304" s="160">
        <v>0.39800000000000002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172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5">
      <c r="A305" s="154"/>
      <c r="B305" s="155"/>
      <c r="C305" s="185" t="s">
        <v>257</v>
      </c>
      <c r="D305" s="159"/>
      <c r="E305" s="160">
        <v>0.16400000000000001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172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19.95" outlineLevel="1" x14ac:dyDescent="0.25">
      <c r="A306" s="170">
        <v>82</v>
      </c>
      <c r="B306" s="171" t="s">
        <v>500</v>
      </c>
      <c r="C306" s="184" t="s">
        <v>501</v>
      </c>
      <c r="D306" s="172" t="s">
        <v>166</v>
      </c>
      <c r="E306" s="173">
        <v>23.06</v>
      </c>
      <c r="F306" s="174"/>
      <c r="G306" s="175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0</v>
      </c>
      <c r="O306" s="156">
        <f>ROUND(E306*N306,2)</f>
        <v>0</v>
      </c>
      <c r="P306" s="156">
        <v>0.02</v>
      </c>
      <c r="Q306" s="156">
        <f>ROUND(E306*P306,2)</f>
        <v>0.46</v>
      </c>
      <c r="R306" s="157"/>
      <c r="S306" s="157" t="s">
        <v>167</v>
      </c>
      <c r="T306" s="157" t="s">
        <v>167</v>
      </c>
      <c r="U306" s="157">
        <v>0.23</v>
      </c>
      <c r="V306" s="157">
        <f>ROUND(E306*U306,2)</f>
        <v>5.3</v>
      </c>
      <c r="W306" s="157"/>
      <c r="X306" s="157" t="s">
        <v>168</v>
      </c>
      <c r="Y306" s="157" t="s">
        <v>169</v>
      </c>
      <c r="Z306" s="147"/>
      <c r="AA306" s="147"/>
      <c r="AB306" s="147"/>
      <c r="AC306" s="147"/>
      <c r="AD306" s="147"/>
      <c r="AE306" s="147"/>
      <c r="AF306" s="147"/>
      <c r="AG306" s="147" t="s">
        <v>170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5">
      <c r="A307" s="154"/>
      <c r="B307" s="155"/>
      <c r="C307" s="185" t="s">
        <v>502</v>
      </c>
      <c r="D307" s="159"/>
      <c r="E307" s="160">
        <v>6.82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172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19.95" outlineLevel="3" x14ac:dyDescent="0.25">
      <c r="A308" s="154"/>
      <c r="B308" s="155"/>
      <c r="C308" s="185" t="s">
        <v>503</v>
      </c>
      <c r="D308" s="159"/>
      <c r="E308" s="160">
        <v>3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172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5">
      <c r="A309" s="154"/>
      <c r="B309" s="155"/>
      <c r="C309" s="185" t="s">
        <v>249</v>
      </c>
      <c r="D309" s="159"/>
      <c r="E309" s="160">
        <v>7.62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172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5">
      <c r="A310" s="154"/>
      <c r="B310" s="155"/>
      <c r="C310" s="185" t="s">
        <v>250</v>
      </c>
      <c r="D310" s="159"/>
      <c r="E310" s="160">
        <v>3.98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172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5">
      <c r="A311" s="154"/>
      <c r="B311" s="155"/>
      <c r="C311" s="185" t="s">
        <v>251</v>
      </c>
      <c r="D311" s="159"/>
      <c r="E311" s="160">
        <v>1.64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172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19.95" outlineLevel="1" x14ac:dyDescent="0.25">
      <c r="A312" s="170">
        <v>83</v>
      </c>
      <c r="B312" s="171" t="s">
        <v>504</v>
      </c>
      <c r="C312" s="184" t="s">
        <v>505</v>
      </c>
      <c r="D312" s="172" t="s">
        <v>186</v>
      </c>
      <c r="E312" s="173">
        <v>19.672499999999999</v>
      </c>
      <c r="F312" s="174"/>
      <c r="G312" s="175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6">
        <v>0</v>
      </c>
      <c r="O312" s="156">
        <f>ROUND(E312*N312,2)</f>
        <v>0</v>
      </c>
      <c r="P312" s="156">
        <v>1.4</v>
      </c>
      <c r="Q312" s="156">
        <f>ROUND(E312*P312,2)</f>
        <v>27.54</v>
      </c>
      <c r="R312" s="157"/>
      <c r="S312" s="157" t="s">
        <v>167</v>
      </c>
      <c r="T312" s="157" t="s">
        <v>167</v>
      </c>
      <c r="U312" s="157">
        <v>1.121</v>
      </c>
      <c r="V312" s="157">
        <f>ROUND(E312*U312,2)</f>
        <v>22.05</v>
      </c>
      <c r="W312" s="157"/>
      <c r="X312" s="157" t="s">
        <v>168</v>
      </c>
      <c r="Y312" s="157" t="s">
        <v>169</v>
      </c>
      <c r="Z312" s="147"/>
      <c r="AA312" s="147"/>
      <c r="AB312" s="147"/>
      <c r="AC312" s="147"/>
      <c r="AD312" s="147"/>
      <c r="AE312" s="147"/>
      <c r="AF312" s="147"/>
      <c r="AG312" s="147" t="s">
        <v>170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5">
      <c r="A313" s="154"/>
      <c r="B313" s="155"/>
      <c r="C313" s="185" t="s">
        <v>506</v>
      </c>
      <c r="D313" s="159"/>
      <c r="E313" s="160">
        <v>15.99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172</v>
      </c>
      <c r="AH313" s="147">
        <v>5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5">
      <c r="A314" s="154"/>
      <c r="B314" s="155"/>
      <c r="C314" s="185" t="s">
        <v>507</v>
      </c>
      <c r="D314" s="159"/>
      <c r="E314" s="160">
        <v>3.6825000000000001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172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70">
        <v>84</v>
      </c>
      <c r="B315" s="171" t="s">
        <v>508</v>
      </c>
      <c r="C315" s="184" t="s">
        <v>509</v>
      </c>
      <c r="D315" s="172" t="s">
        <v>166</v>
      </c>
      <c r="E315" s="173">
        <v>15</v>
      </c>
      <c r="F315" s="174"/>
      <c r="G315" s="175">
        <f>ROUND(E315*F315,2)</f>
        <v>0</v>
      </c>
      <c r="H315" s="158"/>
      <c r="I315" s="157">
        <f>ROUND(E315*H315,2)</f>
        <v>0</v>
      </c>
      <c r="J315" s="158"/>
      <c r="K315" s="157">
        <f>ROUND(E315*J315,2)</f>
        <v>0</v>
      </c>
      <c r="L315" s="157">
        <v>21</v>
      </c>
      <c r="M315" s="157">
        <f>G315*(1+L315/100)</f>
        <v>0</v>
      </c>
      <c r="N315" s="156">
        <v>3.4000000000000002E-4</v>
      </c>
      <c r="O315" s="156">
        <f>ROUND(E315*N315,2)</f>
        <v>0.01</v>
      </c>
      <c r="P315" s="156">
        <v>0.75</v>
      </c>
      <c r="Q315" s="156">
        <f>ROUND(E315*P315,2)</f>
        <v>11.25</v>
      </c>
      <c r="R315" s="157"/>
      <c r="S315" s="157" t="s">
        <v>167</v>
      </c>
      <c r="T315" s="157" t="s">
        <v>167</v>
      </c>
      <c r="U315" s="157">
        <v>3.2549999999999999</v>
      </c>
      <c r="V315" s="157">
        <f>ROUND(E315*U315,2)</f>
        <v>48.83</v>
      </c>
      <c r="W315" s="157"/>
      <c r="X315" s="157" t="s">
        <v>168</v>
      </c>
      <c r="Y315" s="157" t="s">
        <v>169</v>
      </c>
      <c r="Z315" s="147"/>
      <c r="AA315" s="147"/>
      <c r="AB315" s="147"/>
      <c r="AC315" s="147"/>
      <c r="AD315" s="147"/>
      <c r="AE315" s="147"/>
      <c r="AF315" s="147"/>
      <c r="AG315" s="147" t="s">
        <v>170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19.95" outlineLevel="2" x14ac:dyDescent="0.25">
      <c r="A316" s="154"/>
      <c r="B316" s="155"/>
      <c r="C316" s="185" t="s">
        <v>510</v>
      </c>
      <c r="D316" s="159"/>
      <c r="E316" s="160">
        <v>10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172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19.95" outlineLevel="3" x14ac:dyDescent="0.25">
      <c r="A317" s="154"/>
      <c r="B317" s="155"/>
      <c r="C317" s="185" t="s">
        <v>511</v>
      </c>
      <c r="D317" s="159"/>
      <c r="E317" s="160">
        <v>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172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70">
        <v>85</v>
      </c>
      <c r="B318" s="171" t="s">
        <v>512</v>
      </c>
      <c r="C318" s="184" t="s">
        <v>513</v>
      </c>
      <c r="D318" s="172" t="s">
        <v>328</v>
      </c>
      <c r="E318" s="173">
        <v>28</v>
      </c>
      <c r="F318" s="174"/>
      <c r="G318" s="175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6">
        <v>0</v>
      </c>
      <c r="O318" s="156">
        <f>ROUND(E318*N318,2)</f>
        <v>0</v>
      </c>
      <c r="P318" s="156">
        <v>0</v>
      </c>
      <c r="Q318" s="156">
        <f>ROUND(E318*P318,2)</f>
        <v>0</v>
      </c>
      <c r="R318" s="157"/>
      <c r="S318" s="157" t="s">
        <v>167</v>
      </c>
      <c r="T318" s="157" t="s">
        <v>167</v>
      </c>
      <c r="U318" s="157">
        <v>0.06</v>
      </c>
      <c r="V318" s="157">
        <f>ROUND(E318*U318,2)</f>
        <v>1.68</v>
      </c>
      <c r="W318" s="157"/>
      <c r="X318" s="157" t="s">
        <v>168</v>
      </c>
      <c r="Y318" s="157" t="s">
        <v>169</v>
      </c>
      <c r="Z318" s="147"/>
      <c r="AA318" s="147"/>
      <c r="AB318" s="147"/>
      <c r="AC318" s="147"/>
      <c r="AD318" s="147"/>
      <c r="AE318" s="147"/>
      <c r="AF318" s="147"/>
      <c r="AG318" s="147" t="s">
        <v>170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5">
      <c r="A319" s="154"/>
      <c r="B319" s="155"/>
      <c r="C319" s="185" t="s">
        <v>514</v>
      </c>
      <c r="D319" s="159"/>
      <c r="E319" s="160">
        <v>6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172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5">
      <c r="A320" s="154"/>
      <c r="B320" s="155"/>
      <c r="C320" s="185" t="s">
        <v>515</v>
      </c>
      <c r="D320" s="159"/>
      <c r="E320" s="160">
        <v>2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172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5">
      <c r="A321" s="154"/>
      <c r="B321" s="155"/>
      <c r="C321" s="185" t="s">
        <v>516</v>
      </c>
      <c r="D321" s="159"/>
      <c r="E321" s="160">
        <v>1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172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5">
      <c r="A322" s="154"/>
      <c r="B322" s="155"/>
      <c r="C322" s="185" t="s">
        <v>517</v>
      </c>
      <c r="D322" s="159"/>
      <c r="E322" s="160">
        <v>1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172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5">
      <c r="A323" s="154"/>
      <c r="B323" s="155"/>
      <c r="C323" s="185" t="s">
        <v>518</v>
      </c>
      <c r="D323" s="159"/>
      <c r="E323" s="160">
        <v>6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172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5">
      <c r="A324" s="154"/>
      <c r="B324" s="155"/>
      <c r="C324" s="185" t="s">
        <v>519</v>
      </c>
      <c r="D324" s="159"/>
      <c r="E324" s="160">
        <v>2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172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5">
      <c r="A325" s="154"/>
      <c r="B325" s="155"/>
      <c r="C325" s="185" t="s">
        <v>520</v>
      </c>
      <c r="D325" s="159"/>
      <c r="E325" s="160">
        <v>2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172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5">
      <c r="A326" s="154"/>
      <c r="B326" s="155"/>
      <c r="C326" s="185" t="s">
        <v>521</v>
      </c>
      <c r="D326" s="159"/>
      <c r="E326" s="160">
        <v>2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172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5">
      <c r="A327" s="154"/>
      <c r="B327" s="155"/>
      <c r="C327" s="185" t="s">
        <v>522</v>
      </c>
      <c r="D327" s="159"/>
      <c r="E327" s="160">
        <v>6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172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70">
        <v>86</v>
      </c>
      <c r="B328" s="171" t="s">
        <v>523</v>
      </c>
      <c r="C328" s="184" t="s">
        <v>524</v>
      </c>
      <c r="D328" s="172" t="s">
        <v>328</v>
      </c>
      <c r="E328" s="173">
        <v>9</v>
      </c>
      <c r="F328" s="174"/>
      <c r="G328" s="175">
        <f>ROUND(E328*F328,2)</f>
        <v>0</v>
      </c>
      <c r="H328" s="158"/>
      <c r="I328" s="157">
        <f>ROUND(E328*H328,2)</f>
        <v>0</v>
      </c>
      <c r="J328" s="158"/>
      <c r="K328" s="157">
        <f>ROUND(E328*J328,2)</f>
        <v>0</v>
      </c>
      <c r="L328" s="157">
        <v>21</v>
      </c>
      <c r="M328" s="157">
        <f>G328*(1+L328/100)</f>
        <v>0</v>
      </c>
      <c r="N328" s="156">
        <v>0</v>
      </c>
      <c r="O328" s="156">
        <f>ROUND(E328*N328,2)</f>
        <v>0</v>
      </c>
      <c r="P328" s="156">
        <v>0</v>
      </c>
      <c r="Q328" s="156">
        <f>ROUND(E328*P328,2)</f>
        <v>0</v>
      </c>
      <c r="R328" s="157"/>
      <c r="S328" s="157" t="s">
        <v>167</v>
      </c>
      <c r="T328" s="157" t="s">
        <v>167</v>
      </c>
      <c r="U328" s="157">
        <v>0.05</v>
      </c>
      <c r="V328" s="157">
        <f>ROUND(E328*U328,2)</f>
        <v>0.45</v>
      </c>
      <c r="W328" s="157"/>
      <c r="X328" s="157" t="s">
        <v>168</v>
      </c>
      <c r="Y328" s="157" t="s">
        <v>169</v>
      </c>
      <c r="Z328" s="147"/>
      <c r="AA328" s="147"/>
      <c r="AB328" s="147"/>
      <c r="AC328" s="147"/>
      <c r="AD328" s="147"/>
      <c r="AE328" s="147"/>
      <c r="AF328" s="147"/>
      <c r="AG328" s="147" t="s">
        <v>170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5">
      <c r="A329" s="154"/>
      <c r="B329" s="155"/>
      <c r="C329" s="185" t="s">
        <v>525</v>
      </c>
      <c r="D329" s="159"/>
      <c r="E329" s="160">
        <v>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172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5">
      <c r="A330" s="154"/>
      <c r="B330" s="155"/>
      <c r="C330" s="185" t="s">
        <v>517</v>
      </c>
      <c r="D330" s="159"/>
      <c r="E330" s="160">
        <v>1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172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5">
      <c r="A331" s="154"/>
      <c r="B331" s="155"/>
      <c r="C331" s="185" t="s">
        <v>526</v>
      </c>
      <c r="D331" s="159"/>
      <c r="E331" s="160">
        <v>1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172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5">
      <c r="A332" s="154"/>
      <c r="B332" s="155"/>
      <c r="C332" s="185" t="s">
        <v>527</v>
      </c>
      <c r="D332" s="159"/>
      <c r="E332" s="160">
        <v>1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172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5">
      <c r="A333" s="154"/>
      <c r="B333" s="155"/>
      <c r="C333" s="185" t="s">
        <v>528</v>
      </c>
      <c r="D333" s="159"/>
      <c r="E333" s="160">
        <v>1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172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5">
      <c r="A334" s="154"/>
      <c r="B334" s="155"/>
      <c r="C334" s="185" t="s">
        <v>529</v>
      </c>
      <c r="D334" s="159"/>
      <c r="E334" s="160">
        <v>1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172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5">
      <c r="A335" s="154"/>
      <c r="B335" s="155"/>
      <c r="C335" s="185" t="s">
        <v>530</v>
      </c>
      <c r="D335" s="159"/>
      <c r="E335" s="160">
        <v>1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172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5">
      <c r="A336" s="154"/>
      <c r="B336" s="155"/>
      <c r="C336" s="185" t="s">
        <v>531</v>
      </c>
      <c r="D336" s="159"/>
      <c r="E336" s="160">
        <v>1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172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5">
      <c r="A337" s="154"/>
      <c r="B337" s="155"/>
      <c r="C337" s="185" t="s">
        <v>532</v>
      </c>
      <c r="D337" s="159"/>
      <c r="E337" s="160">
        <v>1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172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70">
        <v>87</v>
      </c>
      <c r="B338" s="171" t="s">
        <v>533</v>
      </c>
      <c r="C338" s="184" t="s">
        <v>534</v>
      </c>
      <c r="D338" s="172" t="s">
        <v>166</v>
      </c>
      <c r="E338" s="173">
        <v>11.4</v>
      </c>
      <c r="F338" s="174"/>
      <c r="G338" s="175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1E-3</v>
      </c>
      <c r="O338" s="156">
        <f>ROUND(E338*N338,2)</f>
        <v>0.01</v>
      </c>
      <c r="P338" s="156">
        <v>6.2E-2</v>
      </c>
      <c r="Q338" s="156">
        <f>ROUND(E338*P338,2)</f>
        <v>0.71</v>
      </c>
      <c r="R338" s="157"/>
      <c r="S338" s="157" t="s">
        <v>167</v>
      </c>
      <c r="T338" s="157" t="s">
        <v>167</v>
      </c>
      <c r="U338" s="157">
        <v>0.61199999999999999</v>
      </c>
      <c r="V338" s="157">
        <f>ROUND(E338*U338,2)</f>
        <v>6.98</v>
      </c>
      <c r="W338" s="157"/>
      <c r="X338" s="157" t="s">
        <v>168</v>
      </c>
      <c r="Y338" s="157" t="s">
        <v>169</v>
      </c>
      <c r="Z338" s="147"/>
      <c r="AA338" s="147"/>
      <c r="AB338" s="147"/>
      <c r="AC338" s="147"/>
      <c r="AD338" s="147"/>
      <c r="AE338" s="147"/>
      <c r="AF338" s="147"/>
      <c r="AG338" s="147" t="s">
        <v>170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5">
      <c r="A339" s="154"/>
      <c r="B339" s="155"/>
      <c r="C339" s="185" t="s">
        <v>535</v>
      </c>
      <c r="D339" s="159"/>
      <c r="E339" s="160">
        <v>2.88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172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5">
      <c r="A340" s="154"/>
      <c r="B340" s="155"/>
      <c r="C340" s="185" t="s">
        <v>536</v>
      </c>
      <c r="D340" s="159"/>
      <c r="E340" s="160">
        <v>0.54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172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5">
      <c r="A341" s="154"/>
      <c r="B341" s="155"/>
      <c r="C341" s="185" t="s">
        <v>537</v>
      </c>
      <c r="D341" s="159"/>
      <c r="E341" s="160">
        <v>0.8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172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5">
      <c r="A342" s="154"/>
      <c r="B342" s="155"/>
      <c r="C342" s="185" t="s">
        <v>538</v>
      </c>
      <c r="D342" s="159"/>
      <c r="E342" s="160">
        <v>0.8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172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5">
      <c r="A343" s="154"/>
      <c r="B343" s="155"/>
      <c r="C343" s="185" t="s">
        <v>539</v>
      </c>
      <c r="D343" s="159"/>
      <c r="E343" s="160">
        <v>1.8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172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5">
      <c r="A344" s="154"/>
      <c r="B344" s="155"/>
      <c r="C344" s="185" t="s">
        <v>540</v>
      </c>
      <c r="D344" s="159"/>
      <c r="E344" s="160">
        <v>0.6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172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5">
      <c r="A345" s="154"/>
      <c r="B345" s="155"/>
      <c r="C345" s="185" t="s">
        <v>541</v>
      </c>
      <c r="D345" s="159"/>
      <c r="E345" s="160">
        <v>0.48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172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5">
      <c r="A346" s="154"/>
      <c r="B346" s="155"/>
      <c r="C346" s="185" t="s">
        <v>542</v>
      </c>
      <c r="D346" s="159"/>
      <c r="E346" s="160">
        <v>0.7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172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85" t="s">
        <v>543</v>
      </c>
      <c r="D347" s="159"/>
      <c r="E347" s="160">
        <v>2.8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172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70">
        <v>88</v>
      </c>
      <c r="B348" s="171" t="s">
        <v>544</v>
      </c>
      <c r="C348" s="184" t="s">
        <v>545</v>
      </c>
      <c r="D348" s="172" t="s">
        <v>166</v>
      </c>
      <c r="E348" s="173">
        <v>16.331</v>
      </c>
      <c r="F348" s="174"/>
      <c r="G348" s="175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6">
        <v>1.17E-3</v>
      </c>
      <c r="O348" s="156">
        <f>ROUND(E348*N348,2)</f>
        <v>0.02</v>
      </c>
      <c r="P348" s="156">
        <v>8.7999999999999995E-2</v>
      </c>
      <c r="Q348" s="156">
        <f>ROUND(E348*P348,2)</f>
        <v>1.44</v>
      </c>
      <c r="R348" s="157"/>
      <c r="S348" s="157" t="s">
        <v>167</v>
      </c>
      <c r="T348" s="157" t="s">
        <v>167</v>
      </c>
      <c r="U348" s="157">
        <v>0.55600000000000005</v>
      </c>
      <c r="V348" s="157">
        <f>ROUND(E348*U348,2)</f>
        <v>9.08</v>
      </c>
      <c r="W348" s="157"/>
      <c r="X348" s="157" t="s">
        <v>168</v>
      </c>
      <c r="Y348" s="157" t="s">
        <v>169</v>
      </c>
      <c r="Z348" s="147"/>
      <c r="AA348" s="147"/>
      <c r="AB348" s="147"/>
      <c r="AC348" s="147"/>
      <c r="AD348" s="147"/>
      <c r="AE348" s="147"/>
      <c r="AF348" s="147"/>
      <c r="AG348" s="147" t="s">
        <v>170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5">
      <c r="A349" s="154"/>
      <c r="B349" s="155"/>
      <c r="C349" s="185" t="s">
        <v>546</v>
      </c>
      <c r="D349" s="159"/>
      <c r="E349" s="160">
        <v>1.68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172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85" t="s">
        <v>547</v>
      </c>
      <c r="D350" s="159"/>
      <c r="E350" s="160">
        <v>1.6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172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5">
      <c r="A351" s="154"/>
      <c r="B351" s="155"/>
      <c r="C351" s="185" t="s">
        <v>548</v>
      </c>
      <c r="D351" s="159"/>
      <c r="E351" s="160">
        <v>1.4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172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5">
      <c r="A352" s="154"/>
      <c r="B352" s="155"/>
      <c r="C352" s="185" t="s">
        <v>549</v>
      </c>
      <c r="D352" s="159"/>
      <c r="E352" s="160">
        <v>1.6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172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5">
      <c r="A353" s="154"/>
      <c r="B353" s="155"/>
      <c r="C353" s="185" t="s">
        <v>550</v>
      </c>
      <c r="D353" s="159"/>
      <c r="E353" s="160">
        <v>1.292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172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185" t="s">
        <v>551</v>
      </c>
      <c r="D354" s="159"/>
      <c r="E354" s="160">
        <v>1.33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172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5">
      <c r="A355" s="154"/>
      <c r="B355" s="155"/>
      <c r="C355" s="185" t="s">
        <v>552</v>
      </c>
      <c r="D355" s="159"/>
      <c r="E355" s="160">
        <v>1.33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172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5">
      <c r="A356" s="154"/>
      <c r="B356" s="155"/>
      <c r="C356" s="185" t="s">
        <v>553</v>
      </c>
      <c r="D356" s="159"/>
      <c r="E356" s="160">
        <v>1.1399999999999999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172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85" t="s">
        <v>554</v>
      </c>
      <c r="D357" s="159"/>
      <c r="E357" s="160">
        <v>1.33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172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5">
      <c r="A358" s="154"/>
      <c r="B358" s="155"/>
      <c r="C358" s="185" t="s">
        <v>555</v>
      </c>
      <c r="D358" s="159"/>
      <c r="E358" s="160">
        <v>1.0449999999999999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172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5">
      <c r="A359" s="154"/>
      <c r="B359" s="155"/>
      <c r="C359" s="185" t="s">
        <v>556</v>
      </c>
      <c r="D359" s="159"/>
      <c r="E359" s="160">
        <v>1.33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172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85" t="s">
        <v>557</v>
      </c>
      <c r="D360" s="159"/>
      <c r="E360" s="160">
        <v>1.254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172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19.95" outlineLevel="1" x14ac:dyDescent="0.25">
      <c r="A361" s="170">
        <v>89</v>
      </c>
      <c r="B361" s="171" t="s">
        <v>558</v>
      </c>
      <c r="C361" s="184" t="s">
        <v>559</v>
      </c>
      <c r="D361" s="172" t="s">
        <v>166</v>
      </c>
      <c r="E361" s="173">
        <v>136.16</v>
      </c>
      <c r="F361" s="174"/>
      <c r="G361" s="175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0</v>
      </c>
      <c r="O361" s="156">
        <f>ROUND(E361*N361,2)</f>
        <v>0</v>
      </c>
      <c r="P361" s="156">
        <v>0.02</v>
      </c>
      <c r="Q361" s="156">
        <f>ROUND(E361*P361,2)</f>
        <v>2.72</v>
      </c>
      <c r="R361" s="157"/>
      <c r="S361" s="157" t="s">
        <v>167</v>
      </c>
      <c r="T361" s="157" t="s">
        <v>167</v>
      </c>
      <c r="U361" s="157">
        <v>0.13</v>
      </c>
      <c r="V361" s="157">
        <f>ROUND(E361*U361,2)</f>
        <v>17.7</v>
      </c>
      <c r="W361" s="157"/>
      <c r="X361" s="157" t="s">
        <v>168</v>
      </c>
      <c r="Y361" s="157" t="s">
        <v>169</v>
      </c>
      <c r="Z361" s="147"/>
      <c r="AA361" s="147"/>
      <c r="AB361" s="147"/>
      <c r="AC361" s="147"/>
      <c r="AD361" s="147"/>
      <c r="AE361" s="147"/>
      <c r="AF361" s="147"/>
      <c r="AG361" s="147" t="s">
        <v>170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5">
      <c r="A362" s="154"/>
      <c r="B362" s="155"/>
      <c r="C362" s="185" t="s">
        <v>560</v>
      </c>
      <c r="D362" s="159"/>
      <c r="E362" s="160">
        <v>27.3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172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5">
      <c r="A363" s="154"/>
      <c r="B363" s="155"/>
      <c r="C363" s="185" t="s">
        <v>561</v>
      </c>
      <c r="D363" s="159"/>
      <c r="E363" s="160">
        <v>20.64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172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5">
      <c r="A364" s="154"/>
      <c r="B364" s="155"/>
      <c r="C364" s="185" t="s">
        <v>562</v>
      </c>
      <c r="D364" s="159"/>
      <c r="E364" s="160">
        <v>14.88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172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5">
      <c r="A365" s="154"/>
      <c r="B365" s="155"/>
      <c r="C365" s="185" t="s">
        <v>563</v>
      </c>
      <c r="D365" s="159"/>
      <c r="E365" s="160">
        <v>2.75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172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5">
      <c r="A366" s="154"/>
      <c r="B366" s="155"/>
      <c r="C366" s="185" t="s">
        <v>564</v>
      </c>
      <c r="D366" s="159"/>
      <c r="E366" s="160">
        <v>4.25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172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5">
      <c r="A367" s="154"/>
      <c r="B367" s="155"/>
      <c r="C367" s="185" t="s">
        <v>565</v>
      </c>
      <c r="D367" s="159"/>
      <c r="E367" s="160">
        <v>14.5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172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5">
      <c r="A368" s="154"/>
      <c r="B368" s="155"/>
      <c r="C368" s="185" t="s">
        <v>566</v>
      </c>
      <c r="D368" s="159"/>
      <c r="E368" s="160">
        <v>51.84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172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19.95" outlineLevel="1" x14ac:dyDescent="0.25">
      <c r="A369" s="170">
        <v>90</v>
      </c>
      <c r="B369" s="171" t="s">
        <v>567</v>
      </c>
      <c r="C369" s="184" t="s">
        <v>568</v>
      </c>
      <c r="D369" s="172" t="s">
        <v>166</v>
      </c>
      <c r="E369" s="173">
        <v>91.53</v>
      </c>
      <c r="F369" s="174"/>
      <c r="G369" s="175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0</v>
      </c>
      <c r="O369" s="156">
        <f>ROUND(E369*N369,2)</f>
        <v>0</v>
      </c>
      <c r="P369" s="156">
        <v>4.5999999999999999E-2</v>
      </c>
      <c r="Q369" s="156">
        <f>ROUND(E369*P369,2)</f>
        <v>4.21</v>
      </c>
      <c r="R369" s="157"/>
      <c r="S369" s="157" t="s">
        <v>167</v>
      </c>
      <c r="T369" s="157" t="s">
        <v>167</v>
      </c>
      <c r="U369" s="157">
        <v>0.26</v>
      </c>
      <c r="V369" s="157">
        <f>ROUND(E369*U369,2)</f>
        <v>23.8</v>
      </c>
      <c r="W369" s="157"/>
      <c r="X369" s="157" t="s">
        <v>168</v>
      </c>
      <c r="Y369" s="157" t="s">
        <v>169</v>
      </c>
      <c r="Z369" s="147"/>
      <c r="AA369" s="147"/>
      <c r="AB369" s="147"/>
      <c r="AC369" s="147"/>
      <c r="AD369" s="147"/>
      <c r="AE369" s="147"/>
      <c r="AF369" s="147"/>
      <c r="AG369" s="147" t="s">
        <v>170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5">
      <c r="A370" s="154"/>
      <c r="B370" s="155"/>
      <c r="C370" s="185" t="s">
        <v>569</v>
      </c>
      <c r="D370" s="159"/>
      <c r="E370" s="160">
        <v>91.53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172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70">
        <v>91</v>
      </c>
      <c r="B371" s="171" t="s">
        <v>570</v>
      </c>
      <c r="C371" s="184" t="s">
        <v>571</v>
      </c>
      <c r="D371" s="172" t="s">
        <v>166</v>
      </c>
      <c r="E371" s="173">
        <v>400</v>
      </c>
      <c r="F371" s="174"/>
      <c r="G371" s="175">
        <f>ROUND(E371*F371,2)</f>
        <v>0</v>
      </c>
      <c r="H371" s="158"/>
      <c r="I371" s="157">
        <f>ROUND(E371*H371,2)</f>
        <v>0</v>
      </c>
      <c r="J371" s="158"/>
      <c r="K371" s="157">
        <f>ROUND(E371*J371,2)</f>
        <v>0</v>
      </c>
      <c r="L371" s="157">
        <v>21</v>
      </c>
      <c r="M371" s="157">
        <f>G371*(1+L371/100)</f>
        <v>0</v>
      </c>
      <c r="N371" s="156">
        <v>0</v>
      </c>
      <c r="O371" s="156">
        <f>ROUND(E371*N371,2)</f>
        <v>0</v>
      </c>
      <c r="P371" s="156">
        <v>2.9000000000000001E-2</v>
      </c>
      <c r="Q371" s="156">
        <f>ROUND(E371*P371,2)</f>
        <v>11.6</v>
      </c>
      <c r="R371" s="157"/>
      <c r="S371" s="157" t="s">
        <v>167</v>
      </c>
      <c r="T371" s="157" t="s">
        <v>167</v>
      </c>
      <c r="U371" s="157">
        <v>0.1</v>
      </c>
      <c r="V371" s="157">
        <f>ROUND(E371*U371,2)</f>
        <v>40</v>
      </c>
      <c r="W371" s="157"/>
      <c r="X371" s="157" t="s">
        <v>168</v>
      </c>
      <c r="Y371" s="157" t="s">
        <v>169</v>
      </c>
      <c r="Z371" s="147"/>
      <c r="AA371" s="147"/>
      <c r="AB371" s="147"/>
      <c r="AC371" s="147"/>
      <c r="AD371" s="147"/>
      <c r="AE371" s="147"/>
      <c r="AF371" s="147"/>
      <c r="AG371" s="147" t="s">
        <v>170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5">
      <c r="A372" s="154"/>
      <c r="B372" s="155"/>
      <c r="C372" s="185" t="s">
        <v>572</v>
      </c>
      <c r="D372" s="159"/>
      <c r="E372" s="160">
        <v>400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172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70">
        <v>92</v>
      </c>
      <c r="B373" s="171" t="s">
        <v>573</v>
      </c>
      <c r="C373" s="184" t="s">
        <v>574</v>
      </c>
      <c r="D373" s="172" t="s">
        <v>166</v>
      </c>
      <c r="E373" s="173">
        <v>71</v>
      </c>
      <c r="F373" s="174"/>
      <c r="G373" s="175">
        <f>ROUND(E373*F373,2)</f>
        <v>0</v>
      </c>
      <c r="H373" s="158"/>
      <c r="I373" s="157">
        <f>ROUND(E373*H373,2)</f>
        <v>0</v>
      </c>
      <c r="J373" s="158"/>
      <c r="K373" s="157">
        <f>ROUND(E373*J373,2)</f>
        <v>0</v>
      </c>
      <c r="L373" s="157">
        <v>21</v>
      </c>
      <c r="M373" s="157">
        <f>G373*(1+L373/100)</f>
        <v>0</v>
      </c>
      <c r="N373" s="156">
        <v>0</v>
      </c>
      <c r="O373" s="156">
        <f>ROUND(E373*N373,2)</f>
        <v>0</v>
      </c>
      <c r="P373" s="156">
        <v>5.8999999999999997E-2</v>
      </c>
      <c r="Q373" s="156">
        <f>ROUND(E373*P373,2)</f>
        <v>4.1900000000000004</v>
      </c>
      <c r="R373" s="157"/>
      <c r="S373" s="157" t="s">
        <v>167</v>
      </c>
      <c r="T373" s="157" t="s">
        <v>167</v>
      </c>
      <c r="U373" s="157">
        <v>0.2</v>
      </c>
      <c r="V373" s="157">
        <f>ROUND(E373*U373,2)</f>
        <v>14.2</v>
      </c>
      <c r="W373" s="157"/>
      <c r="X373" s="157" t="s">
        <v>168</v>
      </c>
      <c r="Y373" s="157" t="s">
        <v>169</v>
      </c>
      <c r="Z373" s="147"/>
      <c r="AA373" s="147"/>
      <c r="AB373" s="147"/>
      <c r="AC373" s="147"/>
      <c r="AD373" s="147"/>
      <c r="AE373" s="147"/>
      <c r="AF373" s="147"/>
      <c r="AG373" s="147" t="s">
        <v>170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5">
      <c r="A374" s="154"/>
      <c r="B374" s="155"/>
      <c r="C374" s="185" t="s">
        <v>575</v>
      </c>
      <c r="D374" s="159"/>
      <c r="E374" s="160">
        <v>35.5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172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5">
      <c r="A375" s="154"/>
      <c r="B375" s="155"/>
      <c r="C375" s="185" t="s">
        <v>576</v>
      </c>
      <c r="D375" s="159"/>
      <c r="E375" s="160">
        <v>35.5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172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70">
        <v>93</v>
      </c>
      <c r="B376" s="171" t="s">
        <v>577</v>
      </c>
      <c r="C376" s="184" t="s">
        <v>578</v>
      </c>
      <c r="D376" s="172" t="s">
        <v>166</v>
      </c>
      <c r="E376" s="173">
        <v>63.445</v>
      </c>
      <c r="F376" s="174"/>
      <c r="G376" s="175">
        <f>ROUND(E376*F376,2)</f>
        <v>0</v>
      </c>
      <c r="H376" s="158"/>
      <c r="I376" s="157">
        <f>ROUND(E376*H376,2)</f>
        <v>0</v>
      </c>
      <c r="J376" s="158"/>
      <c r="K376" s="157">
        <f>ROUND(E376*J376,2)</f>
        <v>0</v>
      </c>
      <c r="L376" s="157">
        <v>21</v>
      </c>
      <c r="M376" s="157">
        <f>G376*(1+L376/100)</f>
        <v>0</v>
      </c>
      <c r="N376" s="156">
        <v>0</v>
      </c>
      <c r="O376" s="156">
        <f>ROUND(E376*N376,2)</f>
        <v>0</v>
      </c>
      <c r="P376" s="156">
        <v>6.8000000000000005E-2</v>
      </c>
      <c r="Q376" s="156">
        <f>ROUND(E376*P376,2)</f>
        <v>4.3099999999999996</v>
      </c>
      <c r="R376" s="157"/>
      <c r="S376" s="157" t="s">
        <v>167</v>
      </c>
      <c r="T376" s="157" t="s">
        <v>167</v>
      </c>
      <c r="U376" s="157">
        <v>0.3</v>
      </c>
      <c r="V376" s="157">
        <f>ROUND(E376*U376,2)</f>
        <v>19.03</v>
      </c>
      <c r="W376" s="157"/>
      <c r="X376" s="157" t="s">
        <v>168</v>
      </c>
      <c r="Y376" s="157" t="s">
        <v>169</v>
      </c>
      <c r="Z376" s="147"/>
      <c r="AA376" s="147"/>
      <c r="AB376" s="147"/>
      <c r="AC376" s="147"/>
      <c r="AD376" s="147"/>
      <c r="AE376" s="147"/>
      <c r="AF376" s="147"/>
      <c r="AG376" s="147" t="s">
        <v>170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5">
      <c r="A377" s="154"/>
      <c r="B377" s="155"/>
      <c r="C377" s="185" t="s">
        <v>579</v>
      </c>
      <c r="D377" s="159"/>
      <c r="E377" s="160">
        <v>16.38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172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5">
      <c r="A378" s="154"/>
      <c r="B378" s="155"/>
      <c r="C378" s="185" t="s">
        <v>580</v>
      </c>
      <c r="D378" s="159"/>
      <c r="E378" s="160">
        <v>28.39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172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5">
      <c r="A379" s="154"/>
      <c r="B379" s="155"/>
      <c r="C379" s="185" t="s">
        <v>581</v>
      </c>
      <c r="D379" s="159"/>
      <c r="E379" s="160">
        <v>18.675000000000001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172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70">
        <v>94</v>
      </c>
      <c r="B380" s="171" t="s">
        <v>582</v>
      </c>
      <c r="C380" s="184" t="s">
        <v>583</v>
      </c>
      <c r="D380" s="172" t="s">
        <v>166</v>
      </c>
      <c r="E380" s="173">
        <v>17.05</v>
      </c>
      <c r="F380" s="174"/>
      <c r="G380" s="175">
        <f>ROUND(E380*F380,2)</f>
        <v>0</v>
      </c>
      <c r="H380" s="158"/>
      <c r="I380" s="157">
        <f>ROUND(E380*H380,2)</f>
        <v>0</v>
      </c>
      <c r="J380" s="158"/>
      <c r="K380" s="157">
        <f>ROUND(E380*J380,2)</f>
        <v>0</v>
      </c>
      <c r="L380" s="157">
        <v>21</v>
      </c>
      <c r="M380" s="157">
        <f>G380*(1+L380/100)</f>
        <v>0</v>
      </c>
      <c r="N380" s="156">
        <v>0</v>
      </c>
      <c r="O380" s="156">
        <f>ROUND(E380*N380,2)</f>
        <v>0</v>
      </c>
      <c r="P380" s="156">
        <v>0</v>
      </c>
      <c r="Q380" s="156">
        <f>ROUND(E380*P380,2)</f>
        <v>0</v>
      </c>
      <c r="R380" s="157"/>
      <c r="S380" s="157" t="s">
        <v>167</v>
      </c>
      <c r="T380" s="157" t="s">
        <v>167</v>
      </c>
      <c r="U380" s="157">
        <v>0.115</v>
      </c>
      <c r="V380" s="157">
        <f>ROUND(E380*U380,2)</f>
        <v>1.96</v>
      </c>
      <c r="W380" s="157"/>
      <c r="X380" s="157" t="s">
        <v>168</v>
      </c>
      <c r="Y380" s="157" t="s">
        <v>169</v>
      </c>
      <c r="Z380" s="147"/>
      <c r="AA380" s="147"/>
      <c r="AB380" s="147"/>
      <c r="AC380" s="147"/>
      <c r="AD380" s="147"/>
      <c r="AE380" s="147"/>
      <c r="AF380" s="147"/>
      <c r="AG380" s="147" t="s">
        <v>170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5">
      <c r="A381" s="154"/>
      <c r="B381" s="155"/>
      <c r="C381" s="185" t="s">
        <v>183</v>
      </c>
      <c r="D381" s="159"/>
      <c r="E381" s="160">
        <v>17.05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172</v>
      </c>
      <c r="AH381" s="147">
        <v>5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x14ac:dyDescent="0.25">
      <c r="A382" s="163" t="s">
        <v>162</v>
      </c>
      <c r="B382" s="164" t="s">
        <v>91</v>
      </c>
      <c r="C382" s="183" t="s">
        <v>92</v>
      </c>
      <c r="D382" s="165"/>
      <c r="E382" s="166"/>
      <c r="F382" s="167"/>
      <c r="G382" s="168">
        <f>SUMIF(AG383:AG383,"&lt;&gt;NOR",G383:G383)</f>
        <v>0</v>
      </c>
      <c r="H382" s="162"/>
      <c r="I382" s="162">
        <f>SUM(I383:I383)</f>
        <v>0</v>
      </c>
      <c r="J382" s="162"/>
      <c r="K382" s="162">
        <f>SUM(K383:K383)</f>
        <v>0</v>
      </c>
      <c r="L382" s="162"/>
      <c r="M382" s="162">
        <f>SUM(M383:M383)</f>
        <v>0</v>
      </c>
      <c r="N382" s="161"/>
      <c r="O382" s="161">
        <f>SUM(O383:O383)</f>
        <v>0</v>
      </c>
      <c r="P382" s="161"/>
      <c r="Q382" s="161">
        <f>SUM(Q383:Q383)</f>
        <v>0</v>
      </c>
      <c r="R382" s="162"/>
      <c r="S382" s="162"/>
      <c r="T382" s="162"/>
      <c r="U382" s="162"/>
      <c r="V382" s="162">
        <f>SUM(V383:V383)</f>
        <v>302.73</v>
      </c>
      <c r="W382" s="162"/>
      <c r="X382" s="162"/>
      <c r="Y382" s="162"/>
      <c r="AG382" t="s">
        <v>163</v>
      </c>
    </row>
    <row r="383" spans="1:60" outlineLevel="1" x14ac:dyDescent="0.25">
      <c r="A383" s="176">
        <v>95</v>
      </c>
      <c r="B383" s="177" t="s">
        <v>584</v>
      </c>
      <c r="C383" s="186" t="s">
        <v>585</v>
      </c>
      <c r="D383" s="178" t="s">
        <v>260</v>
      </c>
      <c r="E383" s="179">
        <v>160.00268</v>
      </c>
      <c r="F383" s="180"/>
      <c r="G383" s="181">
        <f>ROUND(E383*F383,2)</f>
        <v>0</v>
      </c>
      <c r="H383" s="158"/>
      <c r="I383" s="157">
        <f>ROUND(E383*H383,2)</f>
        <v>0</v>
      </c>
      <c r="J383" s="158"/>
      <c r="K383" s="157">
        <f>ROUND(E383*J383,2)</f>
        <v>0</v>
      </c>
      <c r="L383" s="157">
        <v>21</v>
      </c>
      <c r="M383" s="157">
        <f>G383*(1+L383/100)</f>
        <v>0</v>
      </c>
      <c r="N383" s="156">
        <v>0</v>
      </c>
      <c r="O383" s="156">
        <f>ROUND(E383*N383,2)</f>
        <v>0</v>
      </c>
      <c r="P383" s="156">
        <v>0</v>
      </c>
      <c r="Q383" s="156">
        <f>ROUND(E383*P383,2)</f>
        <v>0</v>
      </c>
      <c r="R383" s="157"/>
      <c r="S383" s="157" t="s">
        <v>167</v>
      </c>
      <c r="T383" s="157" t="s">
        <v>167</v>
      </c>
      <c r="U383" s="157">
        <v>1.8919999999999999</v>
      </c>
      <c r="V383" s="157">
        <f>ROUND(E383*U383,2)</f>
        <v>302.73</v>
      </c>
      <c r="W383" s="157"/>
      <c r="X383" s="157" t="s">
        <v>586</v>
      </c>
      <c r="Y383" s="157" t="s">
        <v>169</v>
      </c>
      <c r="Z383" s="147"/>
      <c r="AA383" s="147"/>
      <c r="AB383" s="147"/>
      <c r="AC383" s="147"/>
      <c r="AD383" s="147"/>
      <c r="AE383" s="147"/>
      <c r="AF383" s="147"/>
      <c r="AG383" s="147" t="s">
        <v>587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x14ac:dyDescent="0.25">
      <c r="A384" s="163" t="s">
        <v>162</v>
      </c>
      <c r="B384" s="164" t="s">
        <v>93</v>
      </c>
      <c r="C384" s="183" t="s">
        <v>94</v>
      </c>
      <c r="D384" s="165"/>
      <c r="E384" s="166"/>
      <c r="F384" s="167"/>
      <c r="G384" s="168">
        <f>SUMIF(AG385:AG403,"&lt;&gt;NOR",G385:G403)</f>
        <v>0</v>
      </c>
      <c r="H384" s="162"/>
      <c r="I384" s="162">
        <f>SUM(I385:I403)</f>
        <v>0</v>
      </c>
      <c r="J384" s="162"/>
      <c r="K384" s="162">
        <f>SUM(K385:K403)</f>
        <v>0</v>
      </c>
      <c r="L384" s="162"/>
      <c r="M384" s="162">
        <f>SUM(M385:M403)</f>
        <v>0</v>
      </c>
      <c r="N384" s="161"/>
      <c r="O384" s="161">
        <f>SUM(O385:O403)</f>
        <v>0.4</v>
      </c>
      <c r="P384" s="161"/>
      <c r="Q384" s="161">
        <f>SUM(Q385:Q403)</f>
        <v>0</v>
      </c>
      <c r="R384" s="162"/>
      <c r="S384" s="162"/>
      <c r="T384" s="162"/>
      <c r="U384" s="162"/>
      <c r="V384" s="162">
        <f>SUM(V385:V403)</f>
        <v>36.49</v>
      </c>
      <c r="W384" s="162"/>
      <c r="X384" s="162"/>
      <c r="Y384" s="162"/>
      <c r="AG384" t="s">
        <v>163</v>
      </c>
    </row>
    <row r="385" spans="1:60" ht="19.95" outlineLevel="1" x14ac:dyDescent="0.25">
      <c r="A385" s="170">
        <v>96</v>
      </c>
      <c r="B385" s="171" t="s">
        <v>588</v>
      </c>
      <c r="C385" s="184" t="s">
        <v>589</v>
      </c>
      <c r="D385" s="172" t="s">
        <v>166</v>
      </c>
      <c r="E385" s="173">
        <v>40.86</v>
      </c>
      <c r="F385" s="174"/>
      <c r="G385" s="175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3.3E-4</v>
      </c>
      <c r="O385" s="156">
        <f>ROUND(E385*N385,2)</f>
        <v>0.01</v>
      </c>
      <c r="P385" s="156">
        <v>0</v>
      </c>
      <c r="Q385" s="156">
        <f>ROUND(E385*P385,2)</f>
        <v>0</v>
      </c>
      <c r="R385" s="157"/>
      <c r="S385" s="157" t="s">
        <v>167</v>
      </c>
      <c r="T385" s="157" t="s">
        <v>167</v>
      </c>
      <c r="U385" s="157">
        <v>2.75E-2</v>
      </c>
      <c r="V385" s="157">
        <f>ROUND(E385*U385,2)</f>
        <v>1.1200000000000001</v>
      </c>
      <c r="W385" s="157"/>
      <c r="X385" s="157" t="s">
        <v>168</v>
      </c>
      <c r="Y385" s="157" t="s">
        <v>169</v>
      </c>
      <c r="Z385" s="147"/>
      <c r="AA385" s="147"/>
      <c r="AB385" s="147"/>
      <c r="AC385" s="147"/>
      <c r="AD385" s="147"/>
      <c r="AE385" s="147"/>
      <c r="AF385" s="147"/>
      <c r="AG385" s="147" t="s">
        <v>170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5">
      <c r="A386" s="154"/>
      <c r="B386" s="155"/>
      <c r="C386" s="245" t="s">
        <v>590</v>
      </c>
      <c r="D386" s="246"/>
      <c r="E386" s="246"/>
      <c r="F386" s="246"/>
      <c r="G386" s="246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444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5">
      <c r="A387" s="154"/>
      <c r="B387" s="155"/>
      <c r="C387" s="185" t="s">
        <v>248</v>
      </c>
      <c r="D387" s="159"/>
      <c r="E387" s="160">
        <v>27.62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172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5">
      <c r="A388" s="154"/>
      <c r="B388" s="155"/>
      <c r="C388" s="185" t="s">
        <v>249</v>
      </c>
      <c r="D388" s="159"/>
      <c r="E388" s="160">
        <v>7.62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172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5">
      <c r="A389" s="154"/>
      <c r="B389" s="155"/>
      <c r="C389" s="185" t="s">
        <v>250</v>
      </c>
      <c r="D389" s="159"/>
      <c r="E389" s="160">
        <v>3.98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172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5">
      <c r="A390" s="154"/>
      <c r="B390" s="155"/>
      <c r="C390" s="185" t="s">
        <v>251</v>
      </c>
      <c r="D390" s="159"/>
      <c r="E390" s="160">
        <v>1.64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172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19.95" outlineLevel="1" x14ac:dyDescent="0.25">
      <c r="A391" s="170">
        <v>97</v>
      </c>
      <c r="B391" s="171" t="s">
        <v>591</v>
      </c>
      <c r="C391" s="184" t="s">
        <v>592</v>
      </c>
      <c r="D391" s="172" t="s">
        <v>166</v>
      </c>
      <c r="E391" s="173">
        <v>40.86</v>
      </c>
      <c r="F391" s="174"/>
      <c r="G391" s="175">
        <f>ROUND(E391*F391,2)</f>
        <v>0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0</v>
      </c>
      <c r="N391" s="156">
        <v>4.0999999999999999E-4</v>
      </c>
      <c r="O391" s="156">
        <f>ROUND(E391*N391,2)</f>
        <v>0.02</v>
      </c>
      <c r="P391" s="156">
        <v>0</v>
      </c>
      <c r="Q391" s="156">
        <f>ROUND(E391*P391,2)</f>
        <v>0</v>
      </c>
      <c r="R391" s="157"/>
      <c r="S391" s="157" t="s">
        <v>167</v>
      </c>
      <c r="T391" s="157" t="s">
        <v>167</v>
      </c>
      <c r="U391" s="157">
        <v>0.22991</v>
      </c>
      <c r="V391" s="157">
        <f>ROUND(E391*U391,2)</f>
        <v>9.39</v>
      </c>
      <c r="W391" s="157"/>
      <c r="X391" s="157" t="s">
        <v>168</v>
      </c>
      <c r="Y391" s="157" t="s">
        <v>169</v>
      </c>
      <c r="Z391" s="147"/>
      <c r="AA391" s="147"/>
      <c r="AB391" s="147"/>
      <c r="AC391" s="147"/>
      <c r="AD391" s="147"/>
      <c r="AE391" s="147"/>
      <c r="AF391" s="147"/>
      <c r="AG391" s="147" t="s">
        <v>170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5">
      <c r="A392" s="154"/>
      <c r="B392" s="155"/>
      <c r="C392" s="185" t="s">
        <v>593</v>
      </c>
      <c r="D392" s="159"/>
      <c r="E392" s="160">
        <v>40.86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172</v>
      </c>
      <c r="AH392" s="147">
        <v>5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70">
        <v>98</v>
      </c>
      <c r="B393" s="171" t="s">
        <v>594</v>
      </c>
      <c r="C393" s="184" t="s">
        <v>595</v>
      </c>
      <c r="D393" s="172" t="s">
        <v>166</v>
      </c>
      <c r="E393" s="173">
        <v>44.945999999999998</v>
      </c>
      <c r="F393" s="174"/>
      <c r="G393" s="175">
        <f>ROUND(E393*F393,2)</f>
        <v>0</v>
      </c>
      <c r="H393" s="158"/>
      <c r="I393" s="157">
        <f>ROUND(E393*H393,2)</f>
        <v>0</v>
      </c>
      <c r="J393" s="158"/>
      <c r="K393" s="157">
        <f>ROUND(E393*J393,2)</f>
        <v>0</v>
      </c>
      <c r="L393" s="157">
        <v>21</v>
      </c>
      <c r="M393" s="157">
        <f>G393*(1+L393/100)</f>
        <v>0</v>
      </c>
      <c r="N393" s="156">
        <v>4.0000000000000001E-3</v>
      </c>
      <c r="O393" s="156">
        <f>ROUND(E393*N393,2)</f>
        <v>0.18</v>
      </c>
      <c r="P393" s="156">
        <v>0</v>
      </c>
      <c r="Q393" s="156">
        <f>ROUND(E393*P393,2)</f>
        <v>0</v>
      </c>
      <c r="R393" s="157" t="s">
        <v>229</v>
      </c>
      <c r="S393" s="157" t="s">
        <v>167</v>
      </c>
      <c r="T393" s="157" t="s">
        <v>167</v>
      </c>
      <c r="U393" s="157">
        <v>0</v>
      </c>
      <c r="V393" s="157">
        <f>ROUND(E393*U393,2)</f>
        <v>0</v>
      </c>
      <c r="W393" s="157"/>
      <c r="X393" s="157" t="s">
        <v>230</v>
      </c>
      <c r="Y393" s="157" t="s">
        <v>169</v>
      </c>
      <c r="Z393" s="147"/>
      <c r="AA393" s="147"/>
      <c r="AB393" s="147"/>
      <c r="AC393" s="147"/>
      <c r="AD393" s="147"/>
      <c r="AE393" s="147"/>
      <c r="AF393" s="147"/>
      <c r="AG393" s="147" t="s">
        <v>231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5">
      <c r="A394" s="154"/>
      <c r="B394" s="155"/>
      <c r="C394" s="185" t="s">
        <v>596</v>
      </c>
      <c r="D394" s="159"/>
      <c r="E394" s="160">
        <v>44.945999999999998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172</v>
      </c>
      <c r="AH394" s="147">
        <v>5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19.95" outlineLevel="1" x14ac:dyDescent="0.25">
      <c r="A395" s="170">
        <v>99</v>
      </c>
      <c r="B395" s="171" t="s">
        <v>597</v>
      </c>
      <c r="C395" s="184" t="s">
        <v>598</v>
      </c>
      <c r="D395" s="172" t="s">
        <v>166</v>
      </c>
      <c r="E395" s="173">
        <v>2.2000000000000002</v>
      </c>
      <c r="F395" s="174"/>
      <c r="G395" s="175">
        <f>ROUND(E395*F395,2)</f>
        <v>0</v>
      </c>
      <c r="H395" s="158"/>
      <c r="I395" s="157">
        <f>ROUND(E395*H395,2)</f>
        <v>0</v>
      </c>
      <c r="J395" s="158"/>
      <c r="K395" s="157">
        <f>ROUND(E395*J395,2)</f>
        <v>0</v>
      </c>
      <c r="L395" s="157">
        <v>21</v>
      </c>
      <c r="M395" s="157">
        <f>G395*(1+L395/100)</f>
        <v>0</v>
      </c>
      <c r="N395" s="156">
        <v>6.1000000000000004E-3</v>
      </c>
      <c r="O395" s="156">
        <f>ROUND(E395*N395,2)</f>
        <v>0.01</v>
      </c>
      <c r="P395" s="156">
        <v>0</v>
      </c>
      <c r="Q395" s="156">
        <f>ROUND(E395*P395,2)</f>
        <v>0</v>
      </c>
      <c r="R395" s="157"/>
      <c r="S395" s="157" t="s">
        <v>167</v>
      </c>
      <c r="T395" s="157" t="s">
        <v>167</v>
      </c>
      <c r="U395" s="157">
        <v>0.26600000000000001</v>
      </c>
      <c r="V395" s="157">
        <f>ROUND(E395*U395,2)</f>
        <v>0.59</v>
      </c>
      <c r="W395" s="157"/>
      <c r="X395" s="157" t="s">
        <v>168</v>
      </c>
      <c r="Y395" s="157" t="s">
        <v>169</v>
      </c>
      <c r="Z395" s="147"/>
      <c r="AA395" s="147"/>
      <c r="AB395" s="147"/>
      <c r="AC395" s="147"/>
      <c r="AD395" s="147"/>
      <c r="AE395" s="147"/>
      <c r="AF395" s="147"/>
      <c r="AG395" s="147" t="s">
        <v>170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5">
      <c r="A396" s="154"/>
      <c r="B396" s="155"/>
      <c r="C396" s="185" t="s">
        <v>599</v>
      </c>
      <c r="D396" s="159"/>
      <c r="E396" s="160">
        <v>2.2000000000000002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172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19.95" outlineLevel="1" x14ac:dyDescent="0.25">
      <c r="A397" s="170">
        <v>100</v>
      </c>
      <c r="B397" s="171" t="s">
        <v>600</v>
      </c>
      <c r="C397" s="184" t="s">
        <v>601</v>
      </c>
      <c r="D397" s="172" t="s">
        <v>166</v>
      </c>
      <c r="E397" s="173">
        <v>42.6</v>
      </c>
      <c r="F397" s="174"/>
      <c r="G397" s="175">
        <f>ROUND(E397*F397,2)</f>
        <v>0</v>
      </c>
      <c r="H397" s="158"/>
      <c r="I397" s="157">
        <f>ROUND(E397*H397,2)</f>
        <v>0</v>
      </c>
      <c r="J397" s="158"/>
      <c r="K397" s="157">
        <f>ROUND(E397*J397,2)</f>
        <v>0</v>
      </c>
      <c r="L397" s="157">
        <v>21</v>
      </c>
      <c r="M397" s="157">
        <f>G397*(1+L397/100)</f>
        <v>0</v>
      </c>
      <c r="N397" s="156">
        <v>2.1000000000000001E-4</v>
      </c>
      <c r="O397" s="156">
        <f>ROUND(E397*N397,2)</f>
        <v>0.01</v>
      </c>
      <c r="P397" s="156">
        <v>0</v>
      </c>
      <c r="Q397" s="156">
        <f>ROUND(E397*P397,2)</f>
        <v>0</v>
      </c>
      <c r="R397" s="157"/>
      <c r="S397" s="157" t="s">
        <v>602</v>
      </c>
      <c r="T397" s="157" t="s">
        <v>602</v>
      </c>
      <c r="U397" s="157">
        <v>9.5000000000000001E-2</v>
      </c>
      <c r="V397" s="157">
        <f>ROUND(E397*U397,2)</f>
        <v>4.05</v>
      </c>
      <c r="W397" s="157"/>
      <c r="X397" s="157" t="s">
        <v>168</v>
      </c>
      <c r="Y397" s="157" t="s">
        <v>169</v>
      </c>
      <c r="Z397" s="147"/>
      <c r="AA397" s="147"/>
      <c r="AB397" s="147"/>
      <c r="AC397" s="147"/>
      <c r="AD397" s="147"/>
      <c r="AE397" s="147"/>
      <c r="AF397" s="147"/>
      <c r="AG397" s="147" t="s">
        <v>170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5">
      <c r="A398" s="154"/>
      <c r="B398" s="155"/>
      <c r="C398" s="185" t="s">
        <v>603</v>
      </c>
      <c r="D398" s="159"/>
      <c r="E398" s="160">
        <v>42.6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172</v>
      </c>
      <c r="AH398" s="147">
        <v>5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19.95" outlineLevel="1" x14ac:dyDescent="0.25">
      <c r="A399" s="170">
        <v>101</v>
      </c>
      <c r="B399" s="171" t="s">
        <v>604</v>
      </c>
      <c r="C399" s="184" t="s">
        <v>605</v>
      </c>
      <c r="D399" s="172" t="s">
        <v>166</v>
      </c>
      <c r="E399" s="173">
        <v>42.6</v>
      </c>
      <c r="F399" s="174"/>
      <c r="G399" s="175">
        <f>ROUND(E399*F399,2)</f>
        <v>0</v>
      </c>
      <c r="H399" s="158"/>
      <c r="I399" s="157">
        <f>ROUND(E399*H399,2)</f>
        <v>0</v>
      </c>
      <c r="J399" s="158"/>
      <c r="K399" s="157">
        <f>ROUND(E399*J399,2)</f>
        <v>0</v>
      </c>
      <c r="L399" s="157">
        <v>21</v>
      </c>
      <c r="M399" s="157">
        <f>G399*(1+L399/100)</f>
        <v>0</v>
      </c>
      <c r="N399" s="156">
        <v>3.6800000000000001E-3</v>
      </c>
      <c r="O399" s="156">
        <f>ROUND(E399*N399,2)</f>
        <v>0.16</v>
      </c>
      <c r="P399" s="156">
        <v>0</v>
      </c>
      <c r="Q399" s="156">
        <f>ROUND(E399*P399,2)</f>
        <v>0</v>
      </c>
      <c r="R399" s="157"/>
      <c r="S399" s="157" t="s">
        <v>167</v>
      </c>
      <c r="T399" s="157" t="s">
        <v>167</v>
      </c>
      <c r="U399" s="157">
        <v>0.38500000000000001</v>
      </c>
      <c r="V399" s="157">
        <f>ROUND(E399*U399,2)</f>
        <v>16.399999999999999</v>
      </c>
      <c r="W399" s="157"/>
      <c r="X399" s="157" t="s">
        <v>168</v>
      </c>
      <c r="Y399" s="157" t="s">
        <v>169</v>
      </c>
      <c r="Z399" s="147"/>
      <c r="AA399" s="147"/>
      <c r="AB399" s="147"/>
      <c r="AC399" s="147"/>
      <c r="AD399" s="147"/>
      <c r="AE399" s="147"/>
      <c r="AF399" s="147"/>
      <c r="AG399" s="147" t="s">
        <v>170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5">
      <c r="A400" s="154"/>
      <c r="B400" s="155"/>
      <c r="C400" s="185" t="s">
        <v>606</v>
      </c>
      <c r="D400" s="159"/>
      <c r="E400" s="160">
        <v>42.6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172</v>
      </c>
      <c r="AH400" s="147">
        <v>5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70">
        <v>102</v>
      </c>
      <c r="B401" s="171" t="s">
        <v>607</v>
      </c>
      <c r="C401" s="184" t="s">
        <v>608</v>
      </c>
      <c r="D401" s="172" t="s">
        <v>311</v>
      </c>
      <c r="E401" s="173">
        <v>39.049999999999997</v>
      </c>
      <c r="F401" s="174"/>
      <c r="G401" s="175">
        <f>ROUND(E401*F401,2)</f>
        <v>0</v>
      </c>
      <c r="H401" s="158"/>
      <c r="I401" s="157">
        <f>ROUND(E401*H401,2)</f>
        <v>0</v>
      </c>
      <c r="J401" s="158"/>
      <c r="K401" s="157">
        <f>ROUND(E401*J401,2)</f>
        <v>0</v>
      </c>
      <c r="L401" s="157">
        <v>21</v>
      </c>
      <c r="M401" s="157">
        <f>G401*(1+L401/100)</f>
        <v>0</v>
      </c>
      <c r="N401" s="156">
        <v>3.2000000000000003E-4</v>
      </c>
      <c r="O401" s="156">
        <f>ROUND(E401*N401,2)</f>
        <v>0.01</v>
      </c>
      <c r="P401" s="156">
        <v>0</v>
      </c>
      <c r="Q401" s="156">
        <f>ROUND(E401*P401,2)</f>
        <v>0</v>
      </c>
      <c r="R401" s="157"/>
      <c r="S401" s="157" t="s">
        <v>167</v>
      </c>
      <c r="T401" s="157" t="s">
        <v>167</v>
      </c>
      <c r="U401" s="157">
        <v>0.11</v>
      </c>
      <c r="V401" s="157">
        <f>ROUND(E401*U401,2)</f>
        <v>4.3</v>
      </c>
      <c r="W401" s="157"/>
      <c r="X401" s="157" t="s">
        <v>168</v>
      </c>
      <c r="Y401" s="157" t="s">
        <v>169</v>
      </c>
      <c r="Z401" s="147"/>
      <c r="AA401" s="147"/>
      <c r="AB401" s="147"/>
      <c r="AC401" s="147"/>
      <c r="AD401" s="147"/>
      <c r="AE401" s="147"/>
      <c r="AF401" s="147"/>
      <c r="AG401" s="147" t="s">
        <v>170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5">
      <c r="A402" s="154"/>
      <c r="B402" s="155"/>
      <c r="C402" s="185" t="s">
        <v>609</v>
      </c>
      <c r="D402" s="159"/>
      <c r="E402" s="160">
        <v>39.049999999999997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172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76">
        <v>103</v>
      </c>
      <c r="B403" s="177" t="s">
        <v>610</v>
      </c>
      <c r="C403" s="186" t="s">
        <v>611</v>
      </c>
      <c r="D403" s="178" t="s">
        <v>260</v>
      </c>
      <c r="E403" s="179">
        <v>0.40165000000000001</v>
      </c>
      <c r="F403" s="180"/>
      <c r="G403" s="181">
        <f>ROUND(E403*F403,2)</f>
        <v>0</v>
      </c>
      <c r="H403" s="158"/>
      <c r="I403" s="157">
        <f>ROUND(E403*H403,2)</f>
        <v>0</v>
      </c>
      <c r="J403" s="158"/>
      <c r="K403" s="157">
        <f>ROUND(E403*J403,2)</f>
        <v>0</v>
      </c>
      <c r="L403" s="157">
        <v>21</v>
      </c>
      <c r="M403" s="157">
        <f>G403*(1+L403/100)</f>
        <v>0</v>
      </c>
      <c r="N403" s="156">
        <v>0</v>
      </c>
      <c r="O403" s="156">
        <f>ROUND(E403*N403,2)</f>
        <v>0</v>
      </c>
      <c r="P403" s="156">
        <v>0</v>
      </c>
      <c r="Q403" s="156">
        <f>ROUND(E403*P403,2)</f>
        <v>0</v>
      </c>
      <c r="R403" s="157"/>
      <c r="S403" s="157" t="s">
        <v>167</v>
      </c>
      <c r="T403" s="157" t="s">
        <v>167</v>
      </c>
      <c r="U403" s="157">
        <v>1.5980000000000001</v>
      </c>
      <c r="V403" s="157">
        <f>ROUND(E403*U403,2)</f>
        <v>0.64</v>
      </c>
      <c r="W403" s="157"/>
      <c r="X403" s="157" t="s">
        <v>586</v>
      </c>
      <c r="Y403" s="157" t="s">
        <v>169</v>
      </c>
      <c r="Z403" s="147"/>
      <c r="AA403" s="147"/>
      <c r="AB403" s="147"/>
      <c r="AC403" s="147"/>
      <c r="AD403" s="147"/>
      <c r="AE403" s="147"/>
      <c r="AF403" s="147"/>
      <c r="AG403" s="147" t="s">
        <v>587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x14ac:dyDescent="0.25">
      <c r="A404" s="163" t="s">
        <v>162</v>
      </c>
      <c r="B404" s="164" t="s">
        <v>95</v>
      </c>
      <c r="C404" s="183" t="s">
        <v>96</v>
      </c>
      <c r="D404" s="165"/>
      <c r="E404" s="166"/>
      <c r="F404" s="167"/>
      <c r="G404" s="168">
        <f>SUMIF(AG405:AG441,"&lt;&gt;NOR",G405:G441)</f>
        <v>0</v>
      </c>
      <c r="H404" s="162"/>
      <c r="I404" s="162">
        <f>SUM(I405:I441)</f>
        <v>0</v>
      </c>
      <c r="J404" s="162"/>
      <c r="K404" s="162">
        <f>SUM(K405:K441)</f>
        <v>0</v>
      </c>
      <c r="L404" s="162"/>
      <c r="M404" s="162">
        <f>SUM(M405:M441)</f>
        <v>0</v>
      </c>
      <c r="N404" s="161"/>
      <c r="O404" s="161">
        <f>SUM(O405:O441)</f>
        <v>1.18</v>
      </c>
      <c r="P404" s="161"/>
      <c r="Q404" s="161">
        <f>SUM(Q405:Q441)</f>
        <v>0</v>
      </c>
      <c r="R404" s="162"/>
      <c r="S404" s="162"/>
      <c r="T404" s="162"/>
      <c r="U404" s="162"/>
      <c r="V404" s="162">
        <f>SUM(V405:V441)</f>
        <v>24.279999999999998</v>
      </c>
      <c r="W404" s="162"/>
      <c r="X404" s="162"/>
      <c r="Y404" s="162"/>
      <c r="AG404" t="s">
        <v>163</v>
      </c>
    </row>
    <row r="405" spans="1:60" outlineLevel="1" x14ac:dyDescent="0.25">
      <c r="A405" s="170">
        <v>104</v>
      </c>
      <c r="B405" s="171" t="s">
        <v>612</v>
      </c>
      <c r="C405" s="184" t="s">
        <v>613</v>
      </c>
      <c r="D405" s="172" t="s">
        <v>166</v>
      </c>
      <c r="E405" s="173">
        <v>131.19999999999999</v>
      </c>
      <c r="F405" s="174"/>
      <c r="G405" s="175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6">
        <v>0</v>
      </c>
      <c r="O405" s="156">
        <f>ROUND(E405*N405,2)</f>
        <v>0</v>
      </c>
      <c r="P405" s="156">
        <v>0</v>
      </c>
      <c r="Q405" s="156">
        <f>ROUND(E405*P405,2)</f>
        <v>0</v>
      </c>
      <c r="R405" s="157"/>
      <c r="S405" s="157" t="s">
        <v>167</v>
      </c>
      <c r="T405" s="157" t="s">
        <v>167</v>
      </c>
      <c r="U405" s="157">
        <v>0.09</v>
      </c>
      <c r="V405" s="157">
        <f>ROUND(E405*U405,2)</f>
        <v>11.81</v>
      </c>
      <c r="W405" s="157"/>
      <c r="X405" s="157" t="s">
        <v>168</v>
      </c>
      <c r="Y405" s="157" t="s">
        <v>169</v>
      </c>
      <c r="Z405" s="147"/>
      <c r="AA405" s="147"/>
      <c r="AB405" s="147"/>
      <c r="AC405" s="147"/>
      <c r="AD405" s="147"/>
      <c r="AE405" s="147"/>
      <c r="AF405" s="147"/>
      <c r="AG405" s="147" t="s">
        <v>170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5">
      <c r="A406" s="154"/>
      <c r="B406" s="155"/>
      <c r="C406" s="185" t="s">
        <v>375</v>
      </c>
      <c r="D406" s="159"/>
      <c r="E406" s="160">
        <v>24.6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172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5">
      <c r="A407" s="154"/>
      <c r="B407" s="155"/>
      <c r="C407" s="185" t="s">
        <v>377</v>
      </c>
      <c r="D407" s="159"/>
      <c r="E407" s="160">
        <v>40.4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172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5">
      <c r="A408" s="154"/>
      <c r="B408" s="155"/>
      <c r="C408" s="185" t="s">
        <v>614</v>
      </c>
      <c r="D408" s="159"/>
      <c r="E408" s="160">
        <v>42.2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172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5">
      <c r="A409" s="154"/>
      <c r="B409" s="155"/>
      <c r="C409" s="185" t="s">
        <v>379</v>
      </c>
      <c r="D409" s="159"/>
      <c r="E409" s="160">
        <v>24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172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70">
        <v>105</v>
      </c>
      <c r="B410" s="171" t="s">
        <v>615</v>
      </c>
      <c r="C410" s="184" t="s">
        <v>616</v>
      </c>
      <c r="D410" s="172" t="s">
        <v>166</v>
      </c>
      <c r="E410" s="173">
        <v>48</v>
      </c>
      <c r="F410" s="174"/>
      <c r="G410" s="175">
        <f>ROUND(E410*F410,2)</f>
        <v>0</v>
      </c>
      <c r="H410" s="158"/>
      <c r="I410" s="157">
        <f>ROUND(E410*H410,2)</f>
        <v>0</v>
      </c>
      <c r="J410" s="158"/>
      <c r="K410" s="157">
        <f>ROUND(E410*J410,2)</f>
        <v>0</v>
      </c>
      <c r="L410" s="157">
        <v>21</v>
      </c>
      <c r="M410" s="157">
        <f>G410*(1+L410/100)</f>
        <v>0</v>
      </c>
      <c r="N410" s="156">
        <v>2.3999999999999998E-3</v>
      </c>
      <c r="O410" s="156">
        <f>ROUND(E410*N410,2)</f>
        <v>0.12</v>
      </c>
      <c r="P410" s="156">
        <v>0</v>
      </c>
      <c r="Q410" s="156">
        <f>ROUND(E410*P410,2)</f>
        <v>0</v>
      </c>
      <c r="R410" s="157" t="s">
        <v>229</v>
      </c>
      <c r="S410" s="157" t="s">
        <v>167</v>
      </c>
      <c r="T410" s="157" t="s">
        <v>167</v>
      </c>
      <c r="U410" s="157">
        <v>0</v>
      </c>
      <c r="V410" s="157">
        <f>ROUND(E410*U410,2)</f>
        <v>0</v>
      </c>
      <c r="W410" s="157"/>
      <c r="X410" s="157" t="s">
        <v>230</v>
      </c>
      <c r="Y410" s="157" t="s">
        <v>169</v>
      </c>
      <c r="Z410" s="147"/>
      <c r="AA410" s="147"/>
      <c r="AB410" s="147"/>
      <c r="AC410" s="147"/>
      <c r="AD410" s="147"/>
      <c r="AE410" s="147"/>
      <c r="AF410" s="147"/>
      <c r="AG410" s="147" t="s">
        <v>231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5">
      <c r="A411" s="154"/>
      <c r="B411" s="155"/>
      <c r="C411" s="185" t="s">
        <v>617</v>
      </c>
      <c r="D411" s="159"/>
      <c r="E411" s="160">
        <v>48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172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70">
        <v>106</v>
      </c>
      <c r="B412" s="171" t="s">
        <v>618</v>
      </c>
      <c r="C412" s="184" t="s">
        <v>619</v>
      </c>
      <c r="D412" s="172" t="s">
        <v>166</v>
      </c>
      <c r="E412" s="173">
        <v>84.4</v>
      </c>
      <c r="F412" s="174"/>
      <c r="G412" s="175">
        <f>ROUND(E412*F412,2)</f>
        <v>0</v>
      </c>
      <c r="H412" s="158"/>
      <c r="I412" s="157">
        <f>ROUND(E412*H412,2)</f>
        <v>0</v>
      </c>
      <c r="J412" s="158"/>
      <c r="K412" s="157">
        <f>ROUND(E412*J412,2)</f>
        <v>0</v>
      </c>
      <c r="L412" s="157">
        <v>21</v>
      </c>
      <c r="M412" s="157">
        <f>G412*(1+L412/100)</f>
        <v>0</v>
      </c>
      <c r="N412" s="156">
        <v>3.5999999999999999E-3</v>
      </c>
      <c r="O412" s="156">
        <f>ROUND(E412*N412,2)</f>
        <v>0.3</v>
      </c>
      <c r="P412" s="156">
        <v>0</v>
      </c>
      <c r="Q412" s="156">
        <f>ROUND(E412*P412,2)</f>
        <v>0</v>
      </c>
      <c r="R412" s="157" t="s">
        <v>229</v>
      </c>
      <c r="S412" s="157" t="s">
        <v>167</v>
      </c>
      <c r="T412" s="157" t="s">
        <v>167</v>
      </c>
      <c r="U412" s="157">
        <v>0</v>
      </c>
      <c r="V412" s="157">
        <f>ROUND(E412*U412,2)</f>
        <v>0</v>
      </c>
      <c r="W412" s="157"/>
      <c r="X412" s="157" t="s">
        <v>230</v>
      </c>
      <c r="Y412" s="157" t="s">
        <v>169</v>
      </c>
      <c r="Z412" s="147"/>
      <c r="AA412" s="147"/>
      <c r="AB412" s="147"/>
      <c r="AC412" s="147"/>
      <c r="AD412" s="147"/>
      <c r="AE412" s="147"/>
      <c r="AF412" s="147"/>
      <c r="AG412" s="147" t="s">
        <v>231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5">
      <c r="A413" s="154"/>
      <c r="B413" s="155"/>
      <c r="C413" s="185" t="s">
        <v>620</v>
      </c>
      <c r="D413" s="159"/>
      <c r="E413" s="160">
        <v>84.4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172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70">
        <v>107</v>
      </c>
      <c r="B414" s="171" t="s">
        <v>621</v>
      </c>
      <c r="C414" s="184" t="s">
        <v>622</v>
      </c>
      <c r="D414" s="172" t="s">
        <v>166</v>
      </c>
      <c r="E414" s="173">
        <v>80.8</v>
      </c>
      <c r="F414" s="174"/>
      <c r="G414" s="175">
        <f>ROUND(E414*F414,2)</f>
        <v>0</v>
      </c>
      <c r="H414" s="158"/>
      <c r="I414" s="157">
        <f>ROUND(E414*H414,2)</f>
        <v>0</v>
      </c>
      <c r="J414" s="158"/>
      <c r="K414" s="157">
        <f>ROUND(E414*J414,2)</f>
        <v>0</v>
      </c>
      <c r="L414" s="157">
        <v>21</v>
      </c>
      <c r="M414" s="157">
        <f>G414*(1+L414/100)</f>
        <v>0</v>
      </c>
      <c r="N414" s="156">
        <v>4.1999999999999997E-3</v>
      </c>
      <c r="O414" s="156">
        <f>ROUND(E414*N414,2)</f>
        <v>0.34</v>
      </c>
      <c r="P414" s="156">
        <v>0</v>
      </c>
      <c r="Q414" s="156">
        <f>ROUND(E414*P414,2)</f>
        <v>0</v>
      </c>
      <c r="R414" s="157" t="s">
        <v>229</v>
      </c>
      <c r="S414" s="157" t="s">
        <v>167</v>
      </c>
      <c r="T414" s="157" t="s">
        <v>167</v>
      </c>
      <c r="U414" s="157">
        <v>0</v>
      </c>
      <c r="V414" s="157">
        <f>ROUND(E414*U414,2)</f>
        <v>0</v>
      </c>
      <c r="W414" s="157"/>
      <c r="X414" s="157" t="s">
        <v>230</v>
      </c>
      <c r="Y414" s="157" t="s">
        <v>169</v>
      </c>
      <c r="Z414" s="147"/>
      <c r="AA414" s="147"/>
      <c r="AB414" s="147"/>
      <c r="AC414" s="147"/>
      <c r="AD414" s="147"/>
      <c r="AE414" s="147"/>
      <c r="AF414" s="147"/>
      <c r="AG414" s="147" t="s">
        <v>231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2" x14ac:dyDescent="0.25">
      <c r="A415" s="154"/>
      <c r="B415" s="155"/>
      <c r="C415" s="185" t="s">
        <v>623</v>
      </c>
      <c r="D415" s="159"/>
      <c r="E415" s="160">
        <v>80.8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172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70">
        <v>108</v>
      </c>
      <c r="B416" s="171" t="s">
        <v>624</v>
      </c>
      <c r="C416" s="184" t="s">
        <v>625</v>
      </c>
      <c r="D416" s="172" t="s">
        <v>166</v>
      </c>
      <c r="E416" s="173">
        <v>24.6</v>
      </c>
      <c r="F416" s="174"/>
      <c r="G416" s="175">
        <f>ROUND(E416*F416,2)</f>
        <v>0</v>
      </c>
      <c r="H416" s="158"/>
      <c r="I416" s="157">
        <f>ROUND(E416*H416,2)</f>
        <v>0</v>
      </c>
      <c r="J416" s="158"/>
      <c r="K416" s="157">
        <f>ROUND(E416*J416,2)</f>
        <v>0</v>
      </c>
      <c r="L416" s="157">
        <v>21</v>
      </c>
      <c r="M416" s="157">
        <f>G416*(1+L416/100)</f>
        <v>0</v>
      </c>
      <c r="N416" s="156">
        <v>5.4000000000000003E-3</v>
      </c>
      <c r="O416" s="156">
        <f>ROUND(E416*N416,2)</f>
        <v>0.13</v>
      </c>
      <c r="P416" s="156">
        <v>0</v>
      </c>
      <c r="Q416" s="156">
        <f>ROUND(E416*P416,2)</f>
        <v>0</v>
      </c>
      <c r="R416" s="157" t="s">
        <v>229</v>
      </c>
      <c r="S416" s="157" t="s">
        <v>167</v>
      </c>
      <c r="T416" s="157" t="s">
        <v>167</v>
      </c>
      <c r="U416" s="157">
        <v>0</v>
      </c>
      <c r="V416" s="157">
        <f>ROUND(E416*U416,2)</f>
        <v>0</v>
      </c>
      <c r="W416" s="157"/>
      <c r="X416" s="157" t="s">
        <v>230</v>
      </c>
      <c r="Y416" s="157" t="s">
        <v>169</v>
      </c>
      <c r="Z416" s="147"/>
      <c r="AA416" s="147"/>
      <c r="AB416" s="147"/>
      <c r="AC416" s="147"/>
      <c r="AD416" s="147"/>
      <c r="AE416" s="147"/>
      <c r="AF416" s="147"/>
      <c r="AG416" s="147" t="s">
        <v>231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5">
      <c r="A417" s="154"/>
      <c r="B417" s="155"/>
      <c r="C417" s="185" t="s">
        <v>375</v>
      </c>
      <c r="D417" s="159"/>
      <c r="E417" s="160">
        <v>24.6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172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70">
        <v>109</v>
      </c>
      <c r="B418" s="171" t="s">
        <v>626</v>
      </c>
      <c r="C418" s="184" t="s">
        <v>627</v>
      </c>
      <c r="D418" s="172" t="s">
        <v>166</v>
      </c>
      <c r="E418" s="173">
        <v>40.86</v>
      </c>
      <c r="F418" s="174"/>
      <c r="G418" s="175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0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167</v>
      </c>
      <c r="T418" s="157" t="s">
        <v>167</v>
      </c>
      <c r="U418" s="157">
        <v>0.08</v>
      </c>
      <c r="V418" s="157">
        <f>ROUND(E418*U418,2)</f>
        <v>3.27</v>
      </c>
      <c r="W418" s="157"/>
      <c r="X418" s="157" t="s">
        <v>168</v>
      </c>
      <c r="Y418" s="157" t="s">
        <v>169</v>
      </c>
      <c r="Z418" s="147"/>
      <c r="AA418" s="147"/>
      <c r="AB418" s="147"/>
      <c r="AC418" s="147"/>
      <c r="AD418" s="147"/>
      <c r="AE418" s="147"/>
      <c r="AF418" s="147"/>
      <c r="AG418" s="147" t="s">
        <v>170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5">
      <c r="A419" s="154"/>
      <c r="B419" s="155"/>
      <c r="C419" s="185" t="s">
        <v>248</v>
      </c>
      <c r="D419" s="159"/>
      <c r="E419" s="160">
        <v>27.62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172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5">
      <c r="A420" s="154"/>
      <c r="B420" s="155"/>
      <c r="C420" s="185" t="s">
        <v>249</v>
      </c>
      <c r="D420" s="159"/>
      <c r="E420" s="160">
        <v>7.62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172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5">
      <c r="A421" s="154"/>
      <c r="B421" s="155"/>
      <c r="C421" s="185" t="s">
        <v>250</v>
      </c>
      <c r="D421" s="159"/>
      <c r="E421" s="160">
        <v>3.98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172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5">
      <c r="A422" s="154"/>
      <c r="B422" s="155"/>
      <c r="C422" s="185" t="s">
        <v>251</v>
      </c>
      <c r="D422" s="159"/>
      <c r="E422" s="160">
        <v>1.64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172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70">
        <v>110</v>
      </c>
      <c r="B423" s="171" t="s">
        <v>628</v>
      </c>
      <c r="C423" s="184" t="s">
        <v>629</v>
      </c>
      <c r="D423" s="172" t="s">
        <v>186</v>
      </c>
      <c r="E423" s="173">
        <v>4.4946000000000002</v>
      </c>
      <c r="F423" s="174"/>
      <c r="G423" s="175">
        <f>ROUND(E423*F423,2)</f>
        <v>0</v>
      </c>
      <c r="H423" s="158"/>
      <c r="I423" s="157">
        <f>ROUND(E423*H423,2)</f>
        <v>0</v>
      </c>
      <c r="J423" s="158"/>
      <c r="K423" s="157">
        <f>ROUND(E423*J423,2)</f>
        <v>0</v>
      </c>
      <c r="L423" s="157">
        <v>21</v>
      </c>
      <c r="M423" s="157">
        <f>G423*(1+L423/100)</f>
        <v>0</v>
      </c>
      <c r="N423" s="156">
        <v>0.02</v>
      </c>
      <c r="O423" s="156">
        <f>ROUND(E423*N423,2)</f>
        <v>0.09</v>
      </c>
      <c r="P423" s="156">
        <v>0</v>
      </c>
      <c r="Q423" s="156">
        <f>ROUND(E423*P423,2)</f>
        <v>0</v>
      </c>
      <c r="R423" s="157" t="s">
        <v>229</v>
      </c>
      <c r="S423" s="157" t="s">
        <v>167</v>
      </c>
      <c r="T423" s="157" t="s">
        <v>167</v>
      </c>
      <c r="U423" s="157">
        <v>0</v>
      </c>
      <c r="V423" s="157">
        <f>ROUND(E423*U423,2)</f>
        <v>0</v>
      </c>
      <c r="W423" s="157"/>
      <c r="X423" s="157" t="s">
        <v>230</v>
      </c>
      <c r="Y423" s="157" t="s">
        <v>169</v>
      </c>
      <c r="Z423" s="147"/>
      <c r="AA423" s="147"/>
      <c r="AB423" s="147"/>
      <c r="AC423" s="147"/>
      <c r="AD423" s="147"/>
      <c r="AE423" s="147"/>
      <c r="AF423" s="147"/>
      <c r="AG423" s="147" t="s">
        <v>231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2" x14ac:dyDescent="0.25">
      <c r="A424" s="154"/>
      <c r="B424" s="155"/>
      <c r="C424" s="185" t="s">
        <v>630</v>
      </c>
      <c r="D424" s="159"/>
      <c r="E424" s="160">
        <v>4.4946000000000002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172</v>
      </c>
      <c r="AH424" s="147">
        <v>5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70">
        <v>111</v>
      </c>
      <c r="B425" s="171" t="s">
        <v>631</v>
      </c>
      <c r="C425" s="184" t="s">
        <v>632</v>
      </c>
      <c r="D425" s="172" t="s">
        <v>311</v>
      </c>
      <c r="E425" s="173">
        <v>49.2</v>
      </c>
      <c r="F425" s="174"/>
      <c r="G425" s="175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0</v>
      </c>
      <c r="O425" s="156">
        <f>ROUND(E425*N425,2)</f>
        <v>0</v>
      </c>
      <c r="P425" s="156">
        <v>0</v>
      </c>
      <c r="Q425" s="156">
        <f>ROUND(E425*P425,2)</f>
        <v>0</v>
      </c>
      <c r="R425" s="157"/>
      <c r="S425" s="157" t="s">
        <v>167</v>
      </c>
      <c r="T425" s="157" t="s">
        <v>167</v>
      </c>
      <c r="U425" s="157">
        <v>0.05</v>
      </c>
      <c r="V425" s="157">
        <f>ROUND(E425*U425,2)</f>
        <v>2.46</v>
      </c>
      <c r="W425" s="157"/>
      <c r="X425" s="157" t="s">
        <v>168</v>
      </c>
      <c r="Y425" s="157" t="s">
        <v>169</v>
      </c>
      <c r="Z425" s="147"/>
      <c r="AA425" s="147"/>
      <c r="AB425" s="147"/>
      <c r="AC425" s="147"/>
      <c r="AD425" s="147"/>
      <c r="AE425" s="147"/>
      <c r="AF425" s="147"/>
      <c r="AG425" s="147" t="s">
        <v>170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5">
      <c r="A426" s="154"/>
      <c r="B426" s="155"/>
      <c r="C426" s="185" t="s">
        <v>633</v>
      </c>
      <c r="D426" s="159"/>
      <c r="E426" s="160">
        <v>22.2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172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5">
      <c r="A427" s="154"/>
      <c r="B427" s="155"/>
      <c r="C427" s="185" t="s">
        <v>634</v>
      </c>
      <c r="D427" s="159"/>
      <c r="E427" s="160">
        <v>12.8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172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5">
      <c r="A428" s="154"/>
      <c r="B428" s="155"/>
      <c r="C428" s="185" t="s">
        <v>635</v>
      </c>
      <c r="D428" s="159"/>
      <c r="E428" s="160">
        <v>8.1999999999999993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172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5">
      <c r="A429" s="154"/>
      <c r="B429" s="155"/>
      <c r="C429" s="185" t="s">
        <v>636</v>
      </c>
      <c r="D429" s="159"/>
      <c r="E429" s="160">
        <v>6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172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70">
        <v>112</v>
      </c>
      <c r="B430" s="171" t="s">
        <v>637</v>
      </c>
      <c r="C430" s="184" t="s">
        <v>638</v>
      </c>
      <c r="D430" s="172" t="s">
        <v>311</v>
      </c>
      <c r="E430" s="173">
        <v>54.12</v>
      </c>
      <c r="F430" s="174"/>
      <c r="G430" s="175">
        <f>ROUND(E430*F430,2)</f>
        <v>0</v>
      </c>
      <c r="H430" s="158"/>
      <c r="I430" s="157">
        <f>ROUND(E430*H430,2)</f>
        <v>0</v>
      </c>
      <c r="J430" s="158"/>
      <c r="K430" s="157">
        <f>ROUND(E430*J430,2)</f>
        <v>0</v>
      </c>
      <c r="L430" s="157">
        <v>21</v>
      </c>
      <c r="M430" s="157">
        <f>G430*(1+L430/100)</f>
        <v>0</v>
      </c>
      <c r="N430" s="156">
        <v>0</v>
      </c>
      <c r="O430" s="156">
        <f>ROUND(E430*N430,2)</f>
        <v>0</v>
      </c>
      <c r="P430" s="156">
        <v>0</v>
      </c>
      <c r="Q430" s="156">
        <f>ROUND(E430*P430,2)</f>
        <v>0</v>
      </c>
      <c r="R430" s="157" t="s">
        <v>229</v>
      </c>
      <c r="S430" s="157" t="s">
        <v>167</v>
      </c>
      <c r="T430" s="157" t="s">
        <v>167</v>
      </c>
      <c r="U430" s="157">
        <v>0</v>
      </c>
      <c r="V430" s="157">
        <f>ROUND(E430*U430,2)</f>
        <v>0</v>
      </c>
      <c r="W430" s="157"/>
      <c r="X430" s="157" t="s">
        <v>230</v>
      </c>
      <c r="Y430" s="157" t="s">
        <v>169</v>
      </c>
      <c r="Z430" s="147"/>
      <c r="AA430" s="147"/>
      <c r="AB430" s="147"/>
      <c r="AC430" s="147"/>
      <c r="AD430" s="147"/>
      <c r="AE430" s="147"/>
      <c r="AF430" s="147"/>
      <c r="AG430" s="147" t="s">
        <v>231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2" x14ac:dyDescent="0.25">
      <c r="A431" s="154"/>
      <c r="B431" s="155"/>
      <c r="C431" s="185" t="s">
        <v>639</v>
      </c>
      <c r="D431" s="159"/>
      <c r="E431" s="160">
        <v>54.12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172</v>
      </c>
      <c r="AH431" s="147">
        <v>5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70">
        <v>113</v>
      </c>
      <c r="B432" s="171" t="s">
        <v>640</v>
      </c>
      <c r="C432" s="184" t="s">
        <v>641</v>
      </c>
      <c r="D432" s="172" t="s">
        <v>166</v>
      </c>
      <c r="E432" s="173">
        <v>24.55</v>
      </c>
      <c r="F432" s="174"/>
      <c r="G432" s="175">
        <f>ROUND(E432*F432,2)</f>
        <v>0</v>
      </c>
      <c r="H432" s="158"/>
      <c r="I432" s="157">
        <f>ROUND(E432*H432,2)</f>
        <v>0</v>
      </c>
      <c r="J432" s="158"/>
      <c r="K432" s="157">
        <f>ROUND(E432*J432,2)</f>
        <v>0</v>
      </c>
      <c r="L432" s="157">
        <v>21</v>
      </c>
      <c r="M432" s="157">
        <f>G432*(1+L432/100)</f>
        <v>0</v>
      </c>
      <c r="N432" s="156">
        <v>0</v>
      </c>
      <c r="O432" s="156">
        <f>ROUND(E432*N432,2)</f>
        <v>0</v>
      </c>
      <c r="P432" s="156">
        <v>0</v>
      </c>
      <c r="Q432" s="156">
        <f>ROUND(E432*P432,2)</f>
        <v>0</v>
      </c>
      <c r="R432" s="157"/>
      <c r="S432" s="157" t="s">
        <v>167</v>
      </c>
      <c r="T432" s="157" t="s">
        <v>167</v>
      </c>
      <c r="U432" s="157">
        <v>7.0000000000000007E-2</v>
      </c>
      <c r="V432" s="157">
        <f>ROUND(E432*U432,2)</f>
        <v>1.72</v>
      </c>
      <c r="W432" s="157"/>
      <c r="X432" s="157" t="s">
        <v>168</v>
      </c>
      <c r="Y432" s="157" t="s">
        <v>169</v>
      </c>
      <c r="Z432" s="147"/>
      <c r="AA432" s="147"/>
      <c r="AB432" s="147"/>
      <c r="AC432" s="147"/>
      <c r="AD432" s="147"/>
      <c r="AE432" s="147"/>
      <c r="AF432" s="147"/>
      <c r="AG432" s="147" t="s">
        <v>170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5">
      <c r="A433" s="154"/>
      <c r="B433" s="155"/>
      <c r="C433" s="185" t="s">
        <v>642</v>
      </c>
      <c r="D433" s="159"/>
      <c r="E433" s="160">
        <v>24.55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172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70">
        <v>114</v>
      </c>
      <c r="B434" s="171" t="s">
        <v>274</v>
      </c>
      <c r="C434" s="184" t="s">
        <v>275</v>
      </c>
      <c r="D434" s="172" t="s">
        <v>166</v>
      </c>
      <c r="E434" s="173">
        <v>27.004999999999999</v>
      </c>
      <c r="F434" s="174"/>
      <c r="G434" s="175">
        <f>ROUND(E434*F434,2)</f>
        <v>0</v>
      </c>
      <c r="H434" s="158"/>
      <c r="I434" s="157">
        <f>ROUND(E434*H434,2)</f>
        <v>0</v>
      </c>
      <c r="J434" s="158"/>
      <c r="K434" s="157">
        <f>ROUND(E434*J434,2)</f>
        <v>0</v>
      </c>
      <c r="L434" s="157">
        <v>21</v>
      </c>
      <c r="M434" s="157">
        <f>G434*(1+L434/100)</f>
        <v>0</v>
      </c>
      <c r="N434" s="156">
        <v>2.0000000000000001E-4</v>
      </c>
      <c r="O434" s="156">
        <f>ROUND(E434*N434,2)</f>
        <v>0.01</v>
      </c>
      <c r="P434" s="156">
        <v>0</v>
      </c>
      <c r="Q434" s="156">
        <f>ROUND(E434*P434,2)</f>
        <v>0</v>
      </c>
      <c r="R434" s="157" t="s">
        <v>229</v>
      </c>
      <c r="S434" s="157" t="s">
        <v>167</v>
      </c>
      <c r="T434" s="157" t="s">
        <v>167</v>
      </c>
      <c r="U434" s="157">
        <v>0</v>
      </c>
      <c r="V434" s="157">
        <f>ROUND(E434*U434,2)</f>
        <v>0</v>
      </c>
      <c r="W434" s="157"/>
      <c r="X434" s="157" t="s">
        <v>230</v>
      </c>
      <c r="Y434" s="157" t="s">
        <v>169</v>
      </c>
      <c r="Z434" s="147"/>
      <c r="AA434" s="147"/>
      <c r="AB434" s="147"/>
      <c r="AC434" s="147"/>
      <c r="AD434" s="147"/>
      <c r="AE434" s="147"/>
      <c r="AF434" s="147"/>
      <c r="AG434" s="147" t="s">
        <v>231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2" x14ac:dyDescent="0.25">
      <c r="A435" s="154"/>
      <c r="B435" s="155"/>
      <c r="C435" s="185" t="s">
        <v>643</v>
      </c>
      <c r="D435" s="159"/>
      <c r="E435" s="160">
        <v>27.004999999999999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172</v>
      </c>
      <c r="AH435" s="147">
        <v>5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70">
        <v>115</v>
      </c>
      <c r="B436" s="171" t="s">
        <v>644</v>
      </c>
      <c r="C436" s="184" t="s">
        <v>645</v>
      </c>
      <c r="D436" s="172" t="s">
        <v>166</v>
      </c>
      <c r="E436" s="173">
        <v>40.86</v>
      </c>
      <c r="F436" s="174"/>
      <c r="G436" s="175">
        <f>ROUND(E436*F436,2)</f>
        <v>0</v>
      </c>
      <c r="H436" s="158"/>
      <c r="I436" s="157">
        <f>ROUND(E436*H436,2)</f>
        <v>0</v>
      </c>
      <c r="J436" s="158"/>
      <c r="K436" s="157">
        <f>ROUND(E436*J436,2)</f>
        <v>0</v>
      </c>
      <c r="L436" s="157">
        <v>21</v>
      </c>
      <c r="M436" s="157">
        <f>G436*(1+L436/100)</f>
        <v>0</v>
      </c>
      <c r="N436" s="156">
        <v>4.7400000000000003E-3</v>
      </c>
      <c r="O436" s="156">
        <f>ROUND(E436*N436,2)</f>
        <v>0.19</v>
      </c>
      <c r="P436" s="156">
        <v>0</v>
      </c>
      <c r="Q436" s="156">
        <f>ROUND(E436*P436,2)</f>
        <v>0</v>
      </c>
      <c r="R436" s="157"/>
      <c r="S436" s="157" t="s">
        <v>167</v>
      </c>
      <c r="T436" s="157" t="s">
        <v>221</v>
      </c>
      <c r="U436" s="157">
        <v>7.0000000000000007E-2</v>
      </c>
      <c r="V436" s="157">
        <f>ROUND(E436*U436,2)</f>
        <v>2.86</v>
      </c>
      <c r="W436" s="157"/>
      <c r="X436" s="157" t="s">
        <v>168</v>
      </c>
      <c r="Y436" s="157" t="s">
        <v>169</v>
      </c>
      <c r="Z436" s="147"/>
      <c r="AA436" s="147"/>
      <c r="AB436" s="147"/>
      <c r="AC436" s="147"/>
      <c r="AD436" s="147"/>
      <c r="AE436" s="147"/>
      <c r="AF436" s="147"/>
      <c r="AG436" s="147" t="s">
        <v>170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5">
      <c r="A437" s="154"/>
      <c r="B437" s="155"/>
      <c r="C437" s="185" t="s">
        <v>248</v>
      </c>
      <c r="D437" s="159"/>
      <c r="E437" s="160">
        <v>27.62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172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5">
      <c r="A438" s="154"/>
      <c r="B438" s="155"/>
      <c r="C438" s="185" t="s">
        <v>249</v>
      </c>
      <c r="D438" s="159"/>
      <c r="E438" s="160">
        <v>7.62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172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5">
      <c r="A439" s="154"/>
      <c r="B439" s="155"/>
      <c r="C439" s="185" t="s">
        <v>250</v>
      </c>
      <c r="D439" s="159"/>
      <c r="E439" s="160">
        <v>3.98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172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5">
      <c r="A440" s="154"/>
      <c r="B440" s="155"/>
      <c r="C440" s="185" t="s">
        <v>251</v>
      </c>
      <c r="D440" s="159"/>
      <c r="E440" s="160">
        <v>1.64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172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76">
        <v>116</v>
      </c>
      <c r="B441" s="177" t="s">
        <v>646</v>
      </c>
      <c r="C441" s="186" t="s">
        <v>647</v>
      </c>
      <c r="D441" s="178" t="s">
        <v>260</v>
      </c>
      <c r="E441" s="179">
        <v>1.18021</v>
      </c>
      <c r="F441" s="180"/>
      <c r="G441" s="181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6">
        <v>0</v>
      </c>
      <c r="O441" s="156">
        <f>ROUND(E441*N441,2)</f>
        <v>0</v>
      </c>
      <c r="P441" s="156">
        <v>0</v>
      </c>
      <c r="Q441" s="156">
        <f>ROUND(E441*P441,2)</f>
        <v>0</v>
      </c>
      <c r="R441" s="157"/>
      <c r="S441" s="157" t="s">
        <v>167</v>
      </c>
      <c r="T441" s="157" t="s">
        <v>167</v>
      </c>
      <c r="U441" s="157">
        <v>1.831</v>
      </c>
      <c r="V441" s="157">
        <f>ROUND(E441*U441,2)</f>
        <v>2.16</v>
      </c>
      <c r="W441" s="157"/>
      <c r="X441" s="157" t="s">
        <v>586</v>
      </c>
      <c r="Y441" s="157" t="s">
        <v>169</v>
      </c>
      <c r="Z441" s="147"/>
      <c r="AA441" s="147"/>
      <c r="AB441" s="147"/>
      <c r="AC441" s="147"/>
      <c r="AD441" s="147"/>
      <c r="AE441" s="147"/>
      <c r="AF441" s="147"/>
      <c r="AG441" s="147" t="s">
        <v>587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x14ac:dyDescent="0.25">
      <c r="A442" s="163" t="s">
        <v>162</v>
      </c>
      <c r="B442" s="164" t="s">
        <v>107</v>
      </c>
      <c r="C442" s="183" t="s">
        <v>108</v>
      </c>
      <c r="D442" s="165"/>
      <c r="E442" s="166"/>
      <c r="F442" s="167"/>
      <c r="G442" s="168">
        <f>SUMIF(AG443:AG530,"&lt;&gt;NOR",G443:G530)</f>
        <v>0</v>
      </c>
      <c r="H442" s="162"/>
      <c r="I442" s="162">
        <f>SUM(I443:I530)</f>
        <v>0</v>
      </c>
      <c r="J442" s="162"/>
      <c r="K442" s="162">
        <f>SUM(K443:K530)</f>
        <v>0</v>
      </c>
      <c r="L442" s="162"/>
      <c r="M442" s="162">
        <f>SUM(M443:M530)</f>
        <v>0</v>
      </c>
      <c r="N442" s="161"/>
      <c r="O442" s="161">
        <f>SUM(O443:O530)</f>
        <v>14.889999999999999</v>
      </c>
      <c r="P442" s="161"/>
      <c r="Q442" s="161">
        <f>SUM(Q443:Q530)</f>
        <v>38.68</v>
      </c>
      <c r="R442" s="162"/>
      <c r="S442" s="162"/>
      <c r="T442" s="162"/>
      <c r="U442" s="162"/>
      <c r="V442" s="162">
        <f>SUM(V443:V530)</f>
        <v>459.36</v>
      </c>
      <c r="W442" s="162"/>
      <c r="X442" s="162"/>
      <c r="Y442" s="162"/>
      <c r="AG442" t="s">
        <v>163</v>
      </c>
    </row>
    <row r="443" spans="1:60" outlineLevel="1" x14ac:dyDescent="0.25">
      <c r="A443" s="170">
        <v>117</v>
      </c>
      <c r="B443" s="171" t="s">
        <v>648</v>
      </c>
      <c r="C443" s="184" t="s">
        <v>649</v>
      </c>
      <c r="D443" s="172" t="s">
        <v>166</v>
      </c>
      <c r="E443" s="173">
        <v>63.6</v>
      </c>
      <c r="F443" s="174"/>
      <c r="G443" s="175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6">
        <v>1.6000000000000001E-4</v>
      </c>
      <c r="O443" s="156">
        <f>ROUND(E443*N443,2)</f>
        <v>0.01</v>
      </c>
      <c r="P443" s="156">
        <v>7.6999999999999999E-2</v>
      </c>
      <c r="Q443" s="156">
        <f>ROUND(E443*P443,2)</f>
        <v>4.9000000000000004</v>
      </c>
      <c r="R443" s="157"/>
      <c r="S443" s="157" t="s">
        <v>650</v>
      </c>
      <c r="T443" s="157" t="s">
        <v>238</v>
      </c>
      <c r="U443" s="157">
        <v>0.16800000000000001</v>
      </c>
      <c r="V443" s="157">
        <f>ROUND(E443*U443,2)</f>
        <v>10.68</v>
      </c>
      <c r="W443" s="157"/>
      <c r="X443" s="157" t="s">
        <v>168</v>
      </c>
      <c r="Y443" s="157" t="s">
        <v>169</v>
      </c>
      <c r="Z443" s="147"/>
      <c r="AA443" s="147"/>
      <c r="AB443" s="147"/>
      <c r="AC443" s="147"/>
      <c r="AD443" s="147"/>
      <c r="AE443" s="147"/>
      <c r="AF443" s="147"/>
      <c r="AG443" s="147" t="s">
        <v>170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30.5" outlineLevel="2" x14ac:dyDescent="0.25">
      <c r="A444" s="154"/>
      <c r="B444" s="155"/>
      <c r="C444" s="245" t="s">
        <v>651</v>
      </c>
      <c r="D444" s="246"/>
      <c r="E444" s="246"/>
      <c r="F444" s="246"/>
      <c r="G444" s="246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444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82" t="str">
        <f>C444</f>
        <v>Kompletní postupné rozebrání roubené konstrukce vč. přísluš. restaurátorských průzkumů, dokumentace  a fotodokumentace původního provedení. Prvky vyhodnocené jako vhodné k opětovnému použití po ošetření ponechat k vložení na původní pozici do nové konstrukce.</v>
      </c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5">
      <c r="A445" s="154"/>
      <c r="B445" s="155"/>
      <c r="C445" s="247" t="s">
        <v>652</v>
      </c>
      <c r="D445" s="248"/>
      <c r="E445" s="248"/>
      <c r="F445" s="248"/>
      <c r="G445" s="248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444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82" t="str">
        <f>C445</f>
        <v>Po celou dobu rozebírání roubené konstrukce bude celý objekt ochráněn proti vlivům počasí a staticky jištěn.</v>
      </c>
      <c r="BB445" s="147"/>
      <c r="BC445" s="147"/>
      <c r="BD445" s="147"/>
      <c r="BE445" s="147"/>
      <c r="BF445" s="147"/>
      <c r="BG445" s="147"/>
      <c r="BH445" s="147"/>
    </row>
    <row r="446" spans="1:60" outlineLevel="2" x14ac:dyDescent="0.25">
      <c r="A446" s="154"/>
      <c r="B446" s="155"/>
      <c r="C446" s="185" t="s">
        <v>653</v>
      </c>
      <c r="D446" s="159"/>
      <c r="E446" s="160">
        <v>63.6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172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70">
        <v>118</v>
      </c>
      <c r="B447" s="171" t="s">
        <v>654</v>
      </c>
      <c r="C447" s="184" t="s">
        <v>655</v>
      </c>
      <c r="D447" s="172" t="s">
        <v>166</v>
      </c>
      <c r="E447" s="173">
        <v>124.34</v>
      </c>
      <c r="F447" s="174"/>
      <c r="G447" s="175">
        <f>ROUND(E447*F447,2)</f>
        <v>0</v>
      </c>
      <c r="H447" s="158"/>
      <c r="I447" s="157">
        <f>ROUND(E447*H447,2)</f>
        <v>0</v>
      </c>
      <c r="J447" s="158"/>
      <c r="K447" s="157">
        <f>ROUND(E447*J447,2)</f>
        <v>0</v>
      </c>
      <c r="L447" s="157">
        <v>21</v>
      </c>
      <c r="M447" s="157">
        <f>G447*(1+L447/100)</f>
        <v>0</v>
      </c>
      <c r="N447" s="156">
        <v>1.6000000000000001E-4</v>
      </c>
      <c r="O447" s="156">
        <f>ROUND(E447*N447,2)</f>
        <v>0.02</v>
      </c>
      <c r="P447" s="156">
        <v>7.6999999999999999E-2</v>
      </c>
      <c r="Q447" s="156">
        <f>ROUND(E447*P447,2)</f>
        <v>9.57</v>
      </c>
      <c r="R447" s="157"/>
      <c r="S447" s="157" t="s">
        <v>650</v>
      </c>
      <c r="T447" s="157" t="s">
        <v>238</v>
      </c>
      <c r="U447" s="157">
        <v>0.16800000000000001</v>
      </c>
      <c r="V447" s="157">
        <f>ROUND(E447*U447,2)</f>
        <v>20.89</v>
      </c>
      <c r="W447" s="157"/>
      <c r="X447" s="157" t="s">
        <v>168</v>
      </c>
      <c r="Y447" s="157" t="s">
        <v>169</v>
      </c>
      <c r="Z447" s="147"/>
      <c r="AA447" s="147"/>
      <c r="AB447" s="147"/>
      <c r="AC447" s="147"/>
      <c r="AD447" s="147"/>
      <c r="AE447" s="147"/>
      <c r="AF447" s="147"/>
      <c r="AG447" s="147" t="s">
        <v>170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ht="30.5" outlineLevel="2" x14ac:dyDescent="0.25">
      <c r="A448" s="154"/>
      <c r="B448" s="155"/>
      <c r="C448" s="245" t="s">
        <v>656</v>
      </c>
      <c r="D448" s="246"/>
      <c r="E448" s="246"/>
      <c r="F448" s="246"/>
      <c r="G448" s="246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444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82" t="str">
        <f>C448</f>
        <v>Kompletní postupné rozebrání hrázděných stěn a příček vč. přísluš. restaurátorských průzkumů, dokumentace  a fotodokumentace původního provedení. Prvky vyhodnocené jako vhodné k opětovnému použití po ošetření ponechat k vložení na původní pozici do nové konstrukce.</v>
      </c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5">
      <c r="A449" s="154"/>
      <c r="B449" s="155"/>
      <c r="C449" s="247" t="s">
        <v>657</v>
      </c>
      <c r="D449" s="248"/>
      <c r="E449" s="248"/>
      <c r="F449" s="248"/>
      <c r="G449" s="248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444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82" t="str">
        <f>C449</f>
        <v>Po celou dobu rozebírání hrázděných konstrukcí bude celý objekt ochráněn proti vlivům počasí a staticky jištěn.</v>
      </c>
      <c r="BB449" s="147"/>
      <c r="BC449" s="147"/>
      <c r="BD449" s="147"/>
      <c r="BE449" s="147"/>
      <c r="BF449" s="147"/>
      <c r="BG449" s="147"/>
      <c r="BH449" s="147"/>
    </row>
    <row r="450" spans="1:60" outlineLevel="2" x14ac:dyDescent="0.25">
      <c r="A450" s="154"/>
      <c r="B450" s="155"/>
      <c r="C450" s="185" t="s">
        <v>658</v>
      </c>
      <c r="D450" s="159"/>
      <c r="E450" s="160">
        <v>26.19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172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9.95" outlineLevel="3" x14ac:dyDescent="0.25">
      <c r="A451" s="154"/>
      <c r="B451" s="155"/>
      <c r="C451" s="185" t="s">
        <v>659</v>
      </c>
      <c r="D451" s="159"/>
      <c r="E451" s="160">
        <v>83.15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172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5">
      <c r="A452" s="154"/>
      <c r="B452" s="155"/>
      <c r="C452" s="185" t="s">
        <v>660</v>
      </c>
      <c r="D452" s="159"/>
      <c r="E452" s="160">
        <v>15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172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70">
        <v>119</v>
      </c>
      <c r="B453" s="171" t="s">
        <v>661</v>
      </c>
      <c r="C453" s="184" t="s">
        <v>662</v>
      </c>
      <c r="D453" s="172" t="s">
        <v>166</v>
      </c>
      <c r="E453" s="173">
        <v>106.6</v>
      </c>
      <c r="F453" s="174"/>
      <c r="G453" s="175">
        <f>ROUND(E453*F453,2)</f>
        <v>0</v>
      </c>
      <c r="H453" s="158"/>
      <c r="I453" s="157">
        <f>ROUND(E453*H453,2)</f>
        <v>0</v>
      </c>
      <c r="J453" s="158"/>
      <c r="K453" s="157">
        <f>ROUND(E453*J453,2)</f>
        <v>0</v>
      </c>
      <c r="L453" s="157">
        <v>21</v>
      </c>
      <c r="M453" s="157">
        <f>G453*(1+L453/100)</f>
        <v>0</v>
      </c>
      <c r="N453" s="156">
        <v>1.6000000000000001E-4</v>
      </c>
      <c r="O453" s="156">
        <f>ROUND(E453*N453,2)</f>
        <v>0.02</v>
      </c>
      <c r="P453" s="156">
        <v>7.6999999999999999E-2</v>
      </c>
      <c r="Q453" s="156">
        <f>ROUND(E453*P453,2)</f>
        <v>8.2100000000000009</v>
      </c>
      <c r="R453" s="157"/>
      <c r="S453" s="157" t="s">
        <v>650</v>
      </c>
      <c r="T453" s="157" t="s">
        <v>238</v>
      </c>
      <c r="U453" s="157">
        <v>0.16800000000000001</v>
      </c>
      <c r="V453" s="157">
        <f>ROUND(E453*U453,2)</f>
        <v>17.91</v>
      </c>
      <c r="W453" s="157"/>
      <c r="X453" s="157" t="s">
        <v>168</v>
      </c>
      <c r="Y453" s="157" t="s">
        <v>169</v>
      </c>
      <c r="Z453" s="147"/>
      <c r="AA453" s="147"/>
      <c r="AB453" s="147"/>
      <c r="AC453" s="147"/>
      <c r="AD453" s="147"/>
      <c r="AE453" s="147"/>
      <c r="AF453" s="147"/>
      <c r="AG453" s="147" t="s">
        <v>170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30.5" outlineLevel="2" x14ac:dyDescent="0.25">
      <c r="A454" s="154"/>
      <c r="B454" s="155"/>
      <c r="C454" s="245" t="s">
        <v>663</v>
      </c>
      <c r="D454" s="246"/>
      <c r="E454" s="246"/>
      <c r="F454" s="246"/>
      <c r="G454" s="246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444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82" t="str">
        <f>C454</f>
        <v>Kompletní postupné rozebrání trámových stropních konstrukcí vč. přísluš. restaurátorských průzkumů, dokumentace  a fotodokumentace původního provedení. Prvky vyhodnocené jako vhodné k opětovnému použití po ošetření ponechat k vložení na původní pozici do nové konstrukce.</v>
      </c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5">
      <c r="A455" s="154"/>
      <c r="B455" s="155"/>
      <c r="C455" s="247" t="s">
        <v>664</v>
      </c>
      <c r="D455" s="248"/>
      <c r="E455" s="248"/>
      <c r="F455" s="248"/>
      <c r="G455" s="248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444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2" x14ac:dyDescent="0.25">
      <c r="A456" s="154"/>
      <c r="B456" s="155"/>
      <c r="C456" s="185" t="s">
        <v>665</v>
      </c>
      <c r="D456" s="159"/>
      <c r="E456" s="160">
        <v>40.4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172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5">
      <c r="A457" s="154"/>
      <c r="B457" s="155"/>
      <c r="C457" s="185" t="s">
        <v>666</v>
      </c>
      <c r="D457" s="159"/>
      <c r="E457" s="160">
        <v>42.2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172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5">
      <c r="A458" s="154"/>
      <c r="B458" s="155"/>
      <c r="C458" s="185" t="s">
        <v>667</v>
      </c>
      <c r="D458" s="159"/>
      <c r="E458" s="160">
        <v>24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172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ht="19.95" outlineLevel="1" x14ac:dyDescent="0.25">
      <c r="A459" s="170">
        <v>120</v>
      </c>
      <c r="B459" s="171" t="s">
        <v>668</v>
      </c>
      <c r="C459" s="184" t="s">
        <v>669</v>
      </c>
      <c r="D459" s="172" t="s">
        <v>670</v>
      </c>
      <c r="E459" s="173">
        <v>63.6</v>
      </c>
      <c r="F459" s="174"/>
      <c r="G459" s="175">
        <f>ROUND(E459*F459,2)</f>
        <v>0</v>
      </c>
      <c r="H459" s="158"/>
      <c r="I459" s="157">
        <f>ROUND(E459*H459,2)</f>
        <v>0</v>
      </c>
      <c r="J459" s="158"/>
      <c r="K459" s="157">
        <f>ROUND(E459*J459,2)</f>
        <v>0</v>
      </c>
      <c r="L459" s="157">
        <v>21</v>
      </c>
      <c r="M459" s="157">
        <f>G459*(1+L459/100)</f>
        <v>0</v>
      </c>
      <c r="N459" s="156">
        <v>1.375E-2</v>
      </c>
      <c r="O459" s="156">
        <f>ROUND(E459*N459,2)</f>
        <v>0.87</v>
      </c>
      <c r="P459" s="156">
        <v>0</v>
      </c>
      <c r="Q459" s="156">
        <f>ROUND(E459*P459,2)</f>
        <v>0</v>
      </c>
      <c r="R459" s="157"/>
      <c r="S459" s="157" t="s">
        <v>650</v>
      </c>
      <c r="T459" s="157" t="s">
        <v>238</v>
      </c>
      <c r="U459" s="157">
        <v>0.35899999999999999</v>
      </c>
      <c r="V459" s="157">
        <f>ROUND(E459*U459,2)</f>
        <v>22.83</v>
      </c>
      <c r="W459" s="157"/>
      <c r="X459" s="157" t="s">
        <v>168</v>
      </c>
      <c r="Y459" s="157" t="s">
        <v>169</v>
      </c>
      <c r="Z459" s="147"/>
      <c r="AA459" s="147"/>
      <c r="AB459" s="147"/>
      <c r="AC459" s="147"/>
      <c r="AD459" s="147"/>
      <c r="AE459" s="147"/>
      <c r="AF459" s="147"/>
      <c r="AG459" s="147" t="s">
        <v>170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30.5" outlineLevel="2" x14ac:dyDescent="0.25">
      <c r="A460" s="154"/>
      <c r="B460" s="155"/>
      <c r="C460" s="245" t="s">
        <v>671</v>
      </c>
      <c r="D460" s="246"/>
      <c r="E460" s="246"/>
      <c r="F460" s="246"/>
      <c r="G460" s="246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444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82" t="str">
        <f>C460</f>
        <v>Kompletní provedení roubené konstrukce dle dokumentace  a fotodokumentace původního provedení, vč. přikotvení ke ztuž. věnci dle PD. Prvky vyhodnocené jako vhodné k opětovnému použití po ošetření vložit na původní pozici do nové konstrukce.</v>
      </c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5">
      <c r="A461" s="154"/>
      <c r="B461" s="155"/>
      <c r="C461" s="247" t="s">
        <v>672</v>
      </c>
      <c r="D461" s="248"/>
      <c r="E461" s="248"/>
      <c r="F461" s="248"/>
      <c r="G461" s="248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444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82" t="str">
        <f>C461</f>
        <v>Po celou dobu realizace roubené konstrukce bude celý objekt ochráněn proti vlivům počasí a staticky jištěn.</v>
      </c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5">
      <c r="A462" s="154"/>
      <c r="B462" s="155"/>
      <c r="C462" s="185" t="s">
        <v>673</v>
      </c>
      <c r="D462" s="159"/>
      <c r="E462" s="160">
        <v>63.6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172</v>
      </c>
      <c r="AH462" s="147">
        <v>5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ht="19.95" outlineLevel="1" x14ac:dyDescent="0.25">
      <c r="A463" s="170">
        <v>121</v>
      </c>
      <c r="B463" s="171" t="s">
        <v>674</v>
      </c>
      <c r="C463" s="184" t="s">
        <v>675</v>
      </c>
      <c r="D463" s="172" t="s">
        <v>670</v>
      </c>
      <c r="E463" s="173">
        <v>124.34</v>
      </c>
      <c r="F463" s="174"/>
      <c r="G463" s="175">
        <f>ROUND(E463*F463,2)</f>
        <v>0</v>
      </c>
      <c r="H463" s="158"/>
      <c r="I463" s="157">
        <f>ROUND(E463*H463,2)</f>
        <v>0</v>
      </c>
      <c r="J463" s="158"/>
      <c r="K463" s="157">
        <f>ROUND(E463*J463,2)</f>
        <v>0</v>
      </c>
      <c r="L463" s="157">
        <v>21</v>
      </c>
      <c r="M463" s="157">
        <f>G463*(1+L463/100)</f>
        <v>0</v>
      </c>
      <c r="N463" s="156">
        <v>1.375E-2</v>
      </c>
      <c r="O463" s="156">
        <f>ROUND(E463*N463,2)</f>
        <v>1.71</v>
      </c>
      <c r="P463" s="156">
        <v>0</v>
      </c>
      <c r="Q463" s="156">
        <f>ROUND(E463*P463,2)</f>
        <v>0</v>
      </c>
      <c r="R463" s="157"/>
      <c r="S463" s="157" t="s">
        <v>650</v>
      </c>
      <c r="T463" s="157" t="s">
        <v>238</v>
      </c>
      <c r="U463" s="157">
        <v>0.35899999999999999</v>
      </c>
      <c r="V463" s="157">
        <f>ROUND(E463*U463,2)</f>
        <v>44.64</v>
      </c>
      <c r="W463" s="157"/>
      <c r="X463" s="157" t="s">
        <v>168</v>
      </c>
      <c r="Y463" s="157" t="s">
        <v>169</v>
      </c>
      <c r="Z463" s="147"/>
      <c r="AA463" s="147"/>
      <c r="AB463" s="147"/>
      <c r="AC463" s="147"/>
      <c r="AD463" s="147"/>
      <c r="AE463" s="147"/>
      <c r="AF463" s="147"/>
      <c r="AG463" s="147" t="s">
        <v>170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0.5" outlineLevel="2" x14ac:dyDescent="0.25">
      <c r="A464" s="154"/>
      <c r="B464" s="155"/>
      <c r="C464" s="245" t="s">
        <v>676</v>
      </c>
      <c r="D464" s="246"/>
      <c r="E464" s="246"/>
      <c r="F464" s="246"/>
      <c r="G464" s="246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444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82" t="str">
        <f>C464</f>
        <v>Kompletní provedení hrázděných konstrukcí dle dokumentace  a fotodokumentace původního provedení. Prvky vyhodnocené jako vhodné k opětovnému použití po ošetření vložit na původní pozici do nové konstrukce.</v>
      </c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5">
      <c r="A465" s="154"/>
      <c r="B465" s="155"/>
      <c r="C465" s="247" t="s">
        <v>677</v>
      </c>
      <c r="D465" s="248"/>
      <c r="E465" s="248"/>
      <c r="F465" s="248"/>
      <c r="G465" s="248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444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5">
      <c r="A466" s="154"/>
      <c r="B466" s="155"/>
      <c r="C466" s="185" t="s">
        <v>678</v>
      </c>
      <c r="D466" s="159"/>
      <c r="E466" s="160">
        <v>124.34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172</v>
      </c>
      <c r="AH466" s="147">
        <v>5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ht="19.95" outlineLevel="1" x14ac:dyDescent="0.25">
      <c r="A467" s="170">
        <v>122</v>
      </c>
      <c r="B467" s="171" t="s">
        <v>679</v>
      </c>
      <c r="C467" s="184" t="s">
        <v>680</v>
      </c>
      <c r="D467" s="172" t="s">
        <v>670</v>
      </c>
      <c r="E467" s="173">
        <v>106.6</v>
      </c>
      <c r="F467" s="174"/>
      <c r="G467" s="175">
        <f>ROUND(E467*F467,2)</f>
        <v>0</v>
      </c>
      <c r="H467" s="158"/>
      <c r="I467" s="157">
        <f>ROUND(E467*H467,2)</f>
        <v>0</v>
      </c>
      <c r="J467" s="158"/>
      <c r="K467" s="157">
        <f>ROUND(E467*J467,2)</f>
        <v>0</v>
      </c>
      <c r="L467" s="157">
        <v>21</v>
      </c>
      <c r="M467" s="157">
        <f>G467*(1+L467/100)</f>
        <v>0</v>
      </c>
      <c r="N467" s="156">
        <v>1.375E-2</v>
      </c>
      <c r="O467" s="156">
        <f>ROUND(E467*N467,2)</f>
        <v>1.47</v>
      </c>
      <c r="P467" s="156">
        <v>0</v>
      </c>
      <c r="Q467" s="156">
        <f>ROUND(E467*P467,2)</f>
        <v>0</v>
      </c>
      <c r="R467" s="157"/>
      <c r="S467" s="157" t="s">
        <v>650</v>
      </c>
      <c r="T467" s="157" t="s">
        <v>238</v>
      </c>
      <c r="U467" s="157">
        <v>0.35899999999999999</v>
      </c>
      <c r="V467" s="157">
        <f>ROUND(E467*U467,2)</f>
        <v>38.270000000000003</v>
      </c>
      <c r="W467" s="157"/>
      <c r="X467" s="157" t="s">
        <v>168</v>
      </c>
      <c r="Y467" s="157" t="s">
        <v>169</v>
      </c>
      <c r="Z467" s="147"/>
      <c r="AA467" s="147"/>
      <c r="AB467" s="147"/>
      <c r="AC467" s="147"/>
      <c r="AD467" s="147"/>
      <c r="AE467" s="147"/>
      <c r="AF467" s="147"/>
      <c r="AG467" s="147" t="s">
        <v>170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30.5" outlineLevel="2" x14ac:dyDescent="0.25">
      <c r="A468" s="154"/>
      <c r="B468" s="155"/>
      <c r="C468" s="245" t="s">
        <v>681</v>
      </c>
      <c r="D468" s="246"/>
      <c r="E468" s="246"/>
      <c r="F468" s="246"/>
      <c r="G468" s="246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444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82" t="str">
        <f>C468</f>
        <v>Kompletní provedení stropních trámových konstrukcí dle dokumentace  a fotodokumentace původního provedení. Prvky vyhodnocené jako vhodné k opětovnému použití po ošetření vložit na původní pozici do nové konstrukce.</v>
      </c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5">
      <c r="A469" s="154"/>
      <c r="B469" s="155"/>
      <c r="C469" s="185" t="s">
        <v>682</v>
      </c>
      <c r="D469" s="159"/>
      <c r="E469" s="160">
        <v>106.6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172</v>
      </c>
      <c r="AH469" s="147">
        <v>5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19.95" outlineLevel="1" x14ac:dyDescent="0.25">
      <c r="A470" s="170">
        <v>123</v>
      </c>
      <c r="B470" s="171" t="s">
        <v>683</v>
      </c>
      <c r="C470" s="184" t="s">
        <v>684</v>
      </c>
      <c r="D470" s="172" t="s">
        <v>166</v>
      </c>
      <c r="E470" s="173">
        <v>40</v>
      </c>
      <c r="F470" s="174"/>
      <c r="G470" s="175">
        <f>ROUND(E470*F470,2)</f>
        <v>0</v>
      </c>
      <c r="H470" s="158"/>
      <c r="I470" s="157">
        <f>ROUND(E470*H470,2)</f>
        <v>0</v>
      </c>
      <c r="J470" s="158"/>
      <c r="K470" s="157">
        <f>ROUND(E470*J470,2)</f>
        <v>0</v>
      </c>
      <c r="L470" s="157">
        <v>21</v>
      </c>
      <c r="M470" s="157">
        <f>G470*(1+L470/100)</f>
        <v>0</v>
      </c>
      <c r="N470" s="156">
        <v>1.468E-2</v>
      </c>
      <c r="O470" s="156">
        <f>ROUND(E470*N470,2)</f>
        <v>0.59</v>
      </c>
      <c r="P470" s="156">
        <v>0</v>
      </c>
      <c r="Q470" s="156">
        <f>ROUND(E470*P470,2)</f>
        <v>0</v>
      </c>
      <c r="R470" s="157"/>
      <c r="S470" s="157" t="s">
        <v>167</v>
      </c>
      <c r="T470" s="157" t="s">
        <v>685</v>
      </c>
      <c r="U470" s="157">
        <v>0.25352000000000002</v>
      </c>
      <c r="V470" s="157">
        <f>ROUND(E470*U470,2)</f>
        <v>10.14</v>
      </c>
      <c r="W470" s="157"/>
      <c r="X470" s="157" t="s">
        <v>168</v>
      </c>
      <c r="Y470" s="157" t="s">
        <v>169</v>
      </c>
      <c r="Z470" s="147"/>
      <c r="AA470" s="147"/>
      <c r="AB470" s="147"/>
      <c r="AC470" s="147"/>
      <c r="AD470" s="147"/>
      <c r="AE470" s="147"/>
      <c r="AF470" s="147"/>
      <c r="AG470" s="147" t="s">
        <v>170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5">
      <c r="A471" s="154"/>
      <c r="B471" s="155"/>
      <c r="C471" s="185" t="s">
        <v>686</v>
      </c>
      <c r="D471" s="159"/>
      <c r="E471" s="160">
        <v>40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172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19.95" outlineLevel="1" x14ac:dyDescent="0.25">
      <c r="A472" s="176">
        <v>124</v>
      </c>
      <c r="B472" s="177" t="s">
        <v>687</v>
      </c>
      <c r="C472" s="186" t="s">
        <v>688</v>
      </c>
      <c r="D472" s="178" t="s">
        <v>689</v>
      </c>
      <c r="E472" s="179">
        <v>1</v>
      </c>
      <c r="F472" s="180"/>
      <c r="G472" s="181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6">
        <v>5.2599999999999999E-3</v>
      </c>
      <c r="O472" s="156">
        <f>ROUND(E472*N472,2)</f>
        <v>0.01</v>
      </c>
      <c r="P472" s="156">
        <v>0</v>
      </c>
      <c r="Q472" s="156">
        <f>ROUND(E472*P472,2)</f>
        <v>0</v>
      </c>
      <c r="R472" s="157"/>
      <c r="S472" s="157" t="s">
        <v>650</v>
      </c>
      <c r="T472" s="157" t="s">
        <v>238</v>
      </c>
      <c r="U472" s="157">
        <v>0.84599999999999997</v>
      </c>
      <c r="V472" s="157">
        <f>ROUND(E472*U472,2)</f>
        <v>0.85</v>
      </c>
      <c r="W472" s="157"/>
      <c r="X472" s="157" t="s">
        <v>168</v>
      </c>
      <c r="Y472" s="157" t="s">
        <v>169</v>
      </c>
      <c r="Z472" s="147"/>
      <c r="AA472" s="147"/>
      <c r="AB472" s="147"/>
      <c r="AC472" s="147"/>
      <c r="AD472" s="147"/>
      <c r="AE472" s="147"/>
      <c r="AF472" s="147"/>
      <c r="AG472" s="147" t="s">
        <v>170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19.95" outlineLevel="1" x14ac:dyDescent="0.25">
      <c r="A473" s="176">
        <v>125</v>
      </c>
      <c r="B473" s="177" t="s">
        <v>690</v>
      </c>
      <c r="C473" s="186" t="s">
        <v>691</v>
      </c>
      <c r="D473" s="178" t="s">
        <v>689</v>
      </c>
      <c r="E473" s="179">
        <v>1</v>
      </c>
      <c r="F473" s="180"/>
      <c r="G473" s="181">
        <f>ROUND(E473*F473,2)</f>
        <v>0</v>
      </c>
      <c r="H473" s="158"/>
      <c r="I473" s="157">
        <f>ROUND(E473*H473,2)</f>
        <v>0</v>
      </c>
      <c r="J473" s="158"/>
      <c r="K473" s="157">
        <f>ROUND(E473*J473,2)</f>
        <v>0</v>
      </c>
      <c r="L473" s="157">
        <v>21</v>
      </c>
      <c r="M473" s="157">
        <f>G473*(1+L473/100)</f>
        <v>0</v>
      </c>
      <c r="N473" s="156">
        <v>5.2599999999999999E-3</v>
      </c>
      <c r="O473" s="156">
        <f>ROUND(E473*N473,2)</f>
        <v>0.01</v>
      </c>
      <c r="P473" s="156">
        <v>0</v>
      </c>
      <c r="Q473" s="156">
        <f>ROUND(E473*P473,2)</f>
        <v>0</v>
      </c>
      <c r="R473" s="157"/>
      <c r="S473" s="157" t="s">
        <v>650</v>
      </c>
      <c r="T473" s="157" t="s">
        <v>238</v>
      </c>
      <c r="U473" s="157">
        <v>0.84599999999999997</v>
      </c>
      <c r="V473" s="157">
        <f>ROUND(E473*U473,2)</f>
        <v>0.85</v>
      </c>
      <c r="W473" s="157"/>
      <c r="X473" s="157" t="s">
        <v>168</v>
      </c>
      <c r="Y473" s="157" t="s">
        <v>169</v>
      </c>
      <c r="Z473" s="147"/>
      <c r="AA473" s="147"/>
      <c r="AB473" s="147"/>
      <c r="AC473" s="147"/>
      <c r="AD473" s="147"/>
      <c r="AE473" s="147"/>
      <c r="AF473" s="147"/>
      <c r="AG473" s="147" t="s">
        <v>170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ht="19.95" outlineLevel="1" x14ac:dyDescent="0.25">
      <c r="A474" s="176">
        <v>126</v>
      </c>
      <c r="B474" s="177" t="s">
        <v>692</v>
      </c>
      <c r="C474" s="186" t="s">
        <v>693</v>
      </c>
      <c r="D474" s="178" t="s">
        <v>689</v>
      </c>
      <c r="E474" s="179">
        <v>1</v>
      </c>
      <c r="F474" s="180"/>
      <c r="G474" s="181">
        <f>ROUND(E474*F474,2)</f>
        <v>0</v>
      </c>
      <c r="H474" s="158"/>
      <c r="I474" s="157">
        <f>ROUND(E474*H474,2)</f>
        <v>0</v>
      </c>
      <c r="J474" s="158"/>
      <c r="K474" s="157">
        <f>ROUND(E474*J474,2)</f>
        <v>0</v>
      </c>
      <c r="L474" s="157">
        <v>21</v>
      </c>
      <c r="M474" s="157">
        <f>G474*(1+L474/100)</f>
        <v>0</v>
      </c>
      <c r="N474" s="156">
        <v>5.2599999999999999E-3</v>
      </c>
      <c r="O474" s="156">
        <f>ROUND(E474*N474,2)</f>
        <v>0.01</v>
      </c>
      <c r="P474" s="156">
        <v>0</v>
      </c>
      <c r="Q474" s="156">
        <f>ROUND(E474*P474,2)</f>
        <v>0</v>
      </c>
      <c r="R474" s="157"/>
      <c r="S474" s="157" t="s">
        <v>650</v>
      </c>
      <c r="T474" s="157" t="s">
        <v>238</v>
      </c>
      <c r="U474" s="157">
        <v>0.84599999999999997</v>
      </c>
      <c r="V474" s="157">
        <f>ROUND(E474*U474,2)</f>
        <v>0.85</v>
      </c>
      <c r="W474" s="157"/>
      <c r="X474" s="157" t="s">
        <v>168</v>
      </c>
      <c r="Y474" s="157" t="s">
        <v>169</v>
      </c>
      <c r="Z474" s="147"/>
      <c r="AA474" s="147"/>
      <c r="AB474" s="147"/>
      <c r="AC474" s="147"/>
      <c r="AD474" s="147"/>
      <c r="AE474" s="147"/>
      <c r="AF474" s="147"/>
      <c r="AG474" s="147" t="s">
        <v>170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19.95" outlineLevel="1" x14ac:dyDescent="0.25">
      <c r="A475" s="170">
        <v>127</v>
      </c>
      <c r="B475" s="171" t="s">
        <v>694</v>
      </c>
      <c r="C475" s="184" t="s">
        <v>695</v>
      </c>
      <c r="D475" s="172" t="s">
        <v>689</v>
      </c>
      <c r="E475" s="173">
        <v>1</v>
      </c>
      <c r="F475" s="174"/>
      <c r="G475" s="175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0</v>
      </c>
      <c r="O475" s="156">
        <f>ROUND(E475*N475,2)</f>
        <v>0</v>
      </c>
      <c r="P475" s="156">
        <v>4.0000000000000001E-3</v>
      </c>
      <c r="Q475" s="156">
        <f>ROUND(E475*P475,2)</f>
        <v>0</v>
      </c>
      <c r="R475" s="157"/>
      <c r="S475" s="157" t="s">
        <v>650</v>
      </c>
      <c r="T475" s="157" t="s">
        <v>238</v>
      </c>
      <c r="U475" s="157">
        <v>0.20599999999999999</v>
      </c>
      <c r="V475" s="157">
        <f>ROUND(E475*U475,2)</f>
        <v>0.21</v>
      </c>
      <c r="W475" s="157"/>
      <c r="X475" s="157" t="s">
        <v>168</v>
      </c>
      <c r="Y475" s="157" t="s">
        <v>169</v>
      </c>
      <c r="Z475" s="147"/>
      <c r="AA475" s="147"/>
      <c r="AB475" s="147"/>
      <c r="AC475" s="147"/>
      <c r="AD475" s="147"/>
      <c r="AE475" s="147"/>
      <c r="AF475" s="147"/>
      <c r="AG475" s="147" t="s">
        <v>170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30.5" outlineLevel="2" x14ac:dyDescent="0.25">
      <c r="A476" s="154"/>
      <c r="B476" s="155"/>
      <c r="C476" s="245" t="s">
        <v>696</v>
      </c>
      <c r="D476" s="246"/>
      <c r="E476" s="246"/>
      <c r="F476" s="246"/>
      <c r="G476" s="246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444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82" t="str">
        <f>C476</f>
        <v>Kompletní postupné rozebrání konstrukce krovu vč. přísluš. restaurátorských průzkumů, dokumentace  a fotodokumentace původního provedení. Prvky vyhodnocené jako vhodné k opětovnému použití po ošetření ponechat k vložení na původní pozici do nové konstrukce.</v>
      </c>
      <c r="BB476" s="147"/>
      <c r="BC476" s="147"/>
      <c r="BD476" s="147"/>
      <c r="BE476" s="147"/>
      <c r="BF476" s="147"/>
      <c r="BG476" s="147"/>
      <c r="BH476" s="147"/>
    </row>
    <row r="477" spans="1:60" ht="20.5" outlineLevel="3" x14ac:dyDescent="0.25">
      <c r="A477" s="154"/>
      <c r="B477" s="155"/>
      <c r="C477" s="247" t="s">
        <v>697</v>
      </c>
      <c r="D477" s="248"/>
      <c r="E477" s="248"/>
      <c r="F477" s="248"/>
      <c r="G477" s="248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444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82" t="str">
        <f>C477</f>
        <v>Po celou dobu rozebírání i montáže konstrukce krovu bude celý objekt ochráněn proti vlivům počasí a staticky jištěn.</v>
      </c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70">
        <v>128</v>
      </c>
      <c r="B478" s="171" t="s">
        <v>698</v>
      </c>
      <c r="C478" s="184" t="s">
        <v>699</v>
      </c>
      <c r="D478" s="172" t="s">
        <v>689</v>
      </c>
      <c r="E478" s="173">
        <v>1</v>
      </c>
      <c r="F478" s="174"/>
      <c r="G478" s="175">
        <f>ROUND(E478*F478,2)</f>
        <v>0</v>
      </c>
      <c r="H478" s="158"/>
      <c r="I478" s="157">
        <f>ROUND(E478*H478,2)</f>
        <v>0</v>
      </c>
      <c r="J478" s="158"/>
      <c r="K478" s="157">
        <f>ROUND(E478*J478,2)</f>
        <v>0</v>
      </c>
      <c r="L478" s="157">
        <v>21</v>
      </c>
      <c r="M478" s="157">
        <f>G478*(1+L478/100)</f>
        <v>0</v>
      </c>
      <c r="N478" s="156">
        <v>9.8999999999999999E-4</v>
      </c>
      <c r="O478" s="156">
        <f>ROUND(E478*N478,2)</f>
        <v>0</v>
      </c>
      <c r="P478" s="156">
        <v>0</v>
      </c>
      <c r="Q478" s="156">
        <f>ROUND(E478*P478,2)</f>
        <v>0</v>
      </c>
      <c r="R478" s="157"/>
      <c r="S478" s="157" t="s">
        <v>650</v>
      </c>
      <c r="T478" s="157" t="s">
        <v>238</v>
      </c>
      <c r="U478" s="157">
        <v>0.48899999999999999</v>
      </c>
      <c r="V478" s="157">
        <f>ROUND(E478*U478,2)</f>
        <v>0.49</v>
      </c>
      <c r="W478" s="157"/>
      <c r="X478" s="157" t="s">
        <v>168</v>
      </c>
      <c r="Y478" s="157" t="s">
        <v>169</v>
      </c>
      <c r="Z478" s="147"/>
      <c r="AA478" s="147"/>
      <c r="AB478" s="147"/>
      <c r="AC478" s="147"/>
      <c r="AD478" s="147"/>
      <c r="AE478" s="147"/>
      <c r="AF478" s="147"/>
      <c r="AG478" s="147" t="s">
        <v>170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30.5" outlineLevel="2" x14ac:dyDescent="0.25">
      <c r="A479" s="154"/>
      <c r="B479" s="155"/>
      <c r="C479" s="245" t="s">
        <v>696</v>
      </c>
      <c r="D479" s="246"/>
      <c r="E479" s="246"/>
      <c r="F479" s="246"/>
      <c r="G479" s="246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444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82" t="str">
        <f>C479</f>
        <v>Kompletní postupné rozebrání konstrukce krovu vč. přísluš. restaurátorských průzkumů, dokumentace  a fotodokumentace původního provedení. Prvky vyhodnocené jako vhodné k opětovnému použití po ošetření ponechat k vložení na původní pozici do nové konstrukce.</v>
      </c>
      <c r="BB479" s="147"/>
      <c r="BC479" s="147"/>
      <c r="BD479" s="147"/>
      <c r="BE479" s="147"/>
      <c r="BF479" s="147"/>
      <c r="BG479" s="147"/>
      <c r="BH479" s="147"/>
    </row>
    <row r="480" spans="1:60" ht="20.5" outlineLevel="3" x14ac:dyDescent="0.25">
      <c r="A480" s="154"/>
      <c r="B480" s="155"/>
      <c r="C480" s="247" t="s">
        <v>697</v>
      </c>
      <c r="D480" s="248"/>
      <c r="E480" s="248"/>
      <c r="F480" s="248"/>
      <c r="G480" s="248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444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82" t="str">
        <f>C480</f>
        <v>Po celou dobu rozebírání i montáže konstrukce krovu bude celý objekt ochráněn proti vlivům počasí a staticky jištěn.</v>
      </c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70">
        <v>129</v>
      </c>
      <c r="B481" s="171" t="s">
        <v>700</v>
      </c>
      <c r="C481" s="184" t="s">
        <v>701</v>
      </c>
      <c r="D481" s="172" t="s">
        <v>166</v>
      </c>
      <c r="E481" s="173">
        <v>144</v>
      </c>
      <c r="F481" s="174"/>
      <c r="G481" s="175">
        <f>ROUND(E481*F481,2)</f>
        <v>0</v>
      </c>
      <c r="H481" s="158"/>
      <c r="I481" s="157">
        <f>ROUND(E481*H481,2)</f>
        <v>0</v>
      </c>
      <c r="J481" s="158"/>
      <c r="K481" s="157">
        <f>ROUND(E481*J481,2)</f>
        <v>0</v>
      </c>
      <c r="L481" s="157">
        <v>21</v>
      </c>
      <c r="M481" s="157">
        <f>G481*(1+L481/100)</f>
        <v>0</v>
      </c>
      <c r="N481" s="156">
        <v>6.6E-3</v>
      </c>
      <c r="O481" s="156">
        <f>ROUND(E481*N481,2)</f>
        <v>0.95</v>
      </c>
      <c r="P481" s="156">
        <v>0</v>
      </c>
      <c r="Q481" s="156">
        <f>ROUND(E481*P481,2)</f>
        <v>0</v>
      </c>
      <c r="R481" s="157"/>
      <c r="S481" s="157" t="s">
        <v>167</v>
      </c>
      <c r="T481" s="157" t="s">
        <v>167</v>
      </c>
      <c r="U481" s="157">
        <v>0.20799999999999999</v>
      </c>
      <c r="V481" s="157">
        <f>ROUND(E481*U481,2)</f>
        <v>29.95</v>
      </c>
      <c r="W481" s="157"/>
      <c r="X481" s="157" t="s">
        <v>168</v>
      </c>
      <c r="Y481" s="157" t="s">
        <v>169</v>
      </c>
      <c r="Z481" s="147"/>
      <c r="AA481" s="147"/>
      <c r="AB481" s="147"/>
      <c r="AC481" s="147"/>
      <c r="AD481" s="147"/>
      <c r="AE481" s="147"/>
      <c r="AF481" s="147"/>
      <c r="AG481" s="147" t="s">
        <v>170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2" x14ac:dyDescent="0.25">
      <c r="A482" s="154"/>
      <c r="B482" s="155"/>
      <c r="C482" s="185" t="s">
        <v>702</v>
      </c>
      <c r="D482" s="159"/>
      <c r="E482" s="160">
        <v>144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172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70">
        <v>130</v>
      </c>
      <c r="B483" s="171" t="s">
        <v>703</v>
      </c>
      <c r="C483" s="184" t="s">
        <v>704</v>
      </c>
      <c r="D483" s="172" t="s">
        <v>166</v>
      </c>
      <c r="E483" s="173">
        <v>144</v>
      </c>
      <c r="F483" s="174"/>
      <c r="G483" s="175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1.5499999999999999E-3</v>
      </c>
      <c r="O483" s="156">
        <f>ROUND(E483*N483,2)</f>
        <v>0.22</v>
      </c>
      <c r="P483" s="156">
        <v>0</v>
      </c>
      <c r="Q483" s="156">
        <f>ROUND(E483*P483,2)</f>
        <v>0</v>
      </c>
      <c r="R483" s="157"/>
      <c r="S483" s="157" t="s">
        <v>167</v>
      </c>
      <c r="T483" s="157" t="s">
        <v>167</v>
      </c>
      <c r="U483" s="157">
        <v>9.5000000000000001E-2</v>
      </c>
      <c r="V483" s="157">
        <f>ROUND(E483*U483,2)</f>
        <v>13.68</v>
      </c>
      <c r="W483" s="157"/>
      <c r="X483" s="157" t="s">
        <v>168</v>
      </c>
      <c r="Y483" s="157" t="s">
        <v>169</v>
      </c>
      <c r="Z483" s="147"/>
      <c r="AA483" s="147"/>
      <c r="AB483" s="147"/>
      <c r="AC483" s="147"/>
      <c r="AD483" s="147"/>
      <c r="AE483" s="147"/>
      <c r="AF483" s="147"/>
      <c r="AG483" s="147" t="s">
        <v>170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5">
      <c r="A484" s="154"/>
      <c r="B484" s="155"/>
      <c r="C484" s="185" t="s">
        <v>702</v>
      </c>
      <c r="D484" s="159"/>
      <c r="E484" s="160">
        <v>144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172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70">
        <v>131</v>
      </c>
      <c r="B485" s="171" t="s">
        <v>705</v>
      </c>
      <c r="C485" s="184" t="s">
        <v>706</v>
      </c>
      <c r="D485" s="172" t="s">
        <v>166</v>
      </c>
      <c r="E485" s="173">
        <v>48.55</v>
      </c>
      <c r="F485" s="174"/>
      <c r="G485" s="175">
        <f>ROUND(E485*F485,2)</f>
        <v>0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0</v>
      </c>
      <c r="N485" s="156">
        <v>0</v>
      </c>
      <c r="O485" s="156">
        <f>ROUND(E485*N485,2)</f>
        <v>0</v>
      </c>
      <c r="P485" s="156">
        <v>1.6E-2</v>
      </c>
      <c r="Q485" s="156">
        <f>ROUND(E485*P485,2)</f>
        <v>0.78</v>
      </c>
      <c r="R485" s="157"/>
      <c r="S485" s="157" t="s">
        <v>167</v>
      </c>
      <c r="T485" s="157" t="s">
        <v>167</v>
      </c>
      <c r="U485" s="157">
        <v>0.14000000000000001</v>
      </c>
      <c r="V485" s="157">
        <f>ROUND(E485*U485,2)</f>
        <v>6.8</v>
      </c>
      <c r="W485" s="157"/>
      <c r="X485" s="157" t="s">
        <v>168</v>
      </c>
      <c r="Y485" s="157" t="s">
        <v>169</v>
      </c>
      <c r="Z485" s="147"/>
      <c r="AA485" s="147"/>
      <c r="AB485" s="147"/>
      <c r="AC485" s="147"/>
      <c r="AD485" s="147"/>
      <c r="AE485" s="147"/>
      <c r="AF485" s="147"/>
      <c r="AG485" s="147" t="s">
        <v>170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2" x14ac:dyDescent="0.25">
      <c r="A486" s="154"/>
      <c r="B486" s="155"/>
      <c r="C486" s="185" t="s">
        <v>642</v>
      </c>
      <c r="D486" s="159"/>
      <c r="E486" s="160">
        <v>24.55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172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5">
      <c r="A487" s="154"/>
      <c r="B487" s="155"/>
      <c r="C487" s="185" t="s">
        <v>379</v>
      </c>
      <c r="D487" s="159"/>
      <c r="E487" s="160">
        <v>24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172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70">
        <v>132</v>
      </c>
      <c r="B488" s="171" t="s">
        <v>707</v>
      </c>
      <c r="C488" s="184" t="s">
        <v>708</v>
      </c>
      <c r="D488" s="172" t="s">
        <v>166</v>
      </c>
      <c r="E488" s="173">
        <v>131.75</v>
      </c>
      <c r="F488" s="174"/>
      <c r="G488" s="175">
        <f>ROUND(E488*F488,2)</f>
        <v>0</v>
      </c>
      <c r="H488" s="158"/>
      <c r="I488" s="157">
        <f>ROUND(E488*H488,2)</f>
        <v>0</v>
      </c>
      <c r="J488" s="158"/>
      <c r="K488" s="157">
        <f>ROUND(E488*J488,2)</f>
        <v>0</v>
      </c>
      <c r="L488" s="157">
        <v>21</v>
      </c>
      <c r="M488" s="157">
        <f>G488*(1+L488/100)</f>
        <v>0</v>
      </c>
      <c r="N488" s="156">
        <v>0</v>
      </c>
      <c r="O488" s="156">
        <f>ROUND(E488*N488,2)</f>
        <v>0</v>
      </c>
      <c r="P488" s="156">
        <v>2.4E-2</v>
      </c>
      <c r="Q488" s="156">
        <f>ROUND(E488*P488,2)</f>
        <v>3.16</v>
      </c>
      <c r="R488" s="157"/>
      <c r="S488" s="157" t="s">
        <v>167</v>
      </c>
      <c r="T488" s="157" t="s">
        <v>167</v>
      </c>
      <c r="U488" s="157">
        <v>0.18</v>
      </c>
      <c r="V488" s="157">
        <f>ROUND(E488*U488,2)</f>
        <v>23.72</v>
      </c>
      <c r="W488" s="157"/>
      <c r="X488" s="157" t="s">
        <v>168</v>
      </c>
      <c r="Y488" s="157" t="s">
        <v>169</v>
      </c>
      <c r="Z488" s="147"/>
      <c r="AA488" s="147"/>
      <c r="AB488" s="147"/>
      <c r="AC488" s="147"/>
      <c r="AD488" s="147"/>
      <c r="AE488" s="147"/>
      <c r="AF488" s="147"/>
      <c r="AG488" s="147" t="s">
        <v>170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5">
      <c r="A489" s="154"/>
      <c r="B489" s="155"/>
      <c r="C489" s="185" t="s">
        <v>375</v>
      </c>
      <c r="D489" s="159"/>
      <c r="E489" s="160">
        <v>24.6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172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5">
      <c r="A490" s="154"/>
      <c r="B490" s="155"/>
      <c r="C490" s="185" t="s">
        <v>642</v>
      </c>
      <c r="D490" s="159"/>
      <c r="E490" s="160">
        <v>24.55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172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5">
      <c r="A491" s="154"/>
      <c r="B491" s="155"/>
      <c r="C491" s="185" t="s">
        <v>377</v>
      </c>
      <c r="D491" s="159"/>
      <c r="E491" s="160">
        <v>40.4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172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5">
      <c r="A492" s="154"/>
      <c r="B492" s="155"/>
      <c r="C492" s="185" t="s">
        <v>614</v>
      </c>
      <c r="D492" s="159"/>
      <c r="E492" s="160">
        <v>42.2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172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70">
        <v>133</v>
      </c>
      <c r="B493" s="171" t="s">
        <v>709</v>
      </c>
      <c r="C493" s="184" t="s">
        <v>710</v>
      </c>
      <c r="D493" s="172" t="s">
        <v>166</v>
      </c>
      <c r="E493" s="173">
        <v>24.55</v>
      </c>
      <c r="F493" s="174"/>
      <c r="G493" s="175">
        <f>ROUND(E493*F493,2)</f>
        <v>0</v>
      </c>
      <c r="H493" s="158"/>
      <c r="I493" s="157">
        <f>ROUND(E493*H493,2)</f>
        <v>0</v>
      </c>
      <c r="J493" s="158"/>
      <c r="K493" s="157">
        <f>ROUND(E493*J493,2)</f>
        <v>0</v>
      </c>
      <c r="L493" s="157">
        <v>21</v>
      </c>
      <c r="M493" s="157">
        <f>G493*(1+L493/100)</f>
        <v>0</v>
      </c>
      <c r="N493" s="156">
        <v>0</v>
      </c>
      <c r="O493" s="156">
        <f>ROUND(E493*N493,2)</f>
        <v>0</v>
      </c>
      <c r="P493" s="156">
        <v>0.03</v>
      </c>
      <c r="Q493" s="156">
        <f>ROUND(E493*P493,2)</f>
        <v>0.74</v>
      </c>
      <c r="R493" s="157"/>
      <c r="S493" s="157" t="s">
        <v>167</v>
      </c>
      <c r="T493" s="157" t="s">
        <v>167</v>
      </c>
      <c r="U493" s="157">
        <v>0.23499999999999999</v>
      </c>
      <c r="V493" s="157">
        <f>ROUND(E493*U493,2)</f>
        <v>5.77</v>
      </c>
      <c r="W493" s="157"/>
      <c r="X493" s="157" t="s">
        <v>168</v>
      </c>
      <c r="Y493" s="157" t="s">
        <v>169</v>
      </c>
      <c r="Z493" s="147"/>
      <c r="AA493" s="147"/>
      <c r="AB493" s="147"/>
      <c r="AC493" s="147"/>
      <c r="AD493" s="147"/>
      <c r="AE493" s="147"/>
      <c r="AF493" s="147"/>
      <c r="AG493" s="147" t="s">
        <v>170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2" x14ac:dyDescent="0.25">
      <c r="A494" s="154"/>
      <c r="B494" s="155"/>
      <c r="C494" s="185" t="s">
        <v>642</v>
      </c>
      <c r="D494" s="159"/>
      <c r="E494" s="160">
        <v>24.55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172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ht="19.95" outlineLevel="1" x14ac:dyDescent="0.25">
      <c r="A495" s="170">
        <v>134</v>
      </c>
      <c r="B495" s="171" t="s">
        <v>711</v>
      </c>
      <c r="C495" s="184" t="s">
        <v>712</v>
      </c>
      <c r="D495" s="172" t="s">
        <v>166</v>
      </c>
      <c r="E495" s="173">
        <v>48.55</v>
      </c>
      <c r="F495" s="174"/>
      <c r="G495" s="175">
        <f>ROUND(E495*F495,2)</f>
        <v>0</v>
      </c>
      <c r="H495" s="158"/>
      <c r="I495" s="157">
        <f>ROUND(E495*H495,2)</f>
        <v>0</v>
      </c>
      <c r="J495" s="158"/>
      <c r="K495" s="157">
        <f>ROUND(E495*J495,2)</f>
        <v>0</v>
      </c>
      <c r="L495" s="157">
        <v>21</v>
      </c>
      <c r="M495" s="157">
        <f>G495*(1+L495/100)</f>
        <v>0</v>
      </c>
      <c r="N495" s="156">
        <v>1.426E-2</v>
      </c>
      <c r="O495" s="156">
        <f>ROUND(E495*N495,2)</f>
        <v>0.69</v>
      </c>
      <c r="P495" s="156">
        <v>0</v>
      </c>
      <c r="Q495" s="156">
        <f>ROUND(E495*P495,2)</f>
        <v>0</v>
      </c>
      <c r="R495" s="157"/>
      <c r="S495" s="157" t="s">
        <v>167</v>
      </c>
      <c r="T495" s="157" t="s">
        <v>167</v>
      </c>
      <c r="U495" s="157">
        <v>0.30099999999999999</v>
      </c>
      <c r="V495" s="157">
        <f>ROUND(E495*U495,2)</f>
        <v>14.61</v>
      </c>
      <c r="W495" s="157"/>
      <c r="X495" s="157" t="s">
        <v>168</v>
      </c>
      <c r="Y495" s="157" t="s">
        <v>169</v>
      </c>
      <c r="Z495" s="147"/>
      <c r="AA495" s="147"/>
      <c r="AB495" s="147"/>
      <c r="AC495" s="147"/>
      <c r="AD495" s="147"/>
      <c r="AE495" s="147"/>
      <c r="AF495" s="147"/>
      <c r="AG495" s="147" t="s">
        <v>170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5">
      <c r="A496" s="154"/>
      <c r="B496" s="155"/>
      <c r="C496" s="185" t="s">
        <v>642</v>
      </c>
      <c r="D496" s="159"/>
      <c r="E496" s="160">
        <v>24.55</v>
      </c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172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5">
      <c r="A497" s="154"/>
      <c r="B497" s="155"/>
      <c r="C497" s="185" t="s">
        <v>379</v>
      </c>
      <c r="D497" s="159"/>
      <c r="E497" s="160">
        <v>24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172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ht="19.95" outlineLevel="1" x14ac:dyDescent="0.25">
      <c r="A498" s="170">
        <v>135</v>
      </c>
      <c r="B498" s="171" t="s">
        <v>713</v>
      </c>
      <c r="C498" s="184" t="s">
        <v>714</v>
      </c>
      <c r="D498" s="172" t="s">
        <v>166</v>
      </c>
      <c r="E498" s="173">
        <v>49.15</v>
      </c>
      <c r="F498" s="174"/>
      <c r="G498" s="175">
        <f>ROUND(E498*F498,2)</f>
        <v>0</v>
      </c>
      <c r="H498" s="158"/>
      <c r="I498" s="157">
        <f>ROUND(E498*H498,2)</f>
        <v>0</v>
      </c>
      <c r="J498" s="158"/>
      <c r="K498" s="157">
        <f>ROUND(E498*J498,2)</f>
        <v>0</v>
      </c>
      <c r="L498" s="157">
        <v>21</v>
      </c>
      <c r="M498" s="157">
        <f>G498*(1+L498/100)</f>
        <v>0</v>
      </c>
      <c r="N498" s="156">
        <v>2.9700000000000001E-2</v>
      </c>
      <c r="O498" s="156">
        <f>ROUND(E498*N498,2)</f>
        <v>1.46</v>
      </c>
      <c r="P498" s="156">
        <v>0</v>
      </c>
      <c r="Q498" s="156">
        <f>ROUND(E498*P498,2)</f>
        <v>0</v>
      </c>
      <c r="R498" s="157"/>
      <c r="S498" s="157" t="s">
        <v>167</v>
      </c>
      <c r="T498" s="157" t="s">
        <v>167</v>
      </c>
      <c r="U498" s="157">
        <v>0.34100000000000003</v>
      </c>
      <c r="V498" s="157">
        <f>ROUND(E498*U498,2)</f>
        <v>16.760000000000002</v>
      </c>
      <c r="W498" s="157"/>
      <c r="X498" s="157" t="s">
        <v>168</v>
      </c>
      <c r="Y498" s="157" t="s">
        <v>169</v>
      </c>
      <c r="Z498" s="147"/>
      <c r="AA498" s="147"/>
      <c r="AB498" s="147"/>
      <c r="AC498" s="147"/>
      <c r="AD498" s="147"/>
      <c r="AE498" s="147"/>
      <c r="AF498" s="147"/>
      <c r="AG498" s="147" t="s">
        <v>170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2" x14ac:dyDescent="0.25">
      <c r="A499" s="154"/>
      <c r="B499" s="155"/>
      <c r="C499" s="185" t="s">
        <v>375</v>
      </c>
      <c r="D499" s="159"/>
      <c r="E499" s="160">
        <v>24.6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172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5">
      <c r="A500" s="154"/>
      <c r="B500" s="155"/>
      <c r="C500" s="185" t="s">
        <v>642</v>
      </c>
      <c r="D500" s="159"/>
      <c r="E500" s="160">
        <v>24.55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172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19.95" outlineLevel="1" x14ac:dyDescent="0.25">
      <c r="A501" s="170">
        <v>136</v>
      </c>
      <c r="B501" s="171" t="s">
        <v>715</v>
      </c>
      <c r="C501" s="184" t="s">
        <v>716</v>
      </c>
      <c r="D501" s="172" t="s">
        <v>166</v>
      </c>
      <c r="E501" s="173">
        <v>107.15</v>
      </c>
      <c r="F501" s="174"/>
      <c r="G501" s="175">
        <f>ROUND(E501*F501,2)</f>
        <v>0</v>
      </c>
      <c r="H501" s="158"/>
      <c r="I501" s="157">
        <f>ROUND(E501*H501,2)</f>
        <v>0</v>
      </c>
      <c r="J501" s="158"/>
      <c r="K501" s="157">
        <f>ROUND(E501*J501,2)</f>
        <v>0</v>
      </c>
      <c r="L501" s="157">
        <v>21</v>
      </c>
      <c r="M501" s="157">
        <f>G501*(1+L501/100)</f>
        <v>0</v>
      </c>
      <c r="N501" s="156">
        <v>2.9700000000000001E-2</v>
      </c>
      <c r="O501" s="156">
        <f>ROUND(E501*N501,2)</f>
        <v>3.18</v>
      </c>
      <c r="P501" s="156">
        <v>0</v>
      </c>
      <c r="Q501" s="156">
        <f>ROUND(E501*P501,2)</f>
        <v>0</v>
      </c>
      <c r="R501" s="157"/>
      <c r="S501" s="157" t="s">
        <v>167</v>
      </c>
      <c r="T501" s="157" t="s">
        <v>167</v>
      </c>
      <c r="U501" s="157">
        <v>0.36899999999999999</v>
      </c>
      <c r="V501" s="157">
        <f>ROUND(E501*U501,2)</f>
        <v>39.54</v>
      </c>
      <c r="W501" s="157"/>
      <c r="X501" s="157" t="s">
        <v>168</v>
      </c>
      <c r="Y501" s="157" t="s">
        <v>169</v>
      </c>
      <c r="Z501" s="147"/>
      <c r="AA501" s="147"/>
      <c r="AB501" s="147"/>
      <c r="AC501" s="147"/>
      <c r="AD501" s="147"/>
      <c r="AE501" s="147"/>
      <c r="AF501" s="147"/>
      <c r="AG501" s="147" t="s">
        <v>170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2" x14ac:dyDescent="0.25">
      <c r="A502" s="154"/>
      <c r="B502" s="155"/>
      <c r="C502" s="185" t="s">
        <v>642</v>
      </c>
      <c r="D502" s="159"/>
      <c r="E502" s="160">
        <v>24.55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172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5">
      <c r="A503" s="154"/>
      <c r="B503" s="155"/>
      <c r="C503" s="185" t="s">
        <v>377</v>
      </c>
      <c r="D503" s="159"/>
      <c r="E503" s="160">
        <v>40.4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172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5">
      <c r="A504" s="154"/>
      <c r="B504" s="155"/>
      <c r="C504" s="185" t="s">
        <v>614</v>
      </c>
      <c r="D504" s="159"/>
      <c r="E504" s="160">
        <v>42.2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7"/>
      <c r="AA504" s="147"/>
      <c r="AB504" s="147"/>
      <c r="AC504" s="147"/>
      <c r="AD504" s="147"/>
      <c r="AE504" s="147"/>
      <c r="AF504" s="147"/>
      <c r="AG504" s="147" t="s">
        <v>172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5">
      <c r="A505" s="170">
        <v>137</v>
      </c>
      <c r="B505" s="171" t="s">
        <v>717</v>
      </c>
      <c r="C505" s="184" t="s">
        <v>718</v>
      </c>
      <c r="D505" s="172" t="s">
        <v>166</v>
      </c>
      <c r="E505" s="173">
        <v>24.55</v>
      </c>
      <c r="F505" s="174"/>
      <c r="G505" s="175">
        <f>ROUND(E505*F505,2)</f>
        <v>0</v>
      </c>
      <c r="H505" s="158"/>
      <c r="I505" s="157">
        <f>ROUND(E505*H505,2)</f>
        <v>0</v>
      </c>
      <c r="J505" s="158"/>
      <c r="K505" s="157">
        <f>ROUND(E505*J505,2)</f>
        <v>0</v>
      </c>
      <c r="L505" s="157">
        <v>21</v>
      </c>
      <c r="M505" s="157">
        <f>G505*(1+L505/100)</f>
        <v>0</v>
      </c>
      <c r="N505" s="156">
        <v>5.94E-3</v>
      </c>
      <c r="O505" s="156">
        <f>ROUND(E505*N505,2)</f>
        <v>0.15</v>
      </c>
      <c r="P505" s="156">
        <v>0</v>
      </c>
      <c r="Q505" s="156">
        <f>ROUND(E505*P505,2)</f>
        <v>0</v>
      </c>
      <c r="R505" s="157"/>
      <c r="S505" s="157" t="s">
        <v>167</v>
      </c>
      <c r="T505" s="157" t="s">
        <v>167</v>
      </c>
      <c r="U505" s="157">
        <v>0.29899999999999999</v>
      </c>
      <c r="V505" s="157">
        <f>ROUND(E505*U505,2)</f>
        <v>7.34</v>
      </c>
      <c r="W505" s="157"/>
      <c r="X505" s="157" t="s">
        <v>168</v>
      </c>
      <c r="Y505" s="157" t="s">
        <v>169</v>
      </c>
      <c r="Z505" s="147"/>
      <c r="AA505" s="147"/>
      <c r="AB505" s="147"/>
      <c r="AC505" s="147"/>
      <c r="AD505" s="147"/>
      <c r="AE505" s="147"/>
      <c r="AF505" s="147"/>
      <c r="AG505" s="147" t="s">
        <v>170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2" x14ac:dyDescent="0.25">
      <c r="A506" s="154"/>
      <c r="B506" s="155"/>
      <c r="C506" s="185" t="s">
        <v>642</v>
      </c>
      <c r="D506" s="159"/>
      <c r="E506" s="160">
        <v>24.55</v>
      </c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172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70">
        <v>138</v>
      </c>
      <c r="B507" s="171" t="s">
        <v>719</v>
      </c>
      <c r="C507" s="184" t="s">
        <v>720</v>
      </c>
      <c r="D507" s="172" t="s">
        <v>186</v>
      </c>
      <c r="E507" s="173">
        <v>4.915</v>
      </c>
      <c r="F507" s="174"/>
      <c r="G507" s="175">
        <f>ROUND(E507*F507,2)</f>
        <v>0</v>
      </c>
      <c r="H507" s="158"/>
      <c r="I507" s="157">
        <f>ROUND(E507*H507,2)</f>
        <v>0</v>
      </c>
      <c r="J507" s="158"/>
      <c r="K507" s="157">
        <f>ROUND(E507*J507,2)</f>
        <v>0</v>
      </c>
      <c r="L507" s="157">
        <v>21</v>
      </c>
      <c r="M507" s="157">
        <f>G507*(1+L507/100)</f>
        <v>0</v>
      </c>
      <c r="N507" s="156">
        <v>2.9499999999999999E-3</v>
      </c>
      <c r="O507" s="156">
        <f>ROUND(E507*N507,2)</f>
        <v>0.01</v>
      </c>
      <c r="P507" s="156">
        <v>0</v>
      </c>
      <c r="Q507" s="156">
        <f>ROUND(E507*P507,2)</f>
        <v>0</v>
      </c>
      <c r="R507" s="157"/>
      <c r="S507" s="157" t="s">
        <v>167</v>
      </c>
      <c r="T507" s="157" t="s">
        <v>167</v>
      </c>
      <c r="U507" s="157">
        <v>0</v>
      </c>
      <c r="V507" s="157">
        <f>ROUND(E507*U507,2)</f>
        <v>0</v>
      </c>
      <c r="W507" s="157"/>
      <c r="X507" s="157" t="s">
        <v>168</v>
      </c>
      <c r="Y507" s="157" t="s">
        <v>169</v>
      </c>
      <c r="Z507" s="147"/>
      <c r="AA507" s="147"/>
      <c r="AB507" s="147"/>
      <c r="AC507" s="147"/>
      <c r="AD507" s="147"/>
      <c r="AE507" s="147"/>
      <c r="AF507" s="147"/>
      <c r="AG507" s="147" t="s">
        <v>170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2" x14ac:dyDescent="0.25">
      <c r="A508" s="154"/>
      <c r="B508" s="155"/>
      <c r="C508" s="185" t="s">
        <v>721</v>
      </c>
      <c r="D508" s="159"/>
      <c r="E508" s="160">
        <v>4.915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172</v>
      </c>
      <c r="AH508" s="147">
        <v>5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70">
        <v>139</v>
      </c>
      <c r="B509" s="171" t="s">
        <v>722</v>
      </c>
      <c r="C509" s="184" t="s">
        <v>723</v>
      </c>
      <c r="D509" s="172" t="s">
        <v>166</v>
      </c>
      <c r="E509" s="173">
        <v>82.6</v>
      </c>
      <c r="F509" s="174"/>
      <c r="G509" s="175">
        <f>ROUND(E509*F509,2)</f>
        <v>0</v>
      </c>
      <c r="H509" s="158"/>
      <c r="I509" s="157">
        <f>ROUND(E509*H509,2)</f>
        <v>0</v>
      </c>
      <c r="J509" s="158"/>
      <c r="K509" s="157">
        <f>ROUND(E509*J509,2)</f>
        <v>0</v>
      </c>
      <c r="L509" s="157">
        <v>21</v>
      </c>
      <c r="M509" s="157">
        <f>G509*(1+L509/100)</f>
        <v>0</v>
      </c>
      <c r="N509" s="156">
        <v>0</v>
      </c>
      <c r="O509" s="156">
        <f>ROUND(E509*N509,2)</f>
        <v>0</v>
      </c>
      <c r="P509" s="156">
        <v>1.4E-2</v>
      </c>
      <c r="Q509" s="156">
        <f>ROUND(E509*P509,2)</f>
        <v>1.1599999999999999</v>
      </c>
      <c r="R509" s="157"/>
      <c r="S509" s="157" t="s">
        <v>167</v>
      </c>
      <c r="T509" s="157" t="s">
        <v>167</v>
      </c>
      <c r="U509" s="157">
        <v>0.08</v>
      </c>
      <c r="V509" s="157">
        <f>ROUND(E509*U509,2)</f>
        <v>6.61</v>
      </c>
      <c r="W509" s="157"/>
      <c r="X509" s="157" t="s">
        <v>168</v>
      </c>
      <c r="Y509" s="157" t="s">
        <v>169</v>
      </c>
      <c r="Z509" s="147"/>
      <c r="AA509" s="147"/>
      <c r="AB509" s="147"/>
      <c r="AC509" s="147"/>
      <c r="AD509" s="147"/>
      <c r="AE509" s="147"/>
      <c r="AF509" s="147"/>
      <c r="AG509" s="147" t="s">
        <v>170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2" x14ac:dyDescent="0.25">
      <c r="A510" s="154"/>
      <c r="B510" s="155"/>
      <c r="C510" s="185" t="s">
        <v>377</v>
      </c>
      <c r="D510" s="159"/>
      <c r="E510" s="160">
        <v>40.4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172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5">
      <c r="A511" s="154"/>
      <c r="B511" s="155"/>
      <c r="C511" s="185" t="s">
        <v>614</v>
      </c>
      <c r="D511" s="159"/>
      <c r="E511" s="160">
        <v>42.2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172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70">
        <v>140</v>
      </c>
      <c r="B512" s="171" t="s">
        <v>724</v>
      </c>
      <c r="C512" s="184" t="s">
        <v>725</v>
      </c>
      <c r="D512" s="172" t="s">
        <v>166</v>
      </c>
      <c r="E512" s="173">
        <v>82.6</v>
      </c>
      <c r="F512" s="174"/>
      <c r="G512" s="175">
        <f>ROUND(E512*F512,2)</f>
        <v>0</v>
      </c>
      <c r="H512" s="158"/>
      <c r="I512" s="157">
        <f>ROUND(E512*H512,2)</f>
        <v>0</v>
      </c>
      <c r="J512" s="158"/>
      <c r="K512" s="157">
        <f>ROUND(E512*J512,2)</f>
        <v>0</v>
      </c>
      <c r="L512" s="157">
        <v>21</v>
      </c>
      <c r="M512" s="157">
        <f>G512*(1+L512/100)</f>
        <v>0</v>
      </c>
      <c r="N512" s="156">
        <v>1.426E-2</v>
      </c>
      <c r="O512" s="156">
        <f>ROUND(E512*N512,2)</f>
        <v>1.18</v>
      </c>
      <c r="P512" s="156">
        <v>0</v>
      </c>
      <c r="Q512" s="156">
        <f>ROUND(E512*P512,2)</f>
        <v>0</v>
      </c>
      <c r="R512" s="157"/>
      <c r="S512" s="157" t="s">
        <v>167</v>
      </c>
      <c r="T512" s="157" t="s">
        <v>167</v>
      </c>
      <c r="U512" s="157">
        <v>0.27800000000000002</v>
      </c>
      <c r="V512" s="157">
        <f>ROUND(E512*U512,2)</f>
        <v>22.96</v>
      </c>
      <c r="W512" s="157"/>
      <c r="X512" s="157" t="s">
        <v>168</v>
      </c>
      <c r="Y512" s="157" t="s">
        <v>169</v>
      </c>
      <c r="Z512" s="147"/>
      <c r="AA512" s="147"/>
      <c r="AB512" s="147"/>
      <c r="AC512" s="147"/>
      <c r="AD512" s="147"/>
      <c r="AE512" s="147"/>
      <c r="AF512" s="147"/>
      <c r="AG512" s="147" t="s">
        <v>170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5">
      <c r="A513" s="154"/>
      <c r="B513" s="155"/>
      <c r="C513" s="185" t="s">
        <v>377</v>
      </c>
      <c r="D513" s="159"/>
      <c r="E513" s="160">
        <v>40.4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172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5">
      <c r="A514" s="154"/>
      <c r="B514" s="155"/>
      <c r="C514" s="185" t="s">
        <v>614</v>
      </c>
      <c r="D514" s="159"/>
      <c r="E514" s="160">
        <v>42.2</v>
      </c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172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ht="19.95" outlineLevel="1" x14ac:dyDescent="0.25">
      <c r="A515" s="170">
        <v>141</v>
      </c>
      <c r="B515" s="171" t="s">
        <v>726</v>
      </c>
      <c r="C515" s="184" t="s">
        <v>727</v>
      </c>
      <c r="D515" s="172" t="s">
        <v>670</v>
      </c>
      <c r="E515" s="173">
        <v>49.15</v>
      </c>
      <c r="F515" s="174"/>
      <c r="G515" s="175">
        <f>ROUND(E515*F515,2)</f>
        <v>0</v>
      </c>
      <c r="H515" s="158"/>
      <c r="I515" s="157">
        <f>ROUND(E515*H515,2)</f>
        <v>0</v>
      </c>
      <c r="J515" s="158"/>
      <c r="K515" s="157">
        <f>ROUND(E515*J515,2)</f>
        <v>0</v>
      </c>
      <c r="L515" s="157">
        <v>21</v>
      </c>
      <c r="M515" s="157">
        <f>G515*(1+L515/100)</f>
        <v>0</v>
      </c>
      <c r="N515" s="156">
        <v>1.6000000000000001E-4</v>
      </c>
      <c r="O515" s="156">
        <f>ROUND(E515*N515,2)</f>
        <v>0.01</v>
      </c>
      <c r="P515" s="156">
        <v>3.5749999999999997E-2</v>
      </c>
      <c r="Q515" s="156">
        <f>ROUND(E515*P515,2)</f>
        <v>1.76</v>
      </c>
      <c r="R515" s="157"/>
      <c r="S515" s="157" t="s">
        <v>650</v>
      </c>
      <c r="T515" s="157" t="s">
        <v>238</v>
      </c>
      <c r="U515" s="157">
        <v>0.2843</v>
      </c>
      <c r="V515" s="157">
        <f>ROUND(E515*U515,2)</f>
        <v>13.97</v>
      </c>
      <c r="W515" s="157"/>
      <c r="X515" s="157" t="s">
        <v>168</v>
      </c>
      <c r="Y515" s="157" t="s">
        <v>169</v>
      </c>
      <c r="Z515" s="147"/>
      <c r="AA515" s="147"/>
      <c r="AB515" s="147"/>
      <c r="AC515" s="147"/>
      <c r="AD515" s="147"/>
      <c r="AE515" s="147"/>
      <c r="AF515" s="147"/>
      <c r="AG515" s="147" t="s">
        <v>170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2" x14ac:dyDescent="0.25">
      <c r="A516" s="154"/>
      <c r="B516" s="155"/>
      <c r="C516" s="185" t="s">
        <v>642</v>
      </c>
      <c r="D516" s="159"/>
      <c r="E516" s="160">
        <v>24.55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172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3" x14ac:dyDescent="0.25">
      <c r="A517" s="154"/>
      <c r="B517" s="155"/>
      <c r="C517" s="185" t="s">
        <v>375</v>
      </c>
      <c r="D517" s="159"/>
      <c r="E517" s="160">
        <v>24.6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172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19.95" outlineLevel="1" x14ac:dyDescent="0.25">
      <c r="A518" s="170">
        <v>142</v>
      </c>
      <c r="B518" s="171" t="s">
        <v>728</v>
      </c>
      <c r="C518" s="184" t="s">
        <v>729</v>
      </c>
      <c r="D518" s="172" t="s">
        <v>166</v>
      </c>
      <c r="E518" s="173">
        <v>131.19999999999999</v>
      </c>
      <c r="F518" s="174"/>
      <c r="G518" s="175">
        <f>ROUND(E518*F518,2)</f>
        <v>0</v>
      </c>
      <c r="H518" s="158"/>
      <c r="I518" s="157">
        <f>ROUND(E518*H518,2)</f>
        <v>0</v>
      </c>
      <c r="J518" s="158"/>
      <c r="K518" s="157">
        <f>ROUND(E518*J518,2)</f>
        <v>0</v>
      </c>
      <c r="L518" s="157">
        <v>21</v>
      </c>
      <c r="M518" s="157">
        <f>G518*(1+L518/100)</f>
        <v>0</v>
      </c>
      <c r="N518" s="156">
        <v>1.4420000000000001E-2</v>
      </c>
      <c r="O518" s="156">
        <f>ROUND(E518*N518,2)</f>
        <v>1.89</v>
      </c>
      <c r="P518" s="156">
        <v>0</v>
      </c>
      <c r="Q518" s="156">
        <f>ROUND(E518*P518,2)</f>
        <v>0</v>
      </c>
      <c r="R518" s="157"/>
      <c r="S518" s="157" t="s">
        <v>167</v>
      </c>
      <c r="T518" s="157" t="s">
        <v>167</v>
      </c>
      <c r="U518" s="157">
        <v>0.214</v>
      </c>
      <c r="V518" s="157">
        <f>ROUND(E518*U518,2)</f>
        <v>28.08</v>
      </c>
      <c r="W518" s="157"/>
      <c r="X518" s="157" t="s">
        <v>168</v>
      </c>
      <c r="Y518" s="157" t="s">
        <v>169</v>
      </c>
      <c r="Z518" s="147"/>
      <c r="AA518" s="147"/>
      <c r="AB518" s="147"/>
      <c r="AC518" s="147"/>
      <c r="AD518" s="147"/>
      <c r="AE518" s="147"/>
      <c r="AF518" s="147"/>
      <c r="AG518" s="147" t="s">
        <v>170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2" x14ac:dyDescent="0.25">
      <c r="A519" s="154"/>
      <c r="B519" s="155"/>
      <c r="C519" s="185" t="s">
        <v>375</v>
      </c>
      <c r="D519" s="159"/>
      <c r="E519" s="160">
        <v>24.6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172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5">
      <c r="A520" s="154"/>
      <c r="B520" s="155"/>
      <c r="C520" s="185" t="s">
        <v>377</v>
      </c>
      <c r="D520" s="159"/>
      <c r="E520" s="160">
        <v>40.4</v>
      </c>
      <c r="F520" s="157"/>
      <c r="G520" s="157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172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5">
      <c r="A521" s="154"/>
      <c r="B521" s="155"/>
      <c r="C521" s="185" t="s">
        <v>614</v>
      </c>
      <c r="D521" s="159"/>
      <c r="E521" s="160">
        <v>42.2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172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5">
      <c r="A522" s="154"/>
      <c r="B522" s="155"/>
      <c r="C522" s="185" t="s">
        <v>379</v>
      </c>
      <c r="D522" s="159"/>
      <c r="E522" s="160">
        <v>24</v>
      </c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172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70">
        <v>143</v>
      </c>
      <c r="B523" s="171" t="s">
        <v>730</v>
      </c>
      <c r="C523" s="184" t="s">
        <v>731</v>
      </c>
      <c r="D523" s="172" t="s">
        <v>166</v>
      </c>
      <c r="E523" s="173">
        <v>131.19999999999999</v>
      </c>
      <c r="F523" s="174"/>
      <c r="G523" s="175">
        <f>ROUND(E523*F523,2)</f>
        <v>0</v>
      </c>
      <c r="H523" s="158"/>
      <c r="I523" s="157">
        <f>ROUND(E523*H523,2)</f>
        <v>0</v>
      </c>
      <c r="J523" s="158"/>
      <c r="K523" s="157">
        <f>ROUND(E523*J523,2)</f>
        <v>0</v>
      </c>
      <c r="L523" s="157">
        <v>21</v>
      </c>
      <c r="M523" s="157">
        <f>G523*(1+L523/100)</f>
        <v>0</v>
      </c>
      <c r="N523" s="156">
        <v>1.6000000000000001E-4</v>
      </c>
      <c r="O523" s="156">
        <f>ROUND(E523*N523,2)</f>
        <v>0.02</v>
      </c>
      <c r="P523" s="156">
        <v>6.4000000000000001E-2</v>
      </c>
      <c r="Q523" s="156">
        <f>ROUND(E523*P523,2)</f>
        <v>8.4</v>
      </c>
      <c r="R523" s="157"/>
      <c r="S523" s="157" t="s">
        <v>167</v>
      </c>
      <c r="T523" s="157" t="s">
        <v>167</v>
      </c>
      <c r="U523" s="157">
        <v>0.26600000000000001</v>
      </c>
      <c r="V523" s="157">
        <f>ROUND(E523*U523,2)</f>
        <v>34.9</v>
      </c>
      <c r="W523" s="157"/>
      <c r="X523" s="157" t="s">
        <v>168</v>
      </c>
      <c r="Y523" s="157" t="s">
        <v>169</v>
      </c>
      <c r="Z523" s="147"/>
      <c r="AA523" s="147"/>
      <c r="AB523" s="147"/>
      <c r="AC523" s="147"/>
      <c r="AD523" s="147"/>
      <c r="AE523" s="147"/>
      <c r="AF523" s="147"/>
      <c r="AG523" s="147" t="s">
        <v>170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2" x14ac:dyDescent="0.25">
      <c r="A524" s="154"/>
      <c r="B524" s="155"/>
      <c r="C524" s="185" t="s">
        <v>375</v>
      </c>
      <c r="D524" s="159"/>
      <c r="E524" s="160">
        <v>24.6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172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5">
      <c r="A525" s="154"/>
      <c r="B525" s="155"/>
      <c r="C525" s="185" t="s">
        <v>377</v>
      </c>
      <c r="D525" s="159"/>
      <c r="E525" s="160">
        <v>40.4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172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5">
      <c r="A526" s="154"/>
      <c r="B526" s="155"/>
      <c r="C526" s="185" t="s">
        <v>614</v>
      </c>
      <c r="D526" s="159"/>
      <c r="E526" s="160">
        <v>42.2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172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5">
      <c r="A527" s="154"/>
      <c r="B527" s="155"/>
      <c r="C527" s="185" t="s">
        <v>379</v>
      </c>
      <c r="D527" s="159"/>
      <c r="E527" s="160">
        <v>24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172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70">
        <v>144</v>
      </c>
      <c r="B528" s="171" t="s">
        <v>732</v>
      </c>
      <c r="C528" s="184" t="s">
        <v>733</v>
      </c>
      <c r="D528" s="172" t="s">
        <v>186</v>
      </c>
      <c r="E528" s="173">
        <v>25</v>
      </c>
      <c r="F528" s="174"/>
      <c r="G528" s="175">
        <f>ROUND(E528*F528,2)</f>
        <v>0</v>
      </c>
      <c r="H528" s="158"/>
      <c r="I528" s="157">
        <f>ROUND(E528*H528,2)</f>
        <v>0</v>
      </c>
      <c r="J528" s="158"/>
      <c r="K528" s="157">
        <f>ROUND(E528*J528,2)</f>
        <v>0</v>
      </c>
      <c r="L528" s="157">
        <v>21</v>
      </c>
      <c r="M528" s="157">
        <f>G528*(1+L528/100)</f>
        <v>0</v>
      </c>
      <c r="N528" s="156">
        <v>1.6500000000000001E-2</v>
      </c>
      <c r="O528" s="156">
        <f>ROUND(E528*N528,2)</f>
        <v>0.41</v>
      </c>
      <c r="P528" s="156">
        <v>0</v>
      </c>
      <c r="Q528" s="156">
        <f>ROUND(E528*P528,2)</f>
        <v>0</v>
      </c>
      <c r="R528" s="157"/>
      <c r="S528" s="157" t="s">
        <v>167</v>
      </c>
      <c r="T528" s="157" t="s">
        <v>167</v>
      </c>
      <c r="U528" s="157">
        <v>0</v>
      </c>
      <c r="V528" s="157">
        <f>ROUND(E528*U528,2)</f>
        <v>0</v>
      </c>
      <c r="W528" s="157"/>
      <c r="X528" s="157" t="s">
        <v>168</v>
      </c>
      <c r="Y528" s="157" t="s">
        <v>169</v>
      </c>
      <c r="Z528" s="147"/>
      <c r="AA528" s="147"/>
      <c r="AB528" s="147"/>
      <c r="AC528" s="147"/>
      <c r="AD528" s="147"/>
      <c r="AE528" s="147"/>
      <c r="AF528" s="147"/>
      <c r="AG528" s="147" t="s">
        <v>170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2" x14ac:dyDescent="0.25">
      <c r="A529" s="154"/>
      <c r="B529" s="155"/>
      <c r="C529" s="185" t="s">
        <v>734</v>
      </c>
      <c r="D529" s="159"/>
      <c r="E529" s="160">
        <v>25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172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76">
        <v>145</v>
      </c>
      <c r="B530" s="177" t="s">
        <v>735</v>
      </c>
      <c r="C530" s="186" t="s">
        <v>736</v>
      </c>
      <c r="D530" s="178" t="s">
        <v>260</v>
      </c>
      <c r="E530" s="179">
        <v>14.880520000000001</v>
      </c>
      <c r="F530" s="180"/>
      <c r="G530" s="181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6">
        <v>0</v>
      </c>
      <c r="O530" s="156">
        <f>ROUND(E530*N530,2)</f>
        <v>0</v>
      </c>
      <c r="P530" s="156">
        <v>0</v>
      </c>
      <c r="Q530" s="156">
        <f>ROUND(E530*P530,2)</f>
        <v>0</v>
      </c>
      <c r="R530" s="157"/>
      <c r="S530" s="157" t="s">
        <v>167</v>
      </c>
      <c r="T530" s="157" t="s">
        <v>167</v>
      </c>
      <c r="U530" s="157">
        <v>1.7509999999999999</v>
      </c>
      <c r="V530" s="157">
        <f>ROUND(E530*U530,2)</f>
        <v>26.06</v>
      </c>
      <c r="W530" s="157"/>
      <c r="X530" s="157" t="s">
        <v>586</v>
      </c>
      <c r="Y530" s="157" t="s">
        <v>169</v>
      </c>
      <c r="Z530" s="147"/>
      <c r="AA530" s="147"/>
      <c r="AB530" s="147"/>
      <c r="AC530" s="147"/>
      <c r="AD530" s="147"/>
      <c r="AE530" s="147"/>
      <c r="AF530" s="147"/>
      <c r="AG530" s="147" t="s">
        <v>587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x14ac:dyDescent="0.25">
      <c r="A531" s="163" t="s">
        <v>162</v>
      </c>
      <c r="B531" s="164" t="s">
        <v>109</v>
      </c>
      <c r="C531" s="183" t="s">
        <v>110</v>
      </c>
      <c r="D531" s="165"/>
      <c r="E531" s="166"/>
      <c r="F531" s="167"/>
      <c r="G531" s="168">
        <f>SUMIF(AG532:AG533,"&lt;&gt;NOR",G532:G533)</f>
        <v>0</v>
      </c>
      <c r="H531" s="162"/>
      <c r="I531" s="162">
        <f>SUM(I532:I533)</f>
        <v>0</v>
      </c>
      <c r="J531" s="162"/>
      <c r="K531" s="162">
        <f>SUM(K532:K533)</f>
        <v>0</v>
      </c>
      <c r="L531" s="162"/>
      <c r="M531" s="162">
        <f>SUM(M532:M533)</f>
        <v>0</v>
      </c>
      <c r="N531" s="161"/>
      <c r="O531" s="161">
        <f>SUM(O532:O533)</f>
        <v>0.01</v>
      </c>
      <c r="P531" s="161"/>
      <c r="Q531" s="161">
        <f>SUM(Q532:Q533)</f>
        <v>0</v>
      </c>
      <c r="R531" s="162"/>
      <c r="S531" s="162"/>
      <c r="T531" s="162"/>
      <c r="U531" s="162"/>
      <c r="V531" s="162">
        <f>SUM(V532:V533)</f>
        <v>0.83</v>
      </c>
      <c r="W531" s="162"/>
      <c r="X531" s="162"/>
      <c r="Y531" s="162"/>
      <c r="AG531" t="s">
        <v>163</v>
      </c>
    </row>
    <row r="532" spans="1:60" ht="19.95" outlineLevel="1" x14ac:dyDescent="0.25">
      <c r="A532" s="170">
        <v>146</v>
      </c>
      <c r="B532" s="171" t="s">
        <v>737</v>
      </c>
      <c r="C532" s="184" t="s">
        <v>738</v>
      </c>
      <c r="D532" s="172" t="s">
        <v>689</v>
      </c>
      <c r="E532" s="173">
        <v>1</v>
      </c>
      <c r="F532" s="174"/>
      <c r="G532" s="175">
        <f>ROUND(E532*F532,2)</f>
        <v>0</v>
      </c>
      <c r="H532" s="158"/>
      <c r="I532" s="157">
        <f>ROUND(E532*H532,2)</f>
        <v>0</v>
      </c>
      <c r="J532" s="158"/>
      <c r="K532" s="157">
        <f>ROUND(E532*J532,2)</f>
        <v>0</v>
      </c>
      <c r="L532" s="157">
        <v>21</v>
      </c>
      <c r="M532" s="157">
        <f>G532*(1+L532/100)</f>
        <v>0</v>
      </c>
      <c r="N532" s="156">
        <v>5.5599999999999998E-3</v>
      </c>
      <c r="O532" s="156">
        <f>ROUND(E532*N532,2)</f>
        <v>0.01</v>
      </c>
      <c r="P532" s="156">
        <v>0</v>
      </c>
      <c r="Q532" s="156">
        <f>ROUND(E532*P532,2)</f>
        <v>0</v>
      </c>
      <c r="R532" s="157"/>
      <c r="S532" s="157" t="s">
        <v>650</v>
      </c>
      <c r="T532" s="157" t="s">
        <v>238</v>
      </c>
      <c r="U532" s="157">
        <v>0.82745000000000002</v>
      </c>
      <c r="V532" s="157">
        <f>ROUND(E532*U532,2)</f>
        <v>0.83</v>
      </c>
      <c r="W532" s="157"/>
      <c r="X532" s="157" t="s">
        <v>168</v>
      </c>
      <c r="Y532" s="157" t="s">
        <v>169</v>
      </c>
      <c r="Z532" s="147"/>
      <c r="AA532" s="147"/>
      <c r="AB532" s="147"/>
      <c r="AC532" s="147"/>
      <c r="AD532" s="147"/>
      <c r="AE532" s="147"/>
      <c r="AF532" s="147"/>
      <c r="AG532" s="147" t="s">
        <v>170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2" x14ac:dyDescent="0.25">
      <c r="A533" s="154"/>
      <c r="B533" s="155"/>
      <c r="C533" s="245" t="s">
        <v>739</v>
      </c>
      <c r="D533" s="246"/>
      <c r="E533" s="246"/>
      <c r="F533" s="246"/>
      <c r="G533" s="246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444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x14ac:dyDescent="0.25">
      <c r="A534" s="163" t="s">
        <v>162</v>
      </c>
      <c r="B534" s="164" t="s">
        <v>111</v>
      </c>
      <c r="C534" s="183" t="s">
        <v>112</v>
      </c>
      <c r="D534" s="165"/>
      <c r="E534" s="166"/>
      <c r="F534" s="167"/>
      <c r="G534" s="168">
        <f>SUMIF(AG535:AG540,"&lt;&gt;NOR",G535:G540)</f>
        <v>0</v>
      </c>
      <c r="H534" s="162"/>
      <c r="I534" s="162">
        <f>SUM(I535:I540)</f>
        <v>0</v>
      </c>
      <c r="J534" s="162"/>
      <c r="K534" s="162">
        <f>SUM(K535:K540)</f>
        <v>0</v>
      </c>
      <c r="L534" s="162"/>
      <c r="M534" s="162">
        <f>SUM(M535:M540)</f>
        <v>0</v>
      </c>
      <c r="N534" s="161"/>
      <c r="O534" s="161">
        <f>SUM(O535:O540)</f>
        <v>2.0699999999999998</v>
      </c>
      <c r="P534" s="161"/>
      <c r="Q534" s="161">
        <f>SUM(Q535:Q540)</f>
        <v>0</v>
      </c>
      <c r="R534" s="162"/>
      <c r="S534" s="162"/>
      <c r="T534" s="162"/>
      <c r="U534" s="162"/>
      <c r="V534" s="162">
        <f>SUM(V535:V540)</f>
        <v>102.24</v>
      </c>
      <c r="W534" s="162"/>
      <c r="X534" s="162"/>
      <c r="Y534" s="162"/>
      <c r="AG534" t="s">
        <v>163</v>
      </c>
    </row>
    <row r="535" spans="1:60" ht="19.95" outlineLevel="1" x14ac:dyDescent="0.25">
      <c r="A535" s="170">
        <v>147</v>
      </c>
      <c r="B535" s="171" t="s">
        <v>740</v>
      </c>
      <c r="C535" s="184" t="s">
        <v>741</v>
      </c>
      <c r="D535" s="172" t="s">
        <v>166</v>
      </c>
      <c r="E535" s="173">
        <v>144</v>
      </c>
      <c r="F535" s="174"/>
      <c r="G535" s="175">
        <f>ROUND(E535*F535,2)</f>
        <v>0</v>
      </c>
      <c r="H535" s="158"/>
      <c r="I535" s="157">
        <f>ROUND(E535*H535,2)</f>
        <v>0</v>
      </c>
      <c r="J535" s="158"/>
      <c r="K535" s="157">
        <f>ROUND(E535*J535,2)</f>
        <v>0</v>
      </c>
      <c r="L535" s="157">
        <v>21</v>
      </c>
      <c r="M535" s="157">
        <f>G535*(1+L535/100)</f>
        <v>0</v>
      </c>
      <c r="N535" s="156">
        <v>1.417E-2</v>
      </c>
      <c r="O535" s="156">
        <f>ROUND(E535*N535,2)</f>
        <v>2.04</v>
      </c>
      <c r="P535" s="156">
        <v>0</v>
      </c>
      <c r="Q535" s="156">
        <f>ROUND(E535*P535,2)</f>
        <v>0</v>
      </c>
      <c r="R535" s="157"/>
      <c r="S535" s="157" t="s">
        <v>167</v>
      </c>
      <c r="T535" s="157" t="s">
        <v>238</v>
      </c>
      <c r="U535" s="157">
        <v>0.59</v>
      </c>
      <c r="V535" s="157">
        <f>ROUND(E535*U535,2)</f>
        <v>84.96</v>
      </c>
      <c r="W535" s="157"/>
      <c r="X535" s="157" t="s">
        <v>168</v>
      </c>
      <c r="Y535" s="157" t="s">
        <v>169</v>
      </c>
      <c r="Z535" s="147"/>
      <c r="AA535" s="147"/>
      <c r="AB535" s="147"/>
      <c r="AC535" s="147"/>
      <c r="AD535" s="147"/>
      <c r="AE535" s="147"/>
      <c r="AF535" s="147"/>
      <c r="AG535" s="147" t="s">
        <v>170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2" x14ac:dyDescent="0.25">
      <c r="A536" s="154"/>
      <c r="B536" s="155"/>
      <c r="C536" s="245" t="s">
        <v>742</v>
      </c>
      <c r="D536" s="246"/>
      <c r="E536" s="246"/>
      <c r="F536" s="246"/>
      <c r="G536" s="246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444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2" x14ac:dyDescent="0.25">
      <c r="A537" s="154"/>
      <c r="B537" s="155"/>
      <c r="C537" s="185" t="s">
        <v>702</v>
      </c>
      <c r="D537" s="159"/>
      <c r="E537" s="160">
        <v>144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172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19.95" outlineLevel="1" x14ac:dyDescent="0.25">
      <c r="A538" s="170">
        <v>148</v>
      </c>
      <c r="B538" s="171" t="s">
        <v>743</v>
      </c>
      <c r="C538" s="184" t="s">
        <v>744</v>
      </c>
      <c r="D538" s="172" t="s">
        <v>166</v>
      </c>
      <c r="E538" s="173">
        <v>144</v>
      </c>
      <c r="F538" s="174"/>
      <c r="G538" s="175">
        <f>ROUND(E538*F538,2)</f>
        <v>0</v>
      </c>
      <c r="H538" s="158"/>
      <c r="I538" s="157">
        <f>ROUND(E538*H538,2)</f>
        <v>0</v>
      </c>
      <c r="J538" s="158"/>
      <c r="K538" s="157">
        <f>ROUND(E538*J538,2)</f>
        <v>0</v>
      </c>
      <c r="L538" s="157">
        <v>21</v>
      </c>
      <c r="M538" s="157">
        <f>G538*(1+L538/100)</f>
        <v>0</v>
      </c>
      <c r="N538" s="156">
        <v>2.2000000000000001E-4</v>
      </c>
      <c r="O538" s="156">
        <f>ROUND(E538*N538,2)</f>
        <v>0.03</v>
      </c>
      <c r="P538" s="156">
        <v>0</v>
      </c>
      <c r="Q538" s="156">
        <f>ROUND(E538*P538,2)</f>
        <v>0</v>
      </c>
      <c r="R538" s="157"/>
      <c r="S538" s="157" t="s">
        <v>167</v>
      </c>
      <c r="T538" s="157" t="s">
        <v>167</v>
      </c>
      <c r="U538" s="157">
        <v>0.12</v>
      </c>
      <c r="V538" s="157">
        <f>ROUND(E538*U538,2)</f>
        <v>17.28</v>
      </c>
      <c r="W538" s="157"/>
      <c r="X538" s="157" t="s">
        <v>168</v>
      </c>
      <c r="Y538" s="157" t="s">
        <v>169</v>
      </c>
      <c r="Z538" s="147"/>
      <c r="AA538" s="147"/>
      <c r="AB538" s="147"/>
      <c r="AC538" s="147"/>
      <c r="AD538" s="147"/>
      <c r="AE538" s="147"/>
      <c r="AF538" s="147"/>
      <c r="AG538" s="147" t="s">
        <v>170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5">
      <c r="A539" s="154"/>
      <c r="B539" s="155"/>
      <c r="C539" s="245" t="s">
        <v>745</v>
      </c>
      <c r="D539" s="246"/>
      <c r="E539" s="246"/>
      <c r="F539" s="246"/>
      <c r="G539" s="246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444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5">
      <c r="A540" s="154"/>
      <c r="B540" s="155"/>
      <c r="C540" s="185" t="s">
        <v>702</v>
      </c>
      <c r="D540" s="159"/>
      <c r="E540" s="160">
        <v>144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172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x14ac:dyDescent="0.25">
      <c r="A541" s="163" t="s">
        <v>162</v>
      </c>
      <c r="B541" s="164" t="s">
        <v>113</v>
      </c>
      <c r="C541" s="183" t="s">
        <v>114</v>
      </c>
      <c r="D541" s="165"/>
      <c r="E541" s="166"/>
      <c r="F541" s="167"/>
      <c r="G541" s="168">
        <f>SUMIF(AG542:AG578,"&lt;&gt;NOR",G542:G578)</f>
        <v>0</v>
      </c>
      <c r="H541" s="162"/>
      <c r="I541" s="162">
        <f>SUM(I542:I578)</f>
        <v>0</v>
      </c>
      <c r="J541" s="162"/>
      <c r="K541" s="162">
        <f>SUM(K542:K578)</f>
        <v>0</v>
      </c>
      <c r="L541" s="162"/>
      <c r="M541" s="162">
        <f>SUM(M542:M578)</f>
        <v>0</v>
      </c>
      <c r="N541" s="161"/>
      <c r="O541" s="161">
        <f>SUM(O542:O578)</f>
        <v>0</v>
      </c>
      <c r="P541" s="161"/>
      <c r="Q541" s="161">
        <f>SUM(Q542:Q578)</f>
        <v>0</v>
      </c>
      <c r="R541" s="162"/>
      <c r="S541" s="162"/>
      <c r="T541" s="162"/>
      <c r="U541" s="162"/>
      <c r="V541" s="162">
        <f>SUM(V542:V578)</f>
        <v>4.5700000000000012</v>
      </c>
      <c r="W541" s="162"/>
      <c r="X541" s="162"/>
      <c r="Y541" s="162"/>
      <c r="AG541" t="s">
        <v>163</v>
      </c>
    </row>
    <row r="542" spans="1:60" ht="29.95" outlineLevel="1" x14ac:dyDescent="0.25">
      <c r="A542" s="170">
        <v>149</v>
      </c>
      <c r="B542" s="171" t="s">
        <v>746</v>
      </c>
      <c r="C542" s="184" t="s">
        <v>747</v>
      </c>
      <c r="D542" s="172" t="s">
        <v>748</v>
      </c>
      <c r="E542" s="173">
        <v>2</v>
      </c>
      <c r="F542" s="174"/>
      <c r="G542" s="175">
        <f>ROUND(E542*F542,2)</f>
        <v>0</v>
      </c>
      <c r="H542" s="158"/>
      <c r="I542" s="157">
        <f>ROUND(E542*H542,2)</f>
        <v>0</v>
      </c>
      <c r="J542" s="158"/>
      <c r="K542" s="157">
        <f>ROUND(E542*J542,2)</f>
        <v>0</v>
      </c>
      <c r="L542" s="157">
        <v>21</v>
      </c>
      <c r="M542" s="157">
        <f>G542*(1+L542/100)</f>
        <v>0</v>
      </c>
      <c r="N542" s="156">
        <v>0</v>
      </c>
      <c r="O542" s="156">
        <f>ROUND(E542*N542,2)</f>
        <v>0</v>
      </c>
      <c r="P542" s="156">
        <v>0</v>
      </c>
      <c r="Q542" s="156">
        <f>ROUND(E542*P542,2)</f>
        <v>0</v>
      </c>
      <c r="R542" s="157"/>
      <c r="S542" s="157" t="s">
        <v>650</v>
      </c>
      <c r="T542" s="157" t="s">
        <v>238</v>
      </c>
      <c r="U542" s="157">
        <v>0.157</v>
      </c>
      <c r="V542" s="157">
        <f>ROUND(E542*U542,2)</f>
        <v>0.31</v>
      </c>
      <c r="W542" s="157"/>
      <c r="X542" s="157" t="s">
        <v>168</v>
      </c>
      <c r="Y542" s="157" t="s">
        <v>169</v>
      </c>
      <c r="Z542" s="147"/>
      <c r="AA542" s="147"/>
      <c r="AB542" s="147"/>
      <c r="AC542" s="147"/>
      <c r="AD542" s="147"/>
      <c r="AE542" s="147"/>
      <c r="AF542" s="147"/>
      <c r="AG542" s="147" t="s">
        <v>170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2" x14ac:dyDescent="0.25">
      <c r="A543" s="154"/>
      <c r="B543" s="155"/>
      <c r="C543" s="185" t="s">
        <v>749</v>
      </c>
      <c r="D543" s="159"/>
      <c r="E543" s="160">
        <v>2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172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ht="19.95" outlineLevel="1" x14ac:dyDescent="0.25">
      <c r="A544" s="170">
        <v>150</v>
      </c>
      <c r="B544" s="171" t="s">
        <v>750</v>
      </c>
      <c r="C544" s="184" t="s">
        <v>751</v>
      </c>
      <c r="D544" s="172" t="s">
        <v>748</v>
      </c>
      <c r="E544" s="173">
        <v>2</v>
      </c>
      <c r="F544" s="174"/>
      <c r="G544" s="175">
        <f>ROUND(E544*F544,2)</f>
        <v>0</v>
      </c>
      <c r="H544" s="158"/>
      <c r="I544" s="157">
        <f>ROUND(E544*H544,2)</f>
        <v>0</v>
      </c>
      <c r="J544" s="158"/>
      <c r="K544" s="157">
        <f>ROUND(E544*J544,2)</f>
        <v>0</v>
      </c>
      <c r="L544" s="157">
        <v>21</v>
      </c>
      <c r="M544" s="157">
        <f>G544*(1+L544/100)</f>
        <v>0</v>
      </c>
      <c r="N544" s="156">
        <v>0</v>
      </c>
      <c r="O544" s="156">
        <f>ROUND(E544*N544,2)</f>
        <v>0</v>
      </c>
      <c r="P544" s="156">
        <v>0</v>
      </c>
      <c r="Q544" s="156">
        <f>ROUND(E544*P544,2)</f>
        <v>0</v>
      </c>
      <c r="R544" s="157"/>
      <c r="S544" s="157" t="s">
        <v>650</v>
      </c>
      <c r="T544" s="157" t="s">
        <v>238</v>
      </c>
      <c r="U544" s="157">
        <v>0.157</v>
      </c>
      <c r="V544" s="157">
        <f>ROUND(E544*U544,2)</f>
        <v>0.31</v>
      </c>
      <c r="W544" s="157"/>
      <c r="X544" s="157" t="s">
        <v>168</v>
      </c>
      <c r="Y544" s="157" t="s">
        <v>169</v>
      </c>
      <c r="Z544" s="147"/>
      <c r="AA544" s="147"/>
      <c r="AB544" s="147"/>
      <c r="AC544" s="147"/>
      <c r="AD544" s="147"/>
      <c r="AE544" s="147"/>
      <c r="AF544" s="147"/>
      <c r="AG544" s="147" t="s">
        <v>170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2" x14ac:dyDescent="0.25">
      <c r="A545" s="154"/>
      <c r="B545" s="155"/>
      <c r="C545" s="185" t="s">
        <v>515</v>
      </c>
      <c r="D545" s="159"/>
      <c r="E545" s="160">
        <v>2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172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ht="19.95" outlineLevel="1" x14ac:dyDescent="0.25">
      <c r="A546" s="170">
        <v>151</v>
      </c>
      <c r="B546" s="171" t="s">
        <v>752</v>
      </c>
      <c r="C546" s="184" t="s">
        <v>753</v>
      </c>
      <c r="D546" s="172" t="s">
        <v>748</v>
      </c>
      <c r="E546" s="173">
        <v>2</v>
      </c>
      <c r="F546" s="174"/>
      <c r="G546" s="175">
        <f>ROUND(E546*F546,2)</f>
        <v>0</v>
      </c>
      <c r="H546" s="158"/>
      <c r="I546" s="157">
        <f>ROUND(E546*H546,2)</f>
        <v>0</v>
      </c>
      <c r="J546" s="158"/>
      <c r="K546" s="157">
        <f>ROUND(E546*J546,2)</f>
        <v>0</v>
      </c>
      <c r="L546" s="157">
        <v>21</v>
      </c>
      <c r="M546" s="157">
        <f>G546*(1+L546/100)</f>
        <v>0</v>
      </c>
      <c r="N546" s="156">
        <v>0</v>
      </c>
      <c r="O546" s="156">
        <f>ROUND(E546*N546,2)</f>
        <v>0</v>
      </c>
      <c r="P546" s="156">
        <v>0</v>
      </c>
      <c r="Q546" s="156">
        <f>ROUND(E546*P546,2)</f>
        <v>0</v>
      </c>
      <c r="R546" s="157"/>
      <c r="S546" s="157" t="s">
        <v>650</v>
      </c>
      <c r="T546" s="157" t="s">
        <v>238</v>
      </c>
      <c r="U546" s="157">
        <v>0.157</v>
      </c>
      <c r="V546" s="157">
        <f>ROUND(E546*U546,2)</f>
        <v>0.31</v>
      </c>
      <c r="W546" s="157"/>
      <c r="X546" s="157" t="s">
        <v>168</v>
      </c>
      <c r="Y546" s="157" t="s">
        <v>169</v>
      </c>
      <c r="Z546" s="147"/>
      <c r="AA546" s="147"/>
      <c r="AB546" s="147"/>
      <c r="AC546" s="147"/>
      <c r="AD546" s="147"/>
      <c r="AE546" s="147"/>
      <c r="AF546" s="147"/>
      <c r="AG546" s="147" t="s">
        <v>170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5">
      <c r="A547" s="154"/>
      <c r="B547" s="155"/>
      <c r="C547" s="185" t="s">
        <v>516</v>
      </c>
      <c r="D547" s="159"/>
      <c r="E547" s="160">
        <v>1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172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5">
      <c r="A548" s="154"/>
      <c r="B548" s="155"/>
      <c r="C548" s="185" t="s">
        <v>517</v>
      </c>
      <c r="D548" s="159"/>
      <c r="E548" s="160">
        <v>1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172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19.95" outlineLevel="1" x14ac:dyDescent="0.25">
      <c r="A549" s="170">
        <v>152</v>
      </c>
      <c r="B549" s="171" t="s">
        <v>754</v>
      </c>
      <c r="C549" s="184" t="s">
        <v>755</v>
      </c>
      <c r="D549" s="172" t="s">
        <v>748</v>
      </c>
      <c r="E549" s="173">
        <v>4</v>
      </c>
      <c r="F549" s="174"/>
      <c r="G549" s="175">
        <f>ROUND(E549*F549,2)</f>
        <v>0</v>
      </c>
      <c r="H549" s="158"/>
      <c r="I549" s="157">
        <f>ROUND(E549*H549,2)</f>
        <v>0</v>
      </c>
      <c r="J549" s="158"/>
      <c r="K549" s="157">
        <f>ROUND(E549*J549,2)</f>
        <v>0</v>
      </c>
      <c r="L549" s="157">
        <v>21</v>
      </c>
      <c r="M549" s="157">
        <f>G549*(1+L549/100)</f>
        <v>0</v>
      </c>
      <c r="N549" s="156">
        <v>0</v>
      </c>
      <c r="O549" s="156">
        <f>ROUND(E549*N549,2)</f>
        <v>0</v>
      </c>
      <c r="P549" s="156">
        <v>0</v>
      </c>
      <c r="Q549" s="156">
        <f>ROUND(E549*P549,2)</f>
        <v>0</v>
      </c>
      <c r="R549" s="157"/>
      <c r="S549" s="157" t="s">
        <v>650</v>
      </c>
      <c r="T549" s="157" t="s">
        <v>238</v>
      </c>
      <c r="U549" s="157">
        <v>0.157</v>
      </c>
      <c r="V549" s="157">
        <f>ROUND(E549*U549,2)</f>
        <v>0.63</v>
      </c>
      <c r="W549" s="157"/>
      <c r="X549" s="157" t="s">
        <v>168</v>
      </c>
      <c r="Y549" s="157" t="s">
        <v>169</v>
      </c>
      <c r="Z549" s="147"/>
      <c r="AA549" s="147"/>
      <c r="AB549" s="147"/>
      <c r="AC549" s="147"/>
      <c r="AD549" s="147"/>
      <c r="AE549" s="147"/>
      <c r="AF549" s="147"/>
      <c r="AG549" s="147" t="s">
        <v>170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2" x14ac:dyDescent="0.25">
      <c r="A550" s="154"/>
      <c r="B550" s="155"/>
      <c r="C550" s="185" t="s">
        <v>756</v>
      </c>
      <c r="D550" s="159"/>
      <c r="E550" s="160">
        <v>3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172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5">
      <c r="A551" s="154"/>
      <c r="B551" s="155"/>
      <c r="C551" s="185" t="s">
        <v>527</v>
      </c>
      <c r="D551" s="159"/>
      <c r="E551" s="160">
        <v>1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172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ht="19.95" outlineLevel="1" x14ac:dyDescent="0.25">
      <c r="A552" s="170">
        <v>153</v>
      </c>
      <c r="B552" s="171" t="s">
        <v>757</v>
      </c>
      <c r="C552" s="184" t="s">
        <v>758</v>
      </c>
      <c r="D552" s="172" t="s">
        <v>748</v>
      </c>
      <c r="E552" s="173">
        <v>1</v>
      </c>
      <c r="F552" s="174"/>
      <c r="G552" s="175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6">
        <v>0</v>
      </c>
      <c r="O552" s="156">
        <f>ROUND(E552*N552,2)</f>
        <v>0</v>
      </c>
      <c r="P552" s="156">
        <v>0</v>
      </c>
      <c r="Q552" s="156">
        <f>ROUND(E552*P552,2)</f>
        <v>0</v>
      </c>
      <c r="R552" s="157"/>
      <c r="S552" s="157" t="s">
        <v>650</v>
      </c>
      <c r="T552" s="157" t="s">
        <v>238</v>
      </c>
      <c r="U552" s="157">
        <v>0.157</v>
      </c>
      <c r="V552" s="157">
        <f>ROUND(E552*U552,2)</f>
        <v>0.16</v>
      </c>
      <c r="W552" s="157"/>
      <c r="X552" s="157" t="s">
        <v>168</v>
      </c>
      <c r="Y552" s="157" t="s">
        <v>169</v>
      </c>
      <c r="Z552" s="147"/>
      <c r="AA552" s="147"/>
      <c r="AB552" s="147"/>
      <c r="AC552" s="147"/>
      <c r="AD552" s="147"/>
      <c r="AE552" s="147"/>
      <c r="AF552" s="147"/>
      <c r="AG552" s="147" t="s">
        <v>170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2" x14ac:dyDescent="0.25">
      <c r="A553" s="154"/>
      <c r="B553" s="155"/>
      <c r="C553" s="185" t="s">
        <v>516</v>
      </c>
      <c r="D553" s="159"/>
      <c r="E553" s="160">
        <v>1</v>
      </c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172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ht="19.95" outlineLevel="1" x14ac:dyDescent="0.25">
      <c r="A554" s="170">
        <v>154</v>
      </c>
      <c r="B554" s="171" t="s">
        <v>759</v>
      </c>
      <c r="C554" s="184" t="s">
        <v>760</v>
      </c>
      <c r="D554" s="172" t="s">
        <v>748</v>
      </c>
      <c r="E554" s="173">
        <v>2</v>
      </c>
      <c r="F554" s="174"/>
      <c r="G554" s="175">
        <f>ROUND(E554*F554,2)</f>
        <v>0</v>
      </c>
      <c r="H554" s="158"/>
      <c r="I554" s="157">
        <f>ROUND(E554*H554,2)</f>
        <v>0</v>
      </c>
      <c r="J554" s="158"/>
      <c r="K554" s="157">
        <f>ROUND(E554*J554,2)</f>
        <v>0</v>
      </c>
      <c r="L554" s="157">
        <v>21</v>
      </c>
      <c r="M554" s="157">
        <f>G554*(1+L554/100)</f>
        <v>0</v>
      </c>
      <c r="N554" s="156">
        <v>0</v>
      </c>
      <c r="O554" s="156">
        <f>ROUND(E554*N554,2)</f>
        <v>0</v>
      </c>
      <c r="P554" s="156">
        <v>0</v>
      </c>
      <c r="Q554" s="156">
        <f>ROUND(E554*P554,2)</f>
        <v>0</v>
      </c>
      <c r="R554" s="157"/>
      <c r="S554" s="157" t="s">
        <v>650</v>
      </c>
      <c r="T554" s="157" t="s">
        <v>238</v>
      </c>
      <c r="U554" s="157">
        <v>0.157</v>
      </c>
      <c r="V554" s="157">
        <f>ROUND(E554*U554,2)</f>
        <v>0.31</v>
      </c>
      <c r="W554" s="157"/>
      <c r="X554" s="157" t="s">
        <v>168</v>
      </c>
      <c r="Y554" s="157" t="s">
        <v>169</v>
      </c>
      <c r="Z554" s="147"/>
      <c r="AA554" s="147"/>
      <c r="AB554" s="147"/>
      <c r="AC554" s="147"/>
      <c r="AD554" s="147"/>
      <c r="AE554" s="147"/>
      <c r="AF554" s="147"/>
      <c r="AG554" s="147" t="s">
        <v>170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2" x14ac:dyDescent="0.25">
      <c r="A555" s="154"/>
      <c r="B555" s="155"/>
      <c r="C555" s="185" t="s">
        <v>520</v>
      </c>
      <c r="D555" s="159"/>
      <c r="E555" s="160">
        <v>2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172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ht="19.95" outlineLevel="1" x14ac:dyDescent="0.25">
      <c r="A556" s="170">
        <v>155</v>
      </c>
      <c r="B556" s="171" t="s">
        <v>761</v>
      </c>
      <c r="C556" s="184" t="s">
        <v>753</v>
      </c>
      <c r="D556" s="172" t="s">
        <v>748</v>
      </c>
      <c r="E556" s="173">
        <v>4</v>
      </c>
      <c r="F556" s="174"/>
      <c r="G556" s="175">
        <f>ROUND(E556*F556,2)</f>
        <v>0</v>
      </c>
      <c r="H556" s="158"/>
      <c r="I556" s="157">
        <f>ROUND(E556*H556,2)</f>
        <v>0</v>
      </c>
      <c r="J556" s="158"/>
      <c r="K556" s="157">
        <f>ROUND(E556*J556,2)</f>
        <v>0</v>
      </c>
      <c r="L556" s="157">
        <v>21</v>
      </c>
      <c r="M556" s="157">
        <f>G556*(1+L556/100)</f>
        <v>0</v>
      </c>
      <c r="N556" s="156">
        <v>0</v>
      </c>
      <c r="O556" s="156">
        <f>ROUND(E556*N556,2)</f>
        <v>0</v>
      </c>
      <c r="P556" s="156">
        <v>0</v>
      </c>
      <c r="Q556" s="156">
        <f>ROUND(E556*P556,2)</f>
        <v>0</v>
      </c>
      <c r="R556" s="157"/>
      <c r="S556" s="157" t="s">
        <v>650</v>
      </c>
      <c r="T556" s="157" t="s">
        <v>238</v>
      </c>
      <c r="U556" s="157">
        <v>0.157</v>
      </c>
      <c r="V556" s="157">
        <f>ROUND(E556*U556,2)</f>
        <v>0.63</v>
      </c>
      <c r="W556" s="157"/>
      <c r="X556" s="157" t="s">
        <v>168</v>
      </c>
      <c r="Y556" s="157" t="s">
        <v>169</v>
      </c>
      <c r="Z556" s="147"/>
      <c r="AA556" s="147"/>
      <c r="AB556" s="147"/>
      <c r="AC556" s="147"/>
      <c r="AD556" s="147"/>
      <c r="AE556" s="147"/>
      <c r="AF556" s="147"/>
      <c r="AG556" s="147" t="s">
        <v>170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5">
      <c r="A557" s="154"/>
      <c r="B557" s="155"/>
      <c r="C557" s="185" t="s">
        <v>762</v>
      </c>
      <c r="D557" s="159"/>
      <c r="E557" s="160">
        <v>4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172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ht="19.95" outlineLevel="1" x14ac:dyDescent="0.25">
      <c r="A558" s="170">
        <v>156</v>
      </c>
      <c r="B558" s="171" t="s">
        <v>763</v>
      </c>
      <c r="C558" s="184" t="s">
        <v>764</v>
      </c>
      <c r="D558" s="172" t="s">
        <v>748</v>
      </c>
      <c r="E558" s="173">
        <v>1</v>
      </c>
      <c r="F558" s="174"/>
      <c r="G558" s="175">
        <f>ROUND(E558*F558,2)</f>
        <v>0</v>
      </c>
      <c r="H558" s="158"/>
      <c r="I558" s="157">
        <f>ROUND(E558*H558,2)</f>
        <v>0</v>
      </c>
      <c r="J558" s="158"/>
      <c r="K558" s="157">
        <f>ROUND(E558*J558,2)</f>
        <v>0</v>
      </c>
      <c r="L558" s="157">
        <v>21</v>
      </c>
      <c r="M558" s="157">
        <f>G558*(1+L558/100)</f>
        <v>0</v>
      </c>
      <c r="N558" s="156">
        <v>0</v>
      </c>
      <c r="O558" s="156">
        <f>ROUND(E558*N558,2)</f>
        <v>0</v>
      </c>
      <c r="P558" s="156">
        <v>0</v>
      </c>
      <c r="Q558" s="156">
        <f>ROUND(E558*P558,2)</f>
        <v>0</v>
      </c>
      <c r="R558" s="157"/>
      <c r="S558" s="157" t="s">
        <v>650</v>
      </c>
      <c r="T558" s="157" t="s">
        <v>238</v>
      </c>
      <c r="U558" s="157">
        <v>0.157</v>
      </c>
      <c r="V558" s="157">
        <f>ROUND(E558*U558,2)</f>
        <v>0.16</v>
      </c>
      <c r="W558" s="157"/>
      <c r="X558" s="157" t="s">
        <v>168</v>
      </c>
      <c r="Y558" s="157" t="s">
        <v>169</v>
      </c>
      <c r="Z558" s="147"/>
      <c r="AA558" s="147"/>
      <c r="AB558" s="147"/>
      <c r="AC558" s="147"/>
      <c r="AD558" s="147"/>
      <c r="AE558" s="147"/>
      <c r="AF558" s="147"/>
      <c r="AG558" s="147" t="s">
        <v>170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2" x14ac:dyDescent="0.25">
      <c r="A559" s="154"/>
      <c r="B559" s="155"/>
      <c r="C559" s="185" t="s">
        <v>532</v>
      </c>
      <c r="D559" s="159"/>
      <c r="E559" s="160">
        <v>1</v>
      </c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172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19.95" outlineLevel="1" x14ac:dyDescent="0.25">
      <c r="A560" s="170">
        <v>157</v>
      </c>
      <c r="B560" s="171" t="s">
        <v>765</v>
      </c>
      <c r="C560" s="184" t="s">
        <v>766</v>
      </c>
      <c r="D560" s="172" t="s">
        <v>748</v>
      </c>
      <c r="E560" s="173">
        <v>1</v>
      </c>
      <c r="F560" s="174"/>
      <c r="G560" s="175">
        <f>ROUND(E560*F560,2)</f>
        <v>0</v>
      </c>
      <c r="H560" s="158"/>
      <c r="I560" s="157">
        <f>ROUND(E560*H560,2)</f>
        <v>0</v>
      </c>
      <c r="J560" s="158"/>
      <c r="K560" s="157">
        <f>ROUND(E560*J560,2)</f>
        <v>0</v>
      </c>
      <c r="L560" s="157">
        <v>21</v>
      </c>
      <c r="M560" s="157">
        <f>G560*(1+L560/100)</f>
        <v>0</v>
      </c>
      <c r="N560" s="156">
        <v>0</v>
      </c>
      <c r="O560" s="156">
        <f>ROUND(E560*N560,2)</f>
        <v>0</v>
      </c>
      <c r="P560" s="156">
        <v>0</v>
      </c>
      <c r="Q560" s="156">
        <f>ROUND(E560*P560,2)</f>
        <v>0</v>
      </c>
      <c r="R560" s="157"/>
      <c r="S560" s="157" t="s">
        <v>650</v>
      </c>
      <c r="T560" s="157" t="s">
        <v>238</v>
      </c>
      <c r="U560" s="157">
        <v>0.157</v>
      </c>
      <c r="V560" s="157">
        <f>ROUND(E560*U560,2)</f>
        <v>0.16</v>
      </c>
      <c r="W560" s="157"/>
      <c r="X560" s="157" t="s">
        <v>168</v>
      </c>
      <c r="Y560" s="157" t="s">
        <v>169</v>
      </c>
      <c r="Z560" s="147"/>
      <c r="AA560" s="147"/>
      <c r="AB560" s="147"/>
      <c r="AC560" s="147"/>
      <c r="AD560" s="147"/>
      <c r="AE560" s="147"/>
      <c r="AF560" s="147"/>
      <c r="AG560" s="147" t="s">
        <v>170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2" x14ac:dyDescent="0.25">
      <c r="A561" s="154"/>
      <c r="B561" s="155"/>
      <c r="C561" s="185" t="s">
        <v>767</v>
      </c>
      <c r="D561" s="159"/>
      <c r="E561" s="160">
        <v>1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172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ht="19.95" outlineLevel="1" x14ac:dyDescent="0.25">
      <c r="A562" s="170">
        <v>158</v>
      </c>
      <c r="B562" s="171" t="s">
        <v>768</v>
      </c>
      <c r="C562" s="184" t="s">
        <v>769</v>
      </c>
      <c r="D562" s="172" t="s">
        <v>748</v>
      </c>
      <c r="E562" s="173">
        <v>1</v>
      </c>
      <c r="F562" s="174"/>
      <c r="G562" s="175">
        <f>ROUND(E562*F562,2)</f>
        <v>0</v>
      </c>
      <c r="H562" s="158"/>
      <c r="I562" s="157">
        <f>ROUND(E562*H562,2)</f>
        <v>0</v>
      </c>
      <c r="J562" s="158"/>
      <c r="K562" s="157">
        <f>ROUND(E562*J562,2)</f>
        <v>0</v>
      </c>
      <c r="L562" s="157">
        <v>21</v>
      </c>
      <c r="M562" s="157">
        <f>G562*(1+L562/100)</f>
        <v>0</v>
      </c>
      <c r="N562" s="156">
        <v>0</v>
      </c>
      <c r="O562" s="156">
        <f>ROUND(E562*N562,2)</f>
        <v>0</v>
      </c>
      <c r="P562" s="156">
        <v>0</v>
      </c>
      <c r="Q562" s="156">
        <f>ROUND(E562*P562,2)</f>
        <v>0</v>
      </c>
      <c r="R562" s="157"/>
      <c r="S562" s="157" t="s">
        <v>650</v>
      </c>
      <c r="T562" s="157" t="s">
        <v>238</v>
      </c>
      <c r="U562" s="157">
        <v>0.157</v>
      </c>
      <c r="V562" s="157">
        <f>ROUND(E562*U562,2)</f>
        <v>0.16</v>
      </c>
      <c r="W562" s="157"/>
      <c r="X562" s="157" t="s">
        <v>168</v>
      </c>
      <c r="Y562" s="157" t="s">
        <v>169</v>
      </c>
      <c r="Z562" s="147"/>
      <c r="AA562" s="147"/>
      <c r="AB562" s="147"/>
      <c r="AC562" s="147"/>
      <c r="AD562" s="147"/>
      <c r="AE562" s="147"/>
      <c r="AF562" s="147"/>
      <c r="AG562" s="147" t="s">
        <v>170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2" x14ac:dyDescent="0.25">
      <c r="A563" s="154"/>
      <c r="B563" s="155"/>
      <c r="C563" s="185" t="s">
        <v>770</v>
      </c>
      <c r="D563" s="159"/>
      <c r="E563" s="160">
        <v>1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172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19.95" outlineLevel="1" x14ac:dyDescent="0.25">
      <c r="A564" s="170">
        <v>159</v>
      </c>
      <c r="B564" s="171" t="s">
        <v>771</v>
      </c>
      <c r="C564" s="184" t="s">
        <v>772</v>
      </c>
      <c r="D564" s="172" t="s">
        <v>748</v>
      </c>
      <c r="E564" s="173">
        <v>1</v>
      </c>
      <c r="F564" s="174"/>
      <c r="G564" s="175">
        <f>ROUND(E564*F564,2)</f>
        <v>0</v>
      </c>
      <c r="H564" s="158"/>
      <c r="I564" s="157">
        <f>ROUND(E564*H564,2)</f>
        <v>0</v>
      </c>
      <c r="J564" s="158"/>
      <c r="K564" s="157">
        <f>ROUND(E564*J564,2)</f>
        <v>0</v>
      </c>
      <c r="L564" s="157">
        <v>21</v>
      </c>
      <c r="M564" s="157">
        <f>G564*(1+L564/100)</f>
        <v>0</v>
      </c>
      <c r="N564" s="156">
        <v>0</v>
      </c>
      <c r="O564" s="156">
        <f>ROUND(E564*N564,2)</f>
        <v>0</v>
      </c>
      <c r="P564" s="156">
        <v>0</v>
      </c>
      <c r="Q564" s="156">
        <f>ROUND(E564*P564,2)</f>
        <v>0</v>
      </c>
      <c r="R564" s="157"/>
      <c r="S564" s="157" t="s">
        <v>650</v>
      </c>
      <c r="T564" s="157" t="s">
        <v>238</v>
      </c>
      <c r="U564" s="157">
        <v>0.157</v>
      </c>
      <c r="V564" s="157">
        <f>ROUND(E564*U564,2)</f>
        <v>0.16</v>
      </c>
      <c r="W564" s="157"/>
      <c r="X564" s="157" t="s">
        <v>168</v>
      </c>
      <c r="Y564" s="157" t="s">
        <v>169</v>
      </c>
      <c r="Z564" s="147"/>
      <c r="AA564" s="147"/>
      <c r="AB564" s="147"/>
      <c r="AC564" s="147"/>
      <c r="AD564" s="147"/>
      <c r="AE564" s="147"/>
      <c r="AF564" s="147"/>
      <c r="AG564" s="147" t="s">
        <v>170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2" x14ac:dyDescent="0.25">
      <c r="A565" s="154"/>
      <c r="B565" s="155"/>
      <c r="C565" s="185" t="s">
        <v>773</v>
      </c>
      <c r="D565" s="159"/>
      <c r="E565" s="160">
        <v>1</v>
      </c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7"/>
      <c r="AA565" s="147"/>
      <c r="AB565" s="147"/>
      <c r="AC565" s="147"/>
      <c r="AD565" s="147"/>
      <c r="AE565" s="147"/>
      <c r="AF565" s="147"/>
      <c r="AG565" s="147" t="s">
        <v>172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19.95" outlineLevel="1" x14ac:dyDescent="0.25">
      <c r="A566" s="170">
        <v>160</v>
      </c>
      <c r="B566" s="171" t="s">
        <v>774</v>
      </c>
      <c r="C566" s="184" t="s">
        <v>775</v>
      </c>
      <c r="D566" s="172" t="s">
        <v>748</v>
      </c>
      <c r="E566" s="173">
        <v>1</v>
      </c>
      <c r="F566" s="174"/>
      <c r="G566" s="175">
        <f>ROUND(E566*F566,2)</f>
        <v>0</v>
      </c>
      <c r="H566" s="158"/>
      <c r="I566" s="157">
        <f>ROUND(E566*H566,2)</f>
        <v>0</v>
      </c>
      <c r="J566" s="158"/>
      <c r="K566" s="157">
        <f>ROUND(E566*J566,2)</f>
        <v>0</v>
      </c>
      <c r="L566" s="157">
        <v>21</v>
      </c>
      <c r="M566" s="157">
        <f>G566*(1+L566/100)</f>
        <v>0</v>
      </c>
      <c r="N566" s="156">
        <v>0</v>
      </c>
      <c r="O566" s="156">
        <f>ROUND(E566*N566,2)</f>
        <v>0</v>
      </c>
      <c r="P566" s="156">
        <v>0</v>
      </c>
      <c r="Q566" s="156">
        <f>ROUND(E566*P566,2)</f>
        <v>0</v>
      </c>
      <c r="R566" s="157"/>
      <c r="S566" s="157" t="s">
        <v>650</v>
      </c>
      <c r="T566" s="157" t="s">
        <v>238</v>
      </c>
      <c r="U566" s="157">
        <v>0.157</v>
      </c>
      <c r="V566" s="157">
        <f>ROUND(E566*U566,2)</f>
        <v>0.16</v>
      </c>
      <c r="W566" s="157"/>
      <c r="X566" s="157" t="s">
        <v>168</v>
      </c>
      <c r="Y566" s="157" t="s">
        <v>169</v>
      </c>
      <c r="Z566" s="147"/>
      <c r="AA566" s="147"/>
      <c r="AB566" s="147"/>
      <c r="AC566" s="147"/>
      <c r="AD566" s="147"/>
      <c r="AE566" s="147"/>
      <c r="AF566" s="147"/>
      <c r="AG566" s="147" t="s">
        <v>170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2" x14ac:dyDescent="0.25">
      <c r="A567" s="154"/>
      <c r="B567" s="155"/>
      <c r="C567" s="185" t="s">
        <v>517</v>
      </c>
      <c r="D567" s="159"/>
      <c r="E567" s="160">
        <v>1</v>
      </c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172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t="19.95" outlineLevel="1" x14ac:dyDescent="0.25">
      <c r="A568" s="170">
        <v>161</v>
      </c>
      <c r="B568" s="171" t="s">
        <v>776</v>
      </c>
      <c r="C568" s="184" t="s">
        <v>777</v>
      </c>
      <c r="D568" s="172" t="s">
        <v>748</v>
      </c>
      <c r="E568" s="173">
        <v>4</v>
      </c>
      <c r="F568" s="174"/>
      <c r="G568" s="175">
        <f>ROUND(E568*F568,2)</f>
        <v>0</v>
      </c>
      <c r="H568" s="158"/>
      <c r="I568" s="157">
        <f>ROUND(E568*H568,2)</f>
        <v>0</v>
      </c>
      <c r="J568" s="158"/>
      <c r="K568" s="157">
        <f>ROUND(E568*J568,2)</f>
        <v>0</v>
      </c>
      <c r="L568" s="157">
        <v>21</v>
      </c>
      <c r="M568" s="157">
        <f>G568*(1+L568/100)</f>
        <v>0</v>
      </c>
      <c r="N568" s="156">
        <v>0</v>
      </c>
      <c r="O568" s="156">
        <f>ROUND(E568*N568,2)</f>
        <v>0</v>
      </c>
      <c r="P568" s="156">
        <v>0</v>
      </c>
      <c r="Q568" s="156">
        <f>ROUND(E568*P568,2)</f>
        <v>0</v>
      </c>
      <c r="R568" s="157"/>
      <c r="S568" s="157" t="s">
        <v>650</v>
      </c>
      <c r="T568" s="157" t="s">
        <v>238</v>
      </c>
      <c r="U568" s="157">
        <v>0.157</v>
      </c>
      <c r="V568" s="157">
        <f>ROUND(E568*U568,2)</f>
        <v>0.63</v>
      </c>
      <c r="W568" s="157"/>
      <c r="X568" s="157" t="s">
        <v>168</v>
      </c>
      <c r="Y568" s="157" t="s">
        <v>169</v>
      </c>
      <c r="Z568" s="147"/>
      <c r="AA568" s="147"/>
      <c r="AB568" s="147"/>
      <c r="AC568" s="147"/>
      <c r="AD568" s="147"/>
      <c r="AE568" s="147"/>
      <c r="AF568" s="147"/>
      <c r="AG568" s="147" t="s">
        <v>170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2" x14ac:dyDescent="0.25">
      <c r="A569" s="154"/>
      <c r="B569" s="155"/>
      <c r="C569" s="185" t="s">
        <v>526</v>
      </c>
      <c r="D569" s="159"/>
      <c r="E569" s="160">
        <v>1</v>
      </c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172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3" x14ac:dyDescent="0.25">
      <c r="A570" s="154"/>
      <c r="B570" s="155"/>
      <c r="C570" s="185" t="s">
        <v>527</v>
      </c>
      <c r="D570" s="159"/>
      <c r="E570" s="160">
        <v>1</v>
      </c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172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5">
      <c r="A571" s="154"/>
      <c r="B571" s="155"/>
      <c r="C571" s="185" t="s">
        <v>529</v>
      </c>
      <c r="D571" s="159"/>
      <c r="E571" s="160">
        <v>1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172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5">
      <c r="A572" s="154"/>
      <c r="B572" s="155"/>
      <c r="C572" s="185" t="s">
        <v>531</v>
      </c>
      <c r="D572" s="159"/>
      <c r="E572" s="160">
        <v>1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172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ht="19.95" outlineLevel="1" x14ac:dyDescent="0.25">
      <c r="A573" s="170">
        <v>162</v>
      </c>
      <c r="B573" s="171" t="s">
        <v>778</v>
      </c>
      <c r="C573" s="184" t="s">
        <v>779</v>
      </c>
      <c r="D573" s="172" t="s">
        <v>748</v>
      </c>
      <c r="E573" s="173">
        <v>1</v>
      </c>
      <c r="F573" s="174"/>
      <c r="G573" s="175">
        <f>ROUND(E573*F573,2)</f>
        <v>0</v>
      </c>
      <c r="H573" s="158"/>
      <c r="I573" s="157">
        <f>ROUND(E573*H573,2)</f>
        <v>0</v>
      </c>
      <c r="J573" s="158"/>
      <c r="K573" s="157">
        <f>ROUND(E573*J573,2)</f>
        <v>0</v>
      </c>
      <c r="L573" s="157">
        <v>21</v>
      </c>
      <c r="M573" s="157">
        <f>G573*(1+L573/100)</f>
        <v>0</v>
      </c>
      <c r="N573" s="156">
        <v>0</v>
      </c>
      <c r="O573" s="156">
        <f>ROUND(E573*N573,2)</f>
        <v>0</v>
      </c>
      <c r="P573" s="156">
        <v>0</v>
      </c>
      <c r="Q573" s="156">
        <f>ROUND(E573*P573,2)</f>
        <v>0</v>
      </c>
      <c r="R573" s="157"/>
      <c r="S573" s="157" t="s">
        <v>650</v>
      </c>
      <c r="T573" s="157" t="s">
        <v>238</v>
      </c>
      <c r="U573" s="157">
        <v>0.157</v>
      </c>
      <c r="V573" s="157">
        <f>ROUND(E573*U573,2)</f>
        <v>0.16</v>
      </c>
      <c r="W573" s="157"/>
      <c r="X573" s="157" t="s">
        <v>168</v>
      </c>
      <c r="Y573" s="157" t="s">
        <v>169</v>
      </c>
      <c r="Z573" s="147"/>
      <c r="AA573" s="147"/>
      <c r="AB573" s="147"/>
      <c r="AC573" s="147"/>
      <c r="AD573" s="147"/>
      <c r="AE573" s="147"/>
      <c r="AF573" s="147"/>
      <c r="AG573" s="147" t="s">
        <v>170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2" x14ac:dyDescent="0.25">
      <c r="A574" s="154"/>
      <c r="B574" s="155"/>
      <c r="C574" s="185" t="s">
        <v>528</v>
      </c>
      <c r="D574" s="159"/>
      <c r="E574" s="160">
        <v>1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172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ht="19.95" outlineLevel="1" x14ac:dyDescent="0.25">
      <c r="A575" s="170">
        <v>163</v>
      </c>
      <c r="B575" s="171" t="s">
        <v>780</v>
      </c>
      <c r="C575" s="184" t="s">
        <v>781</v>
      </c>
      <c r="D575" s="172" t="s">
        <v>748</v>
      </c>
      <c r="E575" s="173">
        <v>1</v>
      </c>
      <c r="F575" s="174"/>
      <c r="G575" s="175">
        <f>ROUND(E575*F575,2)</f>
        <v>0</v>
      </c>
      <c r="H575" s="158"/>
      <c r="I575" s="157">
        <f>ROUND(E575*H575,2)</f>
        <v>0</v>
      </c>
      <c r="J575" s="158"/>
      <c r="K575" s="157">
        <f>ROUND(E575*J575,2)</f>
        <v>0</v>
      </c>
      <c r="L575" s="157">
        <v>21</v>
      </c>
      <c r="M575" s="157">
        <f>G575*(1+L575/100)</f>
        <v>0</v>
      </c>
      <c r="N575" s="156">
        <v>0</v>
      </c>
      <c r="O575" s="156">
        <f>ROUND(E575*N575,2)</f>
        <v>0</v>
      </c>
      <c r="P575" s="156">
        <v>0</v>
      </c>
      <c r="Q575" s="156">
        <f>ROUND(E575*P575,2)</f>
        <v>0</v>
      </c>
      <c r="R575" s="157"/>
      <c r="S575" s="157" t="s">
        <v>650</v>
      </c>
      <c r="T575" s="157" t="s">
        <v>238</v>
      </c>
      <c r="U575" s="157">
        <v>0.157</v>
      </c>
      <c r="V575" s="157">
        <f>ROUND(E575*U575,2)</f>
        <v>0.16</v>
      </c>
      <c r="W575" s="157"/>
      <c r="X575" s="157" t="s">
        <v>168</v>
      </c>
      <c r="Y575" s="157" t="s">
        <v>169</v>
      </c>
      <c r="Z575" s="147"/>
      <c r="AA575" s="147"/>
      <c r="AB575" s="147"/>
      <c r="AC575" s="147"/>
      <c r="AD575" s="147"/>
      <c r="AE575" s="147"/>
      <c r="AF575" s="147"/>
      <c r="AG575" s="147" t="s">
        <v>170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2" x14ac:dyDescent="0.25">
      <c r="A576" s="154"/>
      <c r="B576" s="155"/>
      <c r="C576" s="185" t="s">
        <v>530</v>
      </c>
      <c r="D576" s="159"/>
      <c r="E576" s="160">
        <v>1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172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19.95" outlineLevel="1" x14ac:dyDescent="0.25">
      <c r="A577" s="170">
        <v>164</v>
      </c>
      <c r="B577" s="171" t="s">
        <v>782</v>
      </c>
      <c r="C577" s="184" t="s">
        <v>783</v>
      </c>
      <c r="D577" s="172" t="s">
        <v>748</v>
      </c>
      <c r="E577" s="173">
        <v>1</v>
      </c>
      <c r="F577" s="174"/>
      <c r="G577" s="175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6">
        <v>0</v>
      </c>
      <c r="O577" s="156">
        <f>ROUND(E577*N577,2)</f>
        <v>0</v>
      </c>
      <c r="P577" s="156">
        <v>0</v>
      </c>
      <c r="Q577" s="156">
        <f>ROUND(E577*P577,2)</f>
        <v>0</v>
      </c>
      <c r="R577" s="157"/>
      <c r="S577" s="157" t="s">
        <v>650</v>
      </c>
      <c r="T577" s="157" t="s">
        <v>238</v>
      </c>
      <c r="U577" s="157">
        <v>0.157</v>
      </c>
      <c r="V577" s="157">
        <f>ROUND(E577*U577,2)</f>
        <v>0.16</v>
      </c>
      <c r="W577" s="157"/>
      <c r="X577" s="157" t="s">
        <v>168</v>
      </c>
      <c r="Y577" s="157" t="s">
        <v>169</v>
      </c>
      <c r="Z577" s="147"/>
      <c r="AA577" s="147"/>
      <c r="AB577" s="147"/>
      <c r="AC577" s="147"/>
      <c r="AD577" s="147"/>
      <c r="AE577" s="147"/>
      <c r="AF577" s="147"/>
      <c r="AG577" s="147" t="s">
        <v>170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2" x14ac:dyDescent="0.25">
      <c r="A578" s="154"/>
      <c r="B578" s="155"/>
      <c r="C578" s="185" t="s">
        <v>532</v>
      </c>
      <c r="D578" s="159"/>
      <c r="E578" s="160">
        <v>1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172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x14ac:dyDescent="0.25">
      <c r="A579" s="163" t="s">
        <v>162</v>
      </c>
      <c r="B579" s="164" t="s">
        <v>115</v>
      </c>
      <c r="C579" s="183" t="s">
        <v>116</v>
      </c>
      <c r="D579" s="165"/>
      <c r="E579" s="166"/>
      <c r="F579" s="167"/>
      <c r="G579" s="168">
        <f>SUMIF(AG580:AG591,"&lt;&gt;NOR",G580:G591)</f>
        <v>0</v>
      </c>
      <c r="H579" s="162"/>
      <c r="I579" s="162">
        <f>SUM(I580:I591)</f>
        <v>0</v>
      </c>
      <c r="J579" s="162"/>
      <c r="K579" s="162">
        <f>SUM(K580:K591)</f>
        <v>0</v>
      </c>
      <c r="L579" s="162"/>
      <c r="M579" s="162">
        <f>SUM(M580:M591)</f>
        <v>0</v>
      </c>
      <c r="N579" s="161"/>
      <c r="O579" s="161">
        <f>SUM(O580:O591)</f>
        <v>0.4</v>
      </c>
      <c r="P579" s="161"/>
      <c r="Q579" s="161">
        <f>SUM(Q580:Q591)</f>
        <v>0</v>
      </c>
      <c r="R579" s="162"/>
      <c r="S579" s="162"/>
      <c r="T579" s="162"/>
      <c r="U579" s="162"/>
      <c r="V579" s="162">
        <f>SUM(V580:V591)</f>
        <v>8.6999999999999993</v>
      </c>
      <c r="W579" s="162"/>
      <c r="X579" s="162"/>
      <c r="Y579" s="162"/>
      <c r="AG579" t="s">
        <v>163</v>
      </c>
    </row>
    <row r="580" spans="1:60" outlineLevel="1" x14ac:dyDescent="0.25">
      <c r="A580" s="170">
        <v>165</v>
      </c>
      <c r="B580" s="171" t="s">
        <v>784</v>
      </c>
      <c r="C580" s="184" t="s">
        <v>785</v>
      </c>
      <c r="D580" s="172" t="s">
        <v>166</v>
      </c>
      <c r="E580" s="173">
        <v>6.1820000000000004</v>
      </c>
      <c r="F580" s="174"/>
      <c r="G580" s="175">
        <f>ROUND(E580*F580,2)</f>
        <v>0</v>
      </c>
      <c r="H580" s="158"/>
      <c r="I580" s="157">
        <f>ROUND(E580*H580,2)</f>
        <v>0</v>
      </c>
      <c r="J580" s="158"/>
      <c r="K580" s="157">
        <f>ROUND(E580*J580,2)</f>
        <v>0</v>
      </c>
      <c r="L580" s="157">
        <v>21</v>
      </c>
      <c r="M580" s="157">
        <f>G580*(1+L580/100)</f>
        <v>0</v>
      </c>
      <c r="N580" s="156">
        <v>5.8999999999999997E-2</v>
      </c>
      <c r="O580" s="156">
        <f>ROUND(E580*N580,2)</f>
        <v>0.36</v>
      </c>
      <c r="P580" s="156">
        <v>0</v>
      </c>
      <c r="Q580" s="156">
        <f>ROUND(E580*P580,2)</f>
        <v>0</v>
      </c>
      <c r="R580" s="157" t="s">
        <v>229</v>
      </c>
      <c r="S580" s="157" t="s">
        <v>685</v>
      </c>
      <c r="T580" s="157" t="s">
        <v>238</v>
      </c>
      <c r="U580" s="157">
        <v>0</v>
      </c>
      <c r="V580" s="157">
        <f>ROUND(E580*U580,2)</f>
        <v>0</v>
      </c>
      <c r="W580" s="157"/>
      <c r="X580" s="157" t="s">
        <v>230</v>
      </c>
      <c r="Y580" s="157" t="s">
        <v>169</v>
      </c>
      <c r="Z580" s="147"/>
      <c r="AA580" s="147"/>
      <c r="AB580" s="147"/>
      <c r="AC580" s="147"/>
      <c r="AD580" s="147"/>
      <c r="AE580" s="147"/>
      <c r="AF580" s="147"/>
      <c r="AG580" s="147" t="s">
        <v>231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2" x14ac:dyDescent="0.25">
      <c r="A581" s="154"/>
      <c r="B581" s="155"/>
      <c r="C581" s="185" t="s">
        <v>786</v>
      </c>
      <c r="D581" s="159"/>
      <c r="E581" s="160">
        <v>6.1820000000000004</v>
      </c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172</v>
      </c>
      <c r="AH581" s="147">
        <v>5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5">
      <c r="A582" s="170">
        <v>166</v>
      </c>
      <c r="B582" s="171" t="s">
        <v>787</v>
      </c>
      <c r="C582" s="184" t="s">
        <v>788</v>
      </c>
      <c r="D582" s="172" t="s">
        <v>166</v>
      </c>
      <c r="E582" s="173">
        <v>40.86</v>
      </c>
      <c r="F582" s="174"/>
      <c r="G582" s="175">
        <f>ROUND(E582*F582,2)</f>
        <v>0</v>
      </c>
      <c r="H582" s="158"/>
      <c r="I582" s="157">
        <f>ROUND(E582*H582,2)</f>
        <v>0</v>
      </c>
      <c r="J582" s="158"/>
      <c r="K582" s="157">
        <f>ROUND(E582*J582,2)</f>
        <v>0</v>
      </c>
      <c r="L582" s="157">
        <v>21</v>
      </c>
      <c r="M582" s="157">
        <f>G582*(1+L582/100)</f>
        <v>0</v>
      </c>
      <c r="N582" s="156">
        <v>0</v>
      </c>
      <c r="O582" s="156">
        <f>ROUND(E582*N582,2)</f>
        <v>0</v>
      </c>
      <c r="P582" s="156">
        <v>0</v>
      </c>
      <c r="Q582" s="156">
        <f>ROUND(E582*P582,2)</f>
        <v>0</v>
      </c>
      <c r="R582" s="157"/>
      <c r="S582" s="157" t="s">
        <v>167</v>
      </c>
      <c r="T582" s="157" t="s">
        <v>167</v>
      </c>
      <c r="U582" s="157">
        <v>1.6E-2</v>
      </c>
      <c r="V582" s="157">
        <f>ROUND(E582*U582,2)</f>
        <v>0.65</v>
      </c>
      <c r="W582" s="157"/>
      <c r="X582" s="157" t="s">
        <v>168</v>
      </c>
      <c r="Y582" s="157" t="s">
        <v>169</v>
      </c>
      <c r="Z582" s="147"/>
      <c r="AA582" s="147"/>
      <c r="AB582" s="147"/>
      <c r="AC582" s="147"/>
      <c r="AD582" s="147"/>
      <c r="AE582" s="147"/>
      <c r="AF582" s="147"/>
      <c r="AG582" s="147" t="s">
        <v>170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2" x14ac:dyDescent="0.25">
      <c r="A583" s="154"/>
      <c r="B583" s="155"/>
      <c r="C583" s="185" t="s">
        <v>420</v>
      </c>
      <c r="D583" s="159"/>
      <c r="E583" s="160">
        <v>35.24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172</v>
      </c>
      <c r="AH583" s="147">
        <v>5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5">
      <c r="A584" s="154"/>
      <c r="B584" s="155"/>
      <c r="C584" s="185" t="s">
        <v>789</v>
      </c>
      <c r="D584" s="159"/>
      <c r="E584" s="160">
        <v>5.62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172</v>
      </c>
      <c r="AH584" s="147">
        <v>5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5">
      <c r="A585" s="170">
        <v>167</v>
      </c>
      <c r="B585" s="171" t="s">
        <v>790</v>
      </c>
      <c r="C585" s="184" t="s">
        <v>791</v>
      </c>
      <c r="D585" s="172" t="s">
        <v>166</v>
      </c>
      <c r="E585" s="173">
        <v>40.86</v>
      </c>
      <c r="F585" s="174"/>
      <c r="G585" s="175">
        <f>ROUND(E585*F585,2)</f>
        <v>0</v>
      </c>
      <c r="H585" s="158"/>
      <c r="I585" s="157">
        <f>ROUND(E585*H585,2)</f>
        <v>0</v>
      </c>
      <c r="J585" s="158"/>
      <c r="K585" s="157">
        <f>ROUND(E585*J585,2)</f>
        <v>0</v>
      </c>
      <c r="L585" s="157">
        <v>21</v>
      </c>
      <c r="M585" s="157">
        <f>G585*(1+L585/100)</f>
        <v>0</v>
      </c>
      <c r="N585" s="156">
        <v>2.1000000000000001E-4</v>
      </c>
      <c r="O585" s="156">
        <f>ROUND(E585*N585,2)</f>
        <v>0.01</v>
      </c>
      <c r="P585" s="156">
        <v>0</v>
      </c>
      <c r="Q585" s="156">
        <f>ROUND(E585*P585,2)</f>
        <v>0</v>
      </c>
      <c r="R585" s="157"/>
      <c r="S585" s="157" t="s">
        <v>167</v>
      </c>
      <c r="T585" s="157" t="s">
        <v>167</v>
      </c>
      <c r="U585" s="157">
        <v>0.05</v>
      </c>
      <c r="V585" s="157">
        <f>ROUND(E585*U585,2)</f>
        <v>2.04</v>
      </c>
      <c r="W585" s="157"/>
      <c r="X585" s="157" t="s">
        <v>168</v>
      </c>
      <c r="Y585" s="157" t="s">
        <v>169</v>
      </c>
      <c r="Z585" s="147"/>
      <c r="AA585" s="147"/>
      <c r="AB585" s="147"/>
      <c r="AC585" s="147"/>
      <c r="AD585" s="147"/>
      <c r="AE585" s="147"/>
      <c r="AF585" s="147"/>
      <c r="AG585" s="147" t="s">
        <v>170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2" x14ac:dyDescent="0.25">
      <c r="A586" s="154"/>
      <c r="B586" s="155"/>
      <c r="C586" s="185" t="s">
        <v>789</v>
      </c>
      <c r="D586" s="159"/>
      <c r="E586" s="160">
        <v>5.62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172</v>
      </c>
      <c r="AH586" s="147">
        <v>5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5">
      <c r="A587" s="154"/>
      <c r="B587" s="155"/>
      <c r="C587" s="185" t="s">
        <v>420</v>
      </c>
      <c r="D587" s="159"/>
      <c r="E587" s="160">
        <v>35.24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172</v>
      </c>
      <c r="AH587" s="147">
        <v>5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5">
      <c r="A588" s="170">
        <v>168</v>
      </c>
      <c r="B588" s="171" t="s">
        <v>792</v>
      </c>
      <c r="C588" s="184" t="s">
        <v>793</v>
      </c>
      <c r="D588" s="172" t="s">
        <v>166</v>
      </c>
      <c r="E588" s="173">
        <v>5.62</v>
      </c>
      <c r="F588" s="174"/>
      <c r="G588" s="175">
        <f>ROUND(E588*F588,2)</f>
        <v>0</v>
      </c>
      <c r="H588" s="158"/>
      <c r="I588" s="157">
        <f>ROUND(E588*H588,2)</f>
        <v>0</v>
      </c>
      <c r="J588" s="158"/>
      <c r="K588" s="157">
        <f>ROUND(E588*J588,2)</f>
        <v>0</v>
      </c>
      <c r="L588" s="157">
        <v>21</v>
      </c>
      <c r="M588" s="157">
        <f>G588*(1+L588/100)</f>
        <v>0</v>
      </c>
      <c r="N588" s="156">
        <v>5.0400000000000002E-3</v>
      </c>
      <c r="O588" s="156">
        <f>ROUND(E588*N588,2)</f>
        <v>0.03</v>
      </c>
      <c r="P588" s="156">
        <v>0</v>
      </c>
      <c r="Q588" s="156">
        <f>ROUND(E588*P588,2)</f>
        <v>0</v>
      </c>
      <c r="R588" s="157"/>
      <c r="S588" s="157" t="s">
        <v>167</v>
      </c>
      <c r="T588" s="157" t="s">
        <v>167</v>
      </c>
      <c r="U588" s="157">
        <v>0.97799999999999998</v>
      </c>
      <c r="V588" s="157">
        <f>ROUND(E588*U588,2)</f>
        <v>5.5</v>
      </c>
      <c r="W588" s="157"/>
      <c r="X588" s="157" t="s">
        <v>168</v>
      </c>
      <c r="Y588" s="157" t="s">
        <v>169</v>
      </c>
      <c r="Z588" s="147"/>
      <c r="AA588" s="147"/>
      <c r="AB588" s="147"/>
      <c r="AC588" s="147"/>
      <c r="AD588" s="147"/>
      <c r="AE588" s="147"/>
      <c r="AF588" s="147"/>
      <c r="AG588" s="147" t="s">
        <v>170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2" x14ac:dyDescent="0.25">
      <c r="A589" s="154"/>
      <c r="B589" s="155"/>
      <c r="C589" s="185" t="s">
        <v>250</v>
      </c>
      <c r="D589" s="159"/>
      <c r="E589" s="160">
        <v>3.98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172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5">
      <c r="A590" s="154"/>
      <c r="B590" s="155"/>
      <c r="C590" s="185" t="s">
        <v>251</v>
      </c>
      <c r="D590" s="159"/>
      <c r="E590" s="160">
        <v>1.64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172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76">
        <v>169</v>
      </c>
      <c r="B591" s="177" t="s">
        <v>794</v>
      </c>
      <c r="C591" s="186" t="s">
        <v>795</v>
      </c>
      <c r="D591" s="178" t="s">
        <v>260</v>
      </c>
      <c r="E591" s="179">
        <v>0.40164</v>
      </c>
      <c r="F591" s="180"/>
      <c r="G591" s="181">
        <f>ROUND(E591*F591,2)</f>
        <v>0</v>
      </c>
      <c r="H591" s="158"/>
      <c r="I591" s="157">
        <f>ROUND(E591*H591,2)</f>
        <v>0</v>
      </c>
      <c r="J591" s="158"/>
      <c r="K591" s="157">
        <f>ROUND(E591*J591,2)</f>
        <v>0</v>
      </c>
      <c r="L591" s="157">
        <v>21</v>
      </c>
      <c r="M591" s="157">
        <f>G591*(1+L591/100)</f>
        <v>0</v>
      </c>
      <c r="N591" s="156">
        <v>0</v>
      </c>
      <c r="O591" s="156">
        <f>ROUND(E591*N591,2)</f>
        <v>0</v>
      </c>
      <c r="P591" s="156">
        <v>0</v>
      </c>
      <c r="Q591" s="156">
        <f>ROUND(E591*P591,2)</f>
        <v>0</v>
      </c>
      <c r="R591" s="157"/>
      <c r="S591" s="157" t="s">
        <v>167</v>
      </c>
      <c r="T591" s="157" t="s">
        <v>167</v>
      </c>
      <c r="U591" s="157">
        <v>1.2649999999999999</v>
      </c>
      <c r="V591" s="157">
        <f>ROUND(E591*U591,2)</f>
        <v>0.51</v>
      </c>
      <c r="W591" s="157"/>
      <c r="X591" s="157" t="s">
        <v>586</v>
      </c>
      <c r="Y591" s="157" t="s">
        <v>169</v>
      </c>
      <c r="Z591" s="147"/>
      <c r="AA591" s="147"/>
      <c r="AB591" s="147"/>
      <c r="AC591" s="147"/>
      <c r="AD591" s="147"/>
      <c r="AE591" s="147"/>
      <c r="AF591" s="147"/>
      <c r="AG591" s="147" t="s">
        <v>587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x14ac:dyDescent="0.25">
      <c r="A592" s="163" t="s">
        <v>162</v>
      </c>
      <c r="B592" s="164" t="s">
        <v>117</v>
      </c>
      <c r="C592" s="183" t="s">
        <v>118</v>
      </c>
      <c r="D592" s="165"/>
      <c r="E592" s="166"/>
      <c r="F592" s="167"/>
      <c r="G592" s="168">
        <f>SUMIF(AG593:AG598,"&lt;&gt;NOR",G593:G598)</f>
        <v>0</v>
      </c>
      <c r="H592" s="162"/>
      <c r="I592" s="162">
        <f>SUM(I593:I598)</f>
        <v>0</v>
      </c>
      <c r="J592" s="162"/>
      <c r="K592" s="162">
        <f>SUM(K593:K598)</f>
        <v>0</v>
      </c>
      <c r="L592" s="162"/>
      <c r="M592" s="162">
        <f>SUM(M593:M598)</f>
        <v>0</v>
      </c>
      <c r="N592" s="161"/>
      <c r="O592" s="161">
        <f>SUM(O593:O598)</f>
        <v>4.5200000000000005</v>
      </c>
      <c r="P592" s="161"/>
      <c r="Q592" s="161">
        <f>SUM(Q593:Q598)</f>
        <v>0</v>
      </c>
      <c r="R592" s="162"/>
      <c r="S592" s="162"/>
      <c r="T592" s="162"/>
      <c r="U592" s="162"/>
      <c r="V592" s="162">
        <f>SUM(V593:V598)</f>
        <v>22.39</v>
      </c>
      <c r="W592" s="162"/>
      <c r="X592" s="162"/>
      <c r="Y592" s="162"/>
      <c r="AG592" t="s">
        <v>163</v>
      </c>
    </row>
    <row r="593" spans="1:60" outlineLevel="1" x14ac:dyDescent="0.25">
      <c r="A593" s="170">
        <v>170</v>
      </c>
      <c r="B593" s="171" t="s">
        <v>796</v>
      </c>
      <c r="C593" s="184" t="s">
        <v>797</v>
      </c>
      <c r="D593" s="172" t="s">
        <v>166</v>
      </c>
      <c r="E593" s="173">
        <v>13.75</v>
      </c>
      <c r="F593" s="174"/>
      <c r="G593" s="175">
        <f>ROUND(E593*F593,2)</f>
        <v>0</v>
      </c>
      <c r="H593" s="158"/>
      <c r="I593" s="157">
        <f>ROUND(E593*H593,2)</f>
        <v>0</v>
      </c>
      <c r="J593" s="158"/>
      <c r="K593" s="157">
        <f>ROUND(E593*J593,2)</f>
        <v>0</v>
      </c>
      <c r="L593" s="157">
        <v>21</v>
      </c>
      <c r="M593" s="157">
        <f>G593*(1+L593/100)</f>
        <v>0</v>
      </c>
      <c r="N593" s="156">
        <v>0.216</v>
      </c>
      <c r="O593" s="156">
        <f>ROUND(E593*N593,2)</f>
        <v>2.97</v>
      </c>
      <c r="P593" s="156">
        <v>0</v>
      </c>
      <c r="Q593" s="156">
        <f>ROUND(E593*P593,2)</f>
        <v>0</v>
      </c>
      <c r="R593" s="157" t="s">
        <v>229</v>
      </c>
      <c r="S593" s="157" t="s">
        <v>167</v>
      </c>
      <c r="T593" s="157" t="s">
        <v>167</v>
      </c>
      <c r="U593" s="157">
        <v>0</v>
      </c>
      <c r="V593" s="157">
        <f>ROUND(E593*U593,2)</f>
        <v>0</v>
      </c>
      <c r="W593" s="157"/>
      <c r="X593" s="157" t="s">
        <v>230</v>
      </c>
      <c r="Y593" s="157" t="s">
        <v>169</v>
      </c>
      <c r="Z593" s="147"/>
      <c r="AA593" s="147"/>
      <c r="AB593" s="147"/>
      <c r="AC593" s="147"/>
      <c r="AD593" s="147"/>
      <c r="AE593" s="147"/>
      <c r="AF593" s="147"/>
      <c r="AG593" s="147" t="s">
        <v>231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2" x14ac:dyDescent="0.25">
      <c r="A594" s="154"/>
      <c r="B594" s="155"/>
      <c r="C594" s="185" t="s">
        <v>798</v>
      </c>
      <c r="D594" s="159"/>
      <c r="E594" s="160">
        <v>13.75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172</v>
      </c>
      <c r="AH594" s="147">
        <v>5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5">
      <c r="A595" s="170">
        <v>171</v>
      </c>
      <c r="B595" s="171" t="s">
        <v>799</v>
      </c>
      <c r="C595" s="184" t="s">
        <v>800</v>
      </c>
      <c r="D595" s="172" t="s">
        <v>166</v>
      </c>
      <c r="E595" s="173">
        <v>12.5</v>
      </c>
      <c r="F595" s="174"/>
      <c r="G595" s="175">
        <f>ROUND(E595*F595,2)</f>
        <v>0</v>
      </c>
      <c r="H595" s="158"/>
      <c r="I595" s="157">
        <f>ROUND(E595*H595,2)</f>
        <v>0</v>
      </c>
      <c r="J595" s="158"/>
      <c r="K595" s="157">
        <f>ROUND(E595*J595,2)</f>
        <v>0</v>
      </c>
      <c r="L595" s="157">
        <v>21</v>
      </c>
      <c r="M595" s="157">
        <f>G595*(1+L595/100)</f>
        <v>0</v>
      </c>
      <c r="N595" s="156">
        <v>0.1241</v>
      </c>
      <c r="O595" s="156">
        <f>ROUND(E595*N595,2)</f>
        <v>1.55</v>
      </c>
      <c r="P595" s="156">
        <v>0</v>
      </c>
      <c r="Q595" s="156">
        <f>ROUND(E595*P595,2)</f>
        <v>0</v>
      </c>
      <c r="R595" s="157"/>
      <c r="S595" s="157" t="s">
        <v>167</v>
      </c>
      <c r="T595" s="157" t="s">
        <v>167</v>
      </c>
      <c r="U595" s="157">
        <v>1.2809999999999999</v>
      </c>
      <c r="V595" s="157">
        <f>ROUND(E595*U595,2)</f>
        <v>16.010000000000002</v>
      </c>
      <c r="W595" s="157"/>
      <c r="X595" s="157" t="s">
        <v>168</v>
      </c>
      <c r="Y595" s="157" t="s">
        <v>169</v>
      </c>
      <c r="Z595" s="147"/>
      <c r="AA595" s="147"/>
      <c r="AB595" s="147"/>
      <c r="AC595" s="147"/>
      <c r="AD595" s="147"/>
      <c r="AE595" s="147"/>
      <c r="AF595" s="147"/>
      <c r="AG595" s="147" t="s">
        <v>170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2" x14ac:dyDescent="0.25">
      <c r="A596" s="154"/>
      <c r="B596" s="155"/>
      <c r="C596" s="185" t="s">
        <v>801</v>
      </c>
      <c r="D596" s="159"/>
      <c r="E596" s="160">
        <v>5.9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172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3" x14ac:dyDescent="0.25">
      <c r="A597" s="154"/>
      <c r="B597" s="155"/>
      <c r="C597" s="185" t="s">
        <v>173</v>
      </c>
      <c r="D597" s="159"/>
      <c r="E597" s="160">
        <v>6.6</v>
      </c>
      <c r="F597" s="157"/>
      <c r="G597" s="157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7"/>
      <c r="AA597" s="147"/>
      <c r="AB597" s="147"/>
      <c r="AC597" s="147"/>
      <c r="AD597" s="147"/>
      <c r="AE597" s="147"/>
      <c r="AF597" s="147"/>
      <c r="AG597" s="147" t="s">
        <v>172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5">
      <c r="A598" s="176">
        <v>172</v>
      </c>
      <c r="B598" s="177" t="s">
        <v>802</v>
      </c>
      <c r="C598" s="186" t="s">
        <v>803</v>
      </c>
      <c r="D598" s="178" t="s">
        <v>260</v>
      </c>
      <c r="E598" s="179">
        <v>4.5212500000000002</v>
      </c>
      <c r="F598" s="180"/>
      <c r="G598" s="181">
        <f>ROUND(E598*F598,2)</f>
        <v>0</v>
      </c>
      <c r="H598" s="158"/>
      <c r="I598" s="157">
        <f>ROUND(E598*H598,2)</f>
        <v>0</v>
      </c>
      <c r="J598" s="158"/>
      <c r="K598" s="157">
        <f>ROUND(E598*J598,2)</f>
        <v>0</v>
      </c>
      <c r="L598" s="157">
        <v>21</v>
      </c>
      <c r="M598" s="157">
        <f>G598*(1+L598/100)</f>
        <v>0</v>
      </c>
      <c r="N598" s="156">
        <v>0</v>
      </c>
      <c r="O598" s="156">
        <f>ROUND(E598*N598,2)</f>
        <v>0</v>
      </c>
      <c r="P598" s="156">
        <v>0</v>
      </c>
      <c r="Q598" s="156">
        <f>ROUND(E598*P598,2)</f>
        <v>0</v>
      </c>
      <c r="R598" s="157"/>
      <c r="S598" s="157" t="s">
        <v>167</v>
      </c>
      <c r="T598" s="157" t="s">
        <v>167</v>
      </c>
      <c r="U598" s="157">
        <v>1.411</v>
      </c>
      <c r="V598" s="157">
        <f>ROUND(E598*U598,2)</f>
        <v>6.38</v>
      </c>
      <c r="W598" s="157"/>
      <c r="X598" s="157" t="s">
        <v>586</v>
      </c>
      <c r="Y598" s="157" t="s">
        <v>169</v>
      </c>
      <c r="Z598" s="147"/>
      <c r="AA598" s="147"/>
      <c r="AB598" s="147"/>
      <c r="AC598" s="147"/>
      <c r="AD598" s="147"/>
      <c r="AE598" s="147"/>
      <c r="AF598" s="147"/>
      <c r="AG598" s="147" t="s">
        <v>587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x14ac:dyDescent="0.25">
      <c r="A599" s="163" t="s">
        <v>162</v>
      </c>
      <c r="B599" s="164" t="s">
        <v>119</v>
      </c>
      <c r="C599" s="183" t="s">
        <v>120</v>
      </c>
      <c r="D599" s="165"/>
      <c r="E599" s="166"/>
      <c r="F599" s="167"/>
      <c r="G599" s="168">
        <f>SUMIF(AG600:AG607,"&lt;&gt;NOR",G600:G607)</f>
        <v>0</v>
      </c>
      <c r="H599" s="162"/>
      <c r="I599" s="162">
        <f>SUM(I600:I607)</f>
        <v>0</v>
      </c>
      <c r="J599" s="162"/>
      <c r="K599" s="162">
        <f>SUM(K600:K607)</f>
        <v>0</v>
      </c>
      <c r="L599" s="162"/>
      <c r="M599" s="162">
        <f>SUM(M600:M607)</f>
        <v>0</v>
      </c>
      <c r="N599" s="161"/>
      <c r="O599" s="161">
        <f>SUM(O600:O607)</f>
        <v>0.77</v>
      </c>
      <c r="P599" s="161"/>
      <c r="Q599" s="161">
        <f>SUM(Q600:Q607)</f>
        <v>0</v>
      </c>
      <c r="R599" s="162"/>
      <c r="S599" s="162"/>
      <c r="T599" s="162"/>
      <c r="U599" s="162"/>
      <c r="V599" s="162">
        <f>SUM(V600:V607)</f>
        <v>34.69</v>
      </c>
      <c r="W599" s="162"/>
      <c r="X599" s="162"/>
      <c r="Y599" s="162"/>
      <c r="AG599" t="s">
        <v>163</v>
      </c>
    </row>
    <row r="600" spans="1:60" outlineLevel="1" x14ac:dyDescent="0.25">
      <c r="A600" s="170">
        <v>173</v>
      </c>
      <c r="B600" s="171" t="s">
        <v>804</v>
      </c>
      <c r="C600" s="184" t="s">
        <v>805</v>
      </c>
      <c r="D600" s="172" t="s">
        <v>166</v>
      </c>
      <c r="E600" s="173">
        <v>28.98</v>
      </c>
      <c r="F600" s="174"/>
      <c r="G600" s="175">
        <f>ROUND(E600*F600,2)</f>
        <v>0</v>
      </c>
      <c r="H600" s="158"/>
      <c r="I600" s="157">
        <f>ROUND(E600*H600,2)</f>
        <v>0</v>
      </c>
      <c r="J600" s="158"/>
      <c r="K600" s="157">
        <f>ROUND(E600*J600,2)</f>
        <v>0</v>
      </c>
      <c r="L600" s="157">
        <v>21</v>
      </c>
      <c r="M600" s="157">
        <f>G600*(1+L600/100)</f>
        <v>0</v>
      </c>
      <c r="N600" s="156">
        <v>2.3800000000000002E-2</v>
      </c>
      <c r="O600" s="156">
        <f>ROUND(E600*N600,2)</f>
        <v>0.69</v>
      </c>
      <c r="P600" s="156">
        <v>0</v>
      </c>
      <c r="Q600" s="156">
        <f>ROUND(E600*P600,2)</f>
        <v>0</v>
      </c>
      <c r="R600" s="157"/>
      <c r="S600" s="157" t="s">
        <v>650</v>
      </c>
      <c r="T600" s="157" t="s">
        <v>238</v>
      </c>
      <c r="U600" s="157">
        <v>0</v>
      </c>
      <c r="V600" s="157">
        <f>ROUND(E600*U600,2)</f>
        <v>0</v>
      </c>
      <c r="W600" s="157"/>
      <c r="X600" s="157" t="s">
        <v>230</v>
      </c>
      <c r="Y600" s="157" t="s">
        <v>169</v>
      </c>
      <c r="Z600" s="147"/>
      <c r="AA600" s="147"/>
      <c r="AB600" s="147"/>
      <c r="AC600" s="147"/>
      <c r="AD600" s="147"/>
      <c r="AE600" s="147"/>
      <c r="AF600" s="147"/>
      <c r="AG600" s="147" t="s">
        <v>231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2" x14ac:dyDescent="0.25">
      <c r="A601" s="154"/>
      <c r="B601" s="155"/>
      <c r="C601" s="185" t="s">
        <v>806</v>
      </c>
      <c r="D601" s="159"/>
      <c r="E601" s="160">
        <v>28.98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172</v>
      </c>
      <c r="AH601" s="147">
        <v>5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5">
      <c r="A602" s="170">
        <v>174</v>
      </c>
      <c r="B602" s="171" t="s">
        <v>807</v>
      </c>
      <c r="C602" s="184" t="s">
        <v>808</v>
      </c>
      <c r="D602" s="172" t="s">
        <v>166</v>
      </c>
      <c r="E602" s="173">
        <v>25.2</v>
      </c>
      <c r="F602" s="174"/>
      <c r="G602" s="175">
        <f>ROUND(E602*F602,2)</f>
        <v>0</v>
      </c>
      <c r="H602" s="158"/>
      <c r="I602" s="157">
        <f>ROUND(E602*H602,2)</f>
        <v>0</v>
      </c>
      <c r="J602" s="158"/>
      <c r="K602" s="157">
        <f>ROUND(E602*J602,2)</f>
        <v>0</v>
      </c>
      <c r="L602" s="157">
        <v>21</v>
      </c>
      <c r="M602" s="157">
        <f>G602*(1+L602/100)</f>
        <v>0</v>
      </c>
      <c r="N602" s="156">
        <v>2.1000000000000001E-4</v>
      </c>
      <c r="O602" s="156">
        <f>ROUND(E602*N602,2)</f>
        <v>0.01</v>
      </c>
      <c r="P602" s="156">
        <v>0</v>
      </c>
      <c r="Q602" s="156">
        <f>ROUND(E602*P602,2)</f>
        <v>0</v>
      </c>
      <c r="R602" s="157"/>
      <c r="S602" s="157" t="s">
        <v>167</v>
      </c>
      <c r="T602" s="157" t="s">
        <v>167</v>
      </c>
      <c r="U602" s="157">
        <v>0.05</v>
      </c>
      <c r="V602" s="157">
        <f>ROUND(E602*U602,2)</f>
        <v>1.26</v>
      </c>
      <c r="W602" s="157"/>
      <c r="X602" s="157" t="s">
        <v>168</v>
      </c>
      <c r="Y602" s="157" t="s">
        <v>169</v>
      </c>
      <c r="Z602" s="147"/>
      <c r="AA602" s="147"/>
      <c r="AB602" s="147"/>
      <c r="AC602" s="147"/>
      <c r="AD602" s="147"/>
      <c r="AE602" s="147"/>
      <c r="AF602" s="147"/>
      <c r="AG602" s="147" t="s">
        <v>170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2" x14ac:dyDescent="0.25">
      <c r="A603" s="154"/>
      <c r="B603" s="155"/>
      <c r="C603" s="185" t="s">
        <v>809</v>
      </c>
      <c r="D603" s="159"/>
      <c r="E603" s="160">
        <v>25.2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172</v>
      </c>
      <c r="AH603" s="147">
        <v>5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5">
      <c r="A604" s="170">
        <v>175</v>
      </c>
      <c r="B604" s="171" t="s">
        <v>810</v>
      </c>
      <c r="C604" s="184" t="s">
        <v>811</v>
      </c>
      <c r="D604" s="172" t="s">
        <v>166</v>
      </c>
      <c r="E604" s="173">
        <v>25.2</v>
      </c>
      <c r="F604" s="174"/>
      <c r="G604" s="175">
        <f>ROUND(E604*F604,2)</f>
        <v>0</v>
      </c>
      <c r="H604" s="158"/>
      <c r="I604" s="157">
        <f>ROUND(E604*H604,2)</f>
        <v>0</v>
      </c>
      <c r="J604" s="158"/>
      <c r="K604" s="157">
        <f>ROUND(E604*J604,2)</f>
        <v>0</v>
      </c>
      <c r="L604" s="157">
        <v>21</v>
      </c>
      <c r="M604" s="157">
        <f>G604*(1+L604/100)</f>
        <v>0</v>
      </c>
      <c r="N604" s="156">
        <v>2.9499999999999999E-3</v>
      </c>
      <c r="O604" s="156">
        <f>ROUND(E604*N604,2)</f>
        <v>7.0000000000000007E-2</v>
      </c>
      <c r="P604" s="156">
        <v>0</v>
      </c>
      <c r="Q604" s="156">
        <f>ROUND(E604*P604,2)</f>
        <v>0</v>
      </c>
      <c r="R604" s="157"/>
      <c r="S604" s="157" t="s">
        <v>167</v>
      </c>
      <c r="T604" s="157" t="s">
        <v>167</v>
      </c>
      <c r="U604" s="157">
        <v>1.288</v>
      </c>
      <c r="V604" s="157">
        <f>ROUND(E604*U604,2)</f>
        <v>32.46</v>
      </c>
      <c r="W604" s="157"/>
      <c r="X604" s="157" t="s">
        <v>168</v>
      </c>
      <c r="Y604" s="157" t="s">
        <v>169</v>
      </c>
      <c r="Z604" s="147"/>
      <c r="AA604" s="147"/>
      <c r="AB604" s="147"/>
      <c r="AC604" s="147"/>
      <c r="AD604" s="147"/>
      <c r="AE604" s="147"/>
      <c r="AF604" s="147"/>
      <c r="AG604" s="147" t="s">
        <v>170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2" x14ac:dyDescent="0.25">
      <c r="A605" s="154"/>
      <c r="B605" s="155"/>
      <c r="C605" s="185" t="s">
        <v>812</v>
      </c>
      <c r="D605" s="159"/>
      <c r="E605" s="160">
        <v>14.2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172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5">
      <c r="A606" s="154"/>
      <c r="B606" s="155"/>
      <c r="C606" s="185" t="s">
        <v>813</v>
      </c>
      <c r="D606" s="159"/>
      <c r="E606" s="160">
        <v>11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172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5">
      <c r="A607" s="176">
        <v>176</v>
      </c>
      <c r="B607" s="177" t="s">
        <v>814</v>
      </c>
      <c r="C607" s="186" t="s">
        <v>815</v>
      </c>
      <c r="D607" s="178" t="s">
        <v>260</v>
      </c>
      <c r="E607" s="179">
        <v>0.76936000000000004</v>
      </c>
      <c r="F607" s="180"/>
      <c r="G607" s="181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6">
        <v>0</v>
      </c>
      <c r="O607" s="156">
        <f>ROUND(E607*N607,2)</f>
        <v>0</v>
      </c>
      <c r="P607" s="156">
        <v>0</v>
      </c>
      <c r="Q607" s="156">
        <f>ROUND(E607*P607,2)</f>
        <v>0</v>
      </c>
      <c r="R607" s="157"/>
      <c r="S607" s="157" t="s">
        <v>167</v>
      </c>
      <c r="T607" s="157" t="s">
        <v>167</v>
      </c>
      <c r="U607" s="157">
        <v>1.2649999999999999</v>
      </c>
      <c r="V607" s="157">
        <f>ROUND(E607*U607,2)</f>
        <v>0.97</v>
      </c>
      <c r="W607" s="157"/>
      <c r="X607" s="157" t="s">
        <v>586</v>
      </c>
      <c r="Y607" s="157" t="s">
        <v>169</v>
      </c>
      <c r="Z607" s="147"/>
      <c r="AA607" s="147"/>
      <c r="AB607" s="147"/>
      <c r="AC607" s="147"/>
      <c r="AD607" s="147"/>
      <c r="AE607" s="147"/>
      <c r="AF607" s="147"/>
      <c r="AG607" s="147" t="s">
        <v>587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x14ac:dyDescent="0.25">
      <c r="A608" s="163" t="s">
        <v>162</v>
      </c>
      <c r="B608" s="164" t="s">
        <v>121</v>
      </c>
      <c r="C608" s="183" t="s">
        <v>122</v>
      </c>
      <c r="D608" s="165"/>
      <c r="E608" s="166"/>
      <c r="F608" s="167"/>
      <c r="G608" s="168">
        <f>SUMIF(AG609:AG623,"&lt;&gt;NOR",G609:G623)</f>
        <v>0</v>
      </c>
      <c r="H608" s="162"/>
      <c r="I608" s="162">
        <f>SUM(I609:I623)</f>
        <v>0</v>
      </c>
      <c r="J608" s="162"/>
      <c r="K608" s="162">
        <f>SUM(K609:K623)</f>
        <v>0</v>
      </c>
      <c r="L608" s="162"/>
      <c r="M608" s="162">
        <f>SUM(M609:M623)</f>
        <v>0</v>
      </c>
      <c r="N608" s="161"/>
      <c r="O608" s="161">
        <f>SUM(O609:O623)</f>
        <v>7.0000000000000007E-2</v>
      </c>
      <c r="P608" s="161"/>
      <c r="Q608" s="161">
        <f>SUM(Q609:Q623)</f>
        <v>0</v>
      </c>
      <c r="R608" s="162"/>
      <c r="S608" s="162"/>
      <c r="T608" s="162"/>
      <c r="U608" s="162"/>
      <c r="V608" s="162">
        <f>SUM(V609:V623)</f>
        <v>92.539999999999992</v>
      </c>
      <c r="W608" s="162"/>
      <c r="X608" s="162"/>
      <c r="Y608" s="162"/>
      <c r="AG608" t="s">
        <v>163</v>
      </c>
    </row>
    <row r="609" spans="1:60" outlineLevel="1" x14ac:dyDescent="0.25">
      <c r="A609" s="176">
        <v>177</v>
      </c>
      <c r="B609" s="177" t="s">
        <v>816</v>
      </c>
      <c r="C609" s="186" t="s">
        <v>817</v>
      </c>
      <c r="D609" s="178" t="s">
        <v>166</v>
      </c>
      <c r="E609" s="179">
        <v>15</v>
      </c>
      <c r="F609" s="180"/>
      <c r="G609" s="181">
        <f>ROUND(E609*F609,2)</f>
        <v>0</v>
      </c>
      <c r="H609" s="158"/>
      <c r="I609" s="157">
        <f>ROUND(E609*H609,2)</f>
        <v>0</v>
      </c>
      <c r="J609" s="158"/>
      <c r="K609" s="157">
        <f>ROUND(E609*J609,2)</f>
        <v>0</v>
      </c>
      <c r="L609" s="157">
        <v>21</v>
      </c>
      <c r="M609" s="157">
        <f>G609*(1+L609/100)</f>
        <v>0</v>
      </c>
      <c r="N609" s="156">
        <v>8.0000000000000007E-5</v>
      </c>
      <c r="O609" s="156">
        <f>ROUND(E609*N609,2)</f>
        <v>0</v>
      </c>
      <c r="P609" s="156">
        <v>0</v>
      </c>
      <c r="Q609" s="156">
        <f>ROUND(E609*P609,2)</f>
        <v>0</v>
      </c>
      <c r="R609" s="157"/>
      <c r="S609" s="157" t="s">
        <v>167</v>
      </c>
      <c r="T609" s="157" t="s">
        <v>238</v>
      </c>
      <c r="U609" s="157">
        <v>0.156</v>
      </c>
      <c r="V609" s="157">
        <f>ROUND(E609*U609,2)</f>
        <v>2.34</v>
      </c>
      <c r="W609" s="157"/>
      <c r="X609" s="157" t="s">
        <v>168</v>
      </c>
      <c r="Y609" s="157" t="s">
        <v>169</v>
      </c>
      <c r="Z609" s="147"/>
      <c r="AA609" s="147"/>
      <c r="AB609" s="147"/>
      <c r="AC609" s="147"/>
      <c r="AD609" s="147"/>
      <c r="AE609" s="147"/>
      <c r="AF609" s="147"/>
      <c r="AG609" s="147" t="s">
        <v>170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5">
      <c r="A610" s="170">
        <v>178</v>
      </c>
      <c r="B610" s="171" t="s">
        <v>818</v>
      </c>
      <c r="C610" s="184" t="s">
        <v>819</v>
      </c>
      <c r="D610" s="172" t="s">
        <v>166</v>
      </c>
      <c r="E610" s="173">
        <v>155.75</v>
      </c>
      <c r="F610" s="174"/>
      <c r="G610" s="175">
        <f>ROUND(E610*F610,2)</f>
        <v>0</v>
      </c>
      <c r="H610" s="158"/>
      <c r="I610" s="157">
        <f>ROUND(E610*H610,2)</f>
        <v>0</v>
      </c>
      <c r="J610" s="158"/>
      <c r="K610" s="157">
        <f>ROUND(E610*J610,2)</f>
        <v>0</v>
      </c>
      <c r="L610" s="157">
        <v>21</v>
      </c>
      <c r="M610" s="157">
        <f>G610*(1+L610/100)</f>
        <v>0</v>
      </c>
      <c r="N610" s="156">
        <v>9.0000000000000006E-5</v>
      </c>
      <c r="O610" s="156">
        <f>ROUND(E610*N610,2)</f>
        <v>0.01</v>
      </c>
      <c r="P610" s="156">
        <v>0</v>
      </c>
      <c r="Q610" s="156">
        <f>ROUND(E610*P610,2)</f>
        <v>0</v>
      </c>
      <c r="R610" s="157"/>
      <c r="S610" s="157" t="s">
        <v>167</v>
      </c>
      <c r="T610" s="157" t="s">
        <v>167</v>
      </c>
      <c r="U610" s="157">
        <v>0.3</v>
      </c>
      <c r="V610" s="157">
        <f>ROUND(E610*U610,2)</f>
        <v>46.73</v>
      </c>
      <c r="W610" s="157"/>
      <c r="X610" s="157" t="s">
        <v>168</v>
      </c>
      <c r="Y610" s="157" t="s">
        <v>169</v>
      </c>
      <c r="Z610" s="147"/>
      <c r="AA610" s="147"/>
      <c r="AB610" s="147"/>
      <c r="AC610" s="147"/>
      <c r="AD610" s="147"/>
      <c r="AE610" s="147"/>
      <c r="AF610" s="147"/>
      <c r="AG610" s="147" t="s">
        <v>170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2" x14ac:dyDescent="0.25">
      <c r="A611" s="154"/>
      <c r="B611" s="155"/>
      <c r="C611" s="185" t="s">
        <v>642</v>
      </c>
      <c r="D611" s="159"/>
      <c r="E611" s="160">
        <v>24.55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172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5">
      <c r="A612" s="154"/>
      <c r="B612" s="155"/>
      <c r="C612" s="185" t="s">
        <v>375</v>
      </c>
      <c r="D612" s="159"/>
      <c r="E612" s="160">
        <v>24.6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172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5">
      <c r="A613" s="154"/>
      <c r="B613" s="155"/>
      <c r="C613" s="185" t="s">
        <v>377</v>
      </c>
      <c r="D613" s="159"/>
      <c r="E613" s="160">
        <v>40.4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172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5">
      <c r="A614" s="154"/>
      <c r="B614" s="155"/>
      <c r="C614" s="185" t="s">
        <v>614</v>
      </c>
      <c r="D614" s="159"/>
      <c r="E614" s="160">
        <v>42.2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172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5">
      <c r="A615" s="154"/>
      <c r="B615" s="155"/>
      <c r="C615" s="185" t="s">
        <v>379</v>
      </c>
      <c r="D615" s="159"/>
      <c r="E615" s="160">
        <v>24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172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5">
      <c r="A616" s="170">
        <v>179</v>
      </c>
      <c r="B616" s="171" t="s">
        <v>820</v>
      </c>
      <c r="C616" s="184" t="s">
        <v>821</v>
      </c>
      <c r="D616" s="172" t="s">
        <v>166</v>
      </c>
      <c r="E616" s="173">
        <v>200</v>
      </c>
      <c r="F616" s="174"/>
      <c r="G616" s="175">
        <f>ROUND(E616*F616,2)</f>
        <v>0</v>
      </c>
      <c r="H616" s="158"/>
      <c r="I616" s="157">
        <f>ROUND(E616*H616,2)</f>
        <v>0</v>
      </c>
      <c r="J616" s="158"/>
      <c r="K616" s="157">
        <f>ROUND(E616*J616,2)</f>
        <v>0</v>
      </c>
      <c r="L616" s="157">
        <v>21</v>
      </c>
      <c r="M616" s="157">
        <f>G616*(1+L616/100)</f>
        <v>0</v>
      </c>
      <c r="N616" s="156">
        <v>1.6000000000000001E-4</v>
      </c>
      <c r="O616" s="156">
        <f>ROUND(E616*N616,2)</f>
        <v>0.03</v>
      </c>
      <c r="P616" s="156">
        <v>0</v>
      </c>
      <c r="Q616" s="156">
        <f>ROUND(E616*P616,2)</f>
        <v>0</v>
      </c>
      <c r="R616" s="157"/>
      <c r="S616" s="157" t="s">
        <v>167</v>
      </c>
      <c r="T616" s="157" t="s">
        <v>167</v>
      </c>
      <c r="U616" s="157">
        <v>0.15</v>
      </c>
      <c r="V616" s="157">
        <f>ROUND(E616*U616,2)</f>
        <v>30</v>
      </c>
      <c r="W616" s="157"/>
      <c r="X616" s="157" t="s">
        <v>168</v>
      </c>
      <c r="Y616" s="157" t="s">
        <v>169</v>
      </c>
      <c r="Z616" s="147"/>
      <c r="AA616" s="147"/>
      <c r="AB616" s="147"/>
      <c r="AC616" s="147"/>
      <c r="AD616" s="147"/>
      <c r="AE616" s="147"/>
      <c r="AF616" s="147"/>
      <c r="AG616" s="147" t="s">
        <v>170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2" x14ac:dyDescent="0.25">
      <c r="A617" s="154"/>
      <c r="B617" s="155"/>
      <c r="C617" s="185" t="s">
        <v>822</v>
      </c>
      <c r="D617" s="159"/>
      <c r="E617" s="160">
        <v>200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172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5">
      <c r="A618" s="170">
        <v>180</v>
      </c>
      <c r="B618" s="171" t="s">
        <v>823</v>
      </c>
      <c r="C618" s="184" t="s">
        <v>824</v>
      </c>
      <c r="D618" s="172" t="s">
        <v>166</v>
      </c>
      <c r="E618" s="173">
        <v>35.24</v>
      </c>
      <c r="F618" s="174"/>
      <c r="G618" s="175">
        <f>ROUND(E618*F618,2)</f>
        <v>0</v>
      </c>
      <c r="H618" s="158"/>
      <c r="I618" s="157">
        <f>ROUND(E618*H618,2)</f>
        <v>0</v>
      </c>
      <c r="J618" s="158"/>
      <c r="K618" s="157">
        <f>ROUND(E618*J618,2)</f>
        <v>0</v>
      </c>
      <c r="L618" s="157">
        <v>21</v>
      </c>
      <c r="M618" s="157">
        <f>G618*(1+L618/100)</f>
        <v>0</v>
      </c>
      <c r="N618" s="156">
        <v>1.6000000000000001E-4</v>
      </c>
      <c r="O618" s="156">
        <f>ROUND(E618*N618,2)</f>
        <v>0.01</v>
      </c>
      <c r="P618" s="156">
        <v>0</v>
      </c>
      <c r="Q618" s="156">
        <f>ROUND(E618*P618,2)</f>
        <v>0</v>
      </c>
      <c r="R618" s="157"/>
      <c r="S618" s="157" t="s">
        <v>167</v>
      </c>
      <c r="T618" s="157" t="s">
        <v>238</v>
      </c>
      <c r="U618" s="157">
        <v>0.09</v>
      </c>
      <c r="V618" s="157">
        <f>ROUND(E618*U618,2)</f>
        <v>3.17</v>
      </c>
      <c r="W618" s="157"/>
      <c r="X618" s="157" t="s">
        <v>168</v>
      </c>
      <c r="Y618" s="157" t="s">
        <v>169</v>
      </c>
      <c r="Z618" s="147"/>
      <c r="AA618" s="147"/>
      <c r="AB618" s="147"/>
      <c r="AC618" s="147"/>
      <c r="AD618" s="147"/>
      <c r="AE618" s="147"/>
      <c r="AF618" s="147"/>
      <c r="AG618" s="147" t="s">
        <v>170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2" x14ac:dyDescent="0.25">
      <c r="A619" s="154"/>
      <c r="B619" s="155"/>
      <c r="C619" s="185" t="s">
        <v>420</v>
      </c>
      <c r="D619" s="159"/>
      <c r="E619" s="160">
        <v>35.24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172</v>
      </c>
      <c r="AH619" s="147">
        <v>5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5">
      <c r="A620" s="170">
        <v>181</v>
      </c>
      <c r="B620" s="171" t="s">
        <v>825</v>
      </c>
      <c r="C620" s="184" t="s">
        <v>826</v>
      </c>
      <c r="D620" s="172" t="s">
        <v>166</v>
      </c>
      <c r="E620" s="173">
        <v>45.2</v>
      </c>
      <c r="F620" s="174"/>
      <c r="G620" s="175">
        <f>ROUND(E620*F620,2)</f>
        <v>0</v>
      </c>
      <c r="H620" s="158"/>
      <c r="I620" s="157">
        <f>ROUND(E620*H620,2)</f>
        <v>0</v>
      </c>
      <c r="J620" s="158"/>
      <c r="K620" s="157">
        <f>ROUND(E620*J620,2)</f>
        <v>0</v>
      </c>
      <c r="L620" s="157">
        <v>21</v>
      </c>
      <c r="M620" s="157">
        <f>G620*(1+L620/100)</f>
        <v>0</v>
      </c>
      <c r="N620" s="156">
        <v>1.3999999999999999E-4</v>
      </c>
      <c r="O620" s="156">
        <f>ROUND(E620*N620,2)</f>
        <v>0.01</v>
      </c>
      <c r="P620" s="156">
        <v>0</v>
      </c>
      <c r="Q620" s="156">
        <f>ROUND(E620*P620,2)</f>
        <v>0</v>
      </c>
      <c r="R620" s="157"/>
      <c r="S620" s="157" t="s">
        <v>167</v>
      </c>
      <c r="T620" s="157" t="s">
        <v>167</v>
      </c>
      <c r="U620" s="157">
        <v>7.3999999999999996E-2</v>
      </c>
      <c r="V620" s="157">
        <f>ROUND(E620*U620,2)</f>
        <v>3.34</v>
      </c>
      <c r="W620" s="157"/>
      <c r="X620" s="157" t="s">
        <v>168</v>
      </c>
      <c r="Y620" s="157" t="s">
        <v>169</v>
      </c>
      <c r="Z620" s="147"/>
      <c r="AA620" s="147"/>
      <c r="AB620" s="147"/>
      <c r="AC620" s="147"/>
      <c r="AD620" s="147"/>
      <c r="AE620" s="147"/>
      <c r="AF620" s="147"/>
      <c r="AG620" s="147" t="s">
        <v>170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2" x14ac:dyDescent="0.25">
      <c r="A621" s="154"/>
      <c r="B621" s="155"/>
      <c r="C621" s="185" t="s">
        <v>827</v>
      </c>
      <c r="D621" s="159"/>
      <c r="E621" s="160">
        <v>45.2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172</v>
      </c>
      <c r="AH621" s="147">
        <v>5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5">
      <c r="A622" s="170">
        <v>182</v>
      </c>
      <c r="B622" s="171" t="s">
        <v>828</v>
      </c>
      <c r="C622" s="184" t="s">
        <v>829</v>
      </c>
      <c r="D622" s="172" t="s">
        <v>166</v>
      </c>
      <c r="E622" s="173">
        <v>45.2</v>
      </c>
      <c r="F622" s="174"/>
      <c r="G622" s="175">
        <f>ROUND(E622*F622,2)</f>
        <v>0</v>
      </c>
      <c r="H622" s="158"/>
      <c r="I622" s="157">
        <f>ROUND(E622*H622,2)</f>
        <v>0</v>
      </c>
      <c r="J622" s="158"/>
      <c r="K622" s="157">
        <f>ROUND(E622*J622,2)</f>
        <v>0</v>
      </c>
      <c r="L622" s="157">
        <v>21</v>
      </c>
      <c r="M622" s="157">
        <f>G622*(1+L622/100)</f>
        <v>0</v>
      </c>
      <c r="N622" s="156">
        <v>2.1000000000000001E-4</v>
      </c>
      <c r="O622" s="156">
        <f>ROUND(E622*N622,2)</f>
        <v>0.01</v>
      </c>
      <c r="P622" s="156">
        <v>0</v>
      </c>
      <c r="Q622" s="156">
        <f>ROUND(E622*P622,2)</f>
        <v>0</v>
      </c>
      <c r="R622" s="157"/>
      <c r="S622" s="157" t="s">
        <v>167</v>
      </c>
      <c r="T622" s="157" t="s">
        <v>167</v>
      </c>
      <c r="U622" s="157">
        <v>0.154</v>
      </c>
      <c r="V622" s="157">
        <f>ROUND(E622*U622,2)</f>
        <v>6.96</v>
      </c>
      <c r="W622" s="157"/>
      <c r="X622" s="157" t="s">
        <v>168</v>
      </c>
      <c r="Y622" s="157" t="s">
        <v>169</v>
      </c>
      <c r="Z622" s="147"/>
      <c r="AA622" s="147"/>
      <c r="AB622" s="147"/>
      <c r="AC622" s="147"/>
      <c r="AD622" s="147"/>
      <c r="AE622" s="147"/>
      <c r="AF622" s="147"/>
      <c r="AG622" s="147" t="s">
        <v>170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2" x14ac:dyDescent="0.25">
      <c r="A623" s="154"/>
      <c r="B623" s="155"/>
      <c r="C623" s="185" t="s">
        <v>830</v>
      </c>
      <c r="D623" s="159"/>
      <c r="E623" s="160">
        <v>45.2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172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x14ac:dyDescent="0.25">
      <c r="A624" s="163" t="s">
        <v>162</v>
      </c>
      <c r="B624" s="164" t="s">
        <v>123</v>
      </c>
      <c r="C624" s="183" t="s">
        <v>124</v>
      </c>
      <c r="D624" s="165"/>
      <c r="E624" s="166"/>
      <c r="F624" s="167"/>
      <c r="G624" s="168">
        <f>SUMIF(AG625:AG633,"&lt;&gt;NOR",G625:G633)</f>
        <v>0</v>
      </c>
      <c r="H624" s="162"/>
      <c r="I624" s="162">
        <f>SUM(I625:I633)</f>
        <v>0</v>
      </c>
      <c r="J624" s="162"/>
      <c r="K624" s="162">
        <f>SUM(K625:K633)</f>
        <v>0</v>
      </c>
      <c r="L624" s="162"/>
      <c r="M624" s="162">
        <f>SUM(M625:M633)</f>
        <v>0</v>
      </c>
      <c r="N624" s="161"/>
      <c r="O624" s="161">
        <f>SUM(O625:O633)</f>
        <v>0.39999999999999997</v>
      </c>
      <c r="P624" s="161"/>
      <c r="Q624" s="161">
        <f>SUM(Q625:Q633)</f>
        <v>0</v>
      </c>
      <c r="R624" s="162"/>
      <c r="S624" s="162"/>
      <c r="T624" s="162"/>
      <c r="U624" s="162"/>
      <c r="V624" s="162">
        <f>SUM(V625:V633)</f>
        <v>17.119999999999997</v>
      </c>
      <c r="W624" s="162"/>
      <c r="X624" s="162"/>
      <c r="Y624" s="162"/>
      <c r="AG624" t="s">
        <v>163</v>
      </c>
    </row>
    <row r="625" spans="1:60" outlineLevel="1" x14ac:dyDescent="0.25">
      <c r="A625" s="170">
        <v>183</v>
      </c>
      <c r="B625" s="171" t="s">
        <v>831</v>
      </c>
      <c r="C625" s="184" t="s">
        <v>832</v>
      </c>
      <c r="D625" s="172" t="s">
        <v>166</v>
      </c>
      <c r="E625" s="173">
        <v>223.31</v>
      </c>
      <c r="F625" s="174"/>
      <c r="G625" s="175">
        <f>ROUND(E625*F625,2)</f>
        <v>0</v>
      </c>
      <c r="H625" s="158"/>
      <c r="I625" s="157">
        <f>ROUND(E625*H625,2)</f>
        <v>0</v>
      </c>
      <c r="J625" s="158"/>
      <c r="K625" s="157">
        <f>ROUND(E625*J625,2)</f>
        <v>0</v>
      </c>
      <c r="L625" s="157">
        <v>21</v>
      </c>
      <c r="M625" s="157">
        <f>G625*(1+L625/100)</f>
        <v>0</v>
      </c>
      <c r="N625" s="156">
        <v>3.5E-4</v>
      </c>
      <c r="O625" s="156">
        <f>ROUND(E625*N625,2)</f>
        <v>0.08</v>
      </c>
      <c r="P625" s="156">
        <v>0</v>
      </c>
      <c r="Q625" s="156">
        <f>ROUND(E625*P625,2)</f>
        <v>0</v>
      </c>
      <c r="R625" s="157"/>
      <c r="S625" s="157" t="s">
        <v>167</v>
      </c>
      <c r="T625" s="157" t="s">
        <v>167</v>
      </c>
      <c r="U625" s="157">
        <v>1.35E-2</v>
      </c>
      <c r="V625" s="157">
        <f>ROUND(E625*U625,2)</f>
        <v>3.01</v>
      </c>
      <c r="W625" s="157"/>
      <c r="X625" s="157" t="s">
        <v>168</v>
      </c>
      <c r="Y625" s="157" t="s">
        <v>169</v>
      </c>
      <c r="Z625" s="147"/>
      <c r="AA625" s="147"/>
      <c r="AB625" s="147"/>
      <c r="AC625" s="147"/>
      <c r="AD625" s="147"/>
      <c r="AE625" s="147"/>
      <c r="AF625" s="147"/>
      <c r="AG625" s="147" t="s">
        <v>170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2" x14ac:dyDescent="0.25">
      <c r="A626" s="154"/>
      <c r="B626" s="155"/>
      <c r="C626" s="185" t="s">
        <v>833</v>
      </c>
      <c r="D626" s="159"/>
      <c r="E626" s="160">
        <v>223.31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172</v>
      </c>
      <c r="AH626" s="147">
        <v>5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5">
      <c r="A627" s="170">
        <v>184</v>
      </c>
      <c r="B627" s="171" t="s">
        <v>834</v>
      </c>
      <c r="C627" s="184" t="s">
        <v>835</v>
      </c>
      <c r="D627" s="172" t="s">
        <v>166</v>
      </c>
      <c r="E627" s="173">
        <v>434.28</v>
      </c>
      <c r="F627" s="174"/>
      <c r="G627" s="175">
        <f>ROUND(E627*F627,2)</f>
        <v>0</v>
      </c>
      <c r="H627" s="158"/>
      <c r="I627" s="157">
        <f>ROUND(E627*H627,2)</f>
        <v>0</v>
      </c>
      <c r="J627" s="158"/>
      <c r="K627" s="157">
        <f>ROUND(E627*J627,2)</f>
        <v>0</v>
      </c>
      <c r="L627" s="157">
        <v>21</v>
      </c>
      <c r="M627" s="157">
        <f>G627*(1+L627/100)</f>
        <v>0</v>
      </c>
      <c r="N627" s="156">
        <v>6.9999999999999994E-5</v>
      </c>
      <c r="O627" s="156">
        <f>ROUND(E627*N627,2)</f>
        <v>0.03</v>
      </c>
      <c r="P627" s="156">
        <v>0</v>
      </c>
      <c r="Q627" s="156">
        <f>ROUND(E627*P627,2)</f>
        <v>0</v>
      </c>
      <c r="R627" s="157"/>
      <c r="S627" s="157" t="s">
        <v>167</v>
      </c>
      <c r="T627" s="157" t="s">
        <v>167</v>
      </c>
      <c r="U627" s="157">
        <v>3.2480000000000002E-2</v>
      </c>
      <c r="V627" s="157">
        <f>ROUND(E627*U627,2)</f>
        <v>14.11</v>
      </c>
      <c r="W627" s="157"/>
      <c r="X627" s="157" t="s">
        <v>168</v>
      </c>
      <c r="Y627" s="157" t="s">
        <v>169</v>
      </c>
      <c r="Z627" s="147"/>
      <c r="AA627" s="147"/>
      <c r="AB627" s="147"/>
      <c r="AC627" s="147"/>
      <c r="AD627" s="147"/>
      <c r="AE627" s="147"/>
      <c r="AF627" s="147"/>
      <c r="AG627" s="147" t="s">
        <v>170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5">
      <c r="A628" s="154"/>
      <c r="B628" s="155"/>
      <c r="C628" s="185" t="s">
        <v>836</v>
      </c>
      <c r="D628" s="159"/>
      <c r="E628" s="160">
        <v>434.28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172</v>
      </c>
      <c r="AH628" s="147">
        <v>5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5">
      <c r="A629" s="170">
        <v>185</v>
      </c>
      <c r="B629" s="171" t="s">
        <v>837</v>
      </c>
      <c r="C629" s="184" t="s">
        <v>838</v>
      </c>
      <c r="D629" s="172" t="s">
        <v>166</v>
      </c>
      <c r="E629" s="173">
        <v>434.28</v>
      </c>
      <c r="F629" s="174"/>
      <c r="G629" s="175">
        <f>ROUND(E629*F629,2)</f>
        <v>0</v>
      </c>
      <c r="H629" s="158"/>
      <c r="I629" s="157">
        <f>ROUND(E629*H629,2)</f>
        <v>0</v>
      </c>
      <c r="J629" s="158"/>
      <c r="K629" s="157">
        <f>ROUND(E629*J629,2)</f>
        <v>0</v>
      </c>
      <c r="L629" s="157">
        <v>21</v>
      </c>
      <c r="M629" s="157">
        <f>G629*(1+L629/100)</f>
        <v>0</v>
      </c>
      <c r="N629" s="156">
        <v>6.7000000000000002E-4</v>
      </c>
      <c r="O629" s="156">
        <f>ROUND(E629*N629,2)</f>
        <v>0.28999999999999998</v>
      </c>
      <c r="P629" s="156">
        <v>0</v>
      </c>
      <c r="Q629" s="156">
        <f>ROUND(E629*P629,2)</f>
        <v>0</v>
      </c>
      <c r="R629" s="157"/>
      <c r="S629" s="157" t="s">
        <v>167</v>
      </c>
      <c r="T629" s="157" t="s">
        <v>238</v>
      </c>
      <c r="U629" s="157">
        <v>0</v>
      </c>
      <c r="V629" s="157">
        <f>ROUND(E629*U629,2)</f>
        <v>0</v>
      </c>
      <c r="W629" s="157"/>
      <c r="X629" s="157" t="s">
        <v>484</v>
      </c>
      <c r="Y629" s="157" t="s">
        <v>169</v>
      </c>
      <c r="Z629" s="147"/>
      <c r="AA629" s="147"/>
      <c r="AB629" s="147"/>
      <c r="AC629" s="147"/>
      <c r="AD629" s="147"/>
      <c r="AE629" s="147"/>
      <c r="AF629" s="147"/>
      <c r="AG629" s="147" t="s">
        <v>485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2" x14ac:dyDescent="0.25">
      <c r="A630" s="154"/>
      <c r="B630" s="155"/>
      <c r="C630" s="185" t="s">
        <v>350</v>
      </c>
      <c r="D630" s="159"/>
      <c r="E630" s="160">
        <v>196.6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172</v>
      </c>
      <c r="AH630" s="147">
        <v>5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5">
      <c r="A631" s="154"/>
      <c r="B631" s="155"/>
      <c r="C631" s="185" t="s">
        <v>382</v>
      </c>
      <c r="D631" s="159"/>
      <c r="E631" s="160">
        <v>91.53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172</v>
      </c>
      <c r="AH631" s="147">
        <v>5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5">
      <c r="A632" s="154"/>
      <c r="B632" s="155"/>
      <c r="C632" s="185" t="s">
        <v>383</v>
      </c>
      <c r="D632" s="159"/>
      <c r="E632" s="160">
        <v>136.16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172</v>
      </c>
      <c r="AH632" s="147">
        <v>5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5">
      <c r="A633" s="154"/>
      <c r="B633" s="155"/>
      <c r="C633" s="185" t="s">
        <v>384</v>
      </c>
      <c r="D633" s="159"/>
      <c r="E633" s="160">
        <v>9.99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172</v>
      </c>
      <c r="AH633" s="147">
        <v>5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x14ac:dyDescent="0.25">
      <c r="A634" s="163" t="s">
        <v>162</v>
      </c>
      <c r="B634" s="164" t="s">
        <v>131</v>
      </c>
      <c r="C634" s="183" t="s">
        <v>132</v>
      </c>
      <c r="D634" s="165"/>
      <c r="E634" s="166"/>
      <c r="F634" s="167"/>
      <c r="G634" s="168">
        <f>SUMIF(AG635:AG643,"&lt;&gt;NOR",G635:G643)</f>
        <v>0</v>
      </c>
      <c r="H634" s="162"/>
      <c r="I634" s="162">
        <f>SUM(I635:I643)</f>
        <v>0</v>
      </c>
      <c r="J634" s="162"/>
      <c r="K634" s="162">
        <f>SUM(K635:K643)</f>
        <v>0</v>
      </c>
      <c r="L634" s="162"/>
      <c r="M634" s="162">
        <f>SUM(M635:M643)</f>
        <v>0</v>
      </c>
      <c r="N634" s="161"/>
      <c r="O634" s="161">
        <f>SUM(O635:O643)</f>
        <v>0</v>
      </c>
      <c r="P634" s="161"/>
      <c r="Q634" s="161">
        <f>SUM(Q635:Q643)</f>
        <v>0</v>
      </c>
      <c r="R634" s="162"/>
      <c r="S634" s="162"/>
      <c r="T634" s="162"/>
      <c r="U634" s="162"/>
      <c r="V634" s="162">
        <f>SUM(V635:V643)</f>
        <v>323.82</v>
      </c>
      <c r="W634" s="162"/>
      <c r="X634" s="162"/>
      <c r="Y634" s="162"/>
      <c r="AG634" t="s">
        <v>163</v>
      </c>
    </row>
    <row r="635" spans="1:60" outlineLevel="1" x14ac:dyDescent="0.25">
      <c r="A635" s="170">
        <v>186</v>
      </c>
      <c r="B635" s="171" t="s">
        <v>839</v>
      </c>
      <c r="C635" s="184" t="s">
        <v>840</v>
      </c>
      <c r="D635" s="172" t="s">
        <v>260</v>
      </c>
      <c r="E635" s="173">
        <v>134.84851</v>
      </c>
      <c r="F635" s="174"/>
      <c r="G635" s="175">
        <f>ROUND(E635*F635,2)</f>
        <v>0</v>
      </c>
      <c r="H635" s="158"/>
      <c r="I635" s="157">
        <f>ROUND(E635*H635,2)</f>
        <v>0</v>
      </c>
      <c r="J635" s="158"/>
      <c r="K635" s="157">
        <f>ROUND(E635*J635,2)</f>
        <v>0</v>
      </c>
      <c r="L635" s="157">
        <v>21</v>
      </c>
      <c r="M635" s="157">
        <f>G635*(1+L635/100)</f>
        <v>0</v>
      </c>
      <c r="N635" s="156">
        <v>0</v>
      </c>
      <c r="O635" s="156">
        <f>ROUND(E635*N635,2)</f>
        <v>0</v>
      </c>
      <c r="P635" s="156">
        <v>0</v>
      </c>
      <c r="Q635" s="156">
        <f>ROUND(E635*P635,2)</f>
        <v>0</v>
      </c>
      <c r="R635" s="157"/>
      <c r="S635" s="157" t="s">
        <v>167</v>
      </c>
      <c r="T635" s="157" t="s">
        <v>167</v>
      </c>
      <c r="U635" s="157">
        <v>0.98</v>
      </c>
      <c r="V635" s="157">
        <f>ROUND(E635*U635,2)</f>
        <v>132.15</v>
      </c>
      <c r="W635" s="157"/>
      <c r="X635" s="157" t="s">
        <v>841</v>
      </c>
      <c r="Y635" s="157" t="s">
        <v>169</v>
      </c>
      <c r="Z635" s="147"/>
      <c r="AA635" s="147"/>
      <c r="AB635" s="147"/>
      <c r="AC635" s="147"/>
      <c r="AD635" s="147"/>
      <c r="AE635" s="147"/>
      <c r="AF635" s="147"/>
      <c r="AG635" s="147" t="s">
        <v>842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2" x14ac:dyDescent="0.25">
      <c r="A636" s="154"/>
      <c r="B636" s="155"/>
      <c r="C636" s="245" t="s">
        <v>843</v>
      </c>
      <c r="D636" s="246"/>
      <c r="E636" s="246"/>
      <c r="F636" s="246"/>
      <c r="G636" s="246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444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19.95" outlineLevel="1" x14ac:dyDescent="0.25">
      <c r="A637" s="176">
        <v>187</v>
      </c>
      <c r="B637" s="177" t="s">
        <v>844</v>
      </c>
      <c r="C637" s="186" t="s">
        <v>845</v>
      </c>
      <c r="D637" s="178" t="s">
        <v>260</v>
      </c>
      <c r="E637" s="179">
        <v>3910.6067800000001</v>
      </c>
      <c r="F637" s="180"/>
      <c r="G637" s="181">
        <f t="shared" ref="G637:G643" si="0">ROUND(E637*F637,2)</f>
        <v>0</v>
      </c>
      <c r="H637" s="158"/>
      <c r="I637" s="157">
        <f t="shared" ref="I637:I643" si="1">ROUND(E637*H637,2)</f>
        <v>0</v>
      </c>
      <c r="J637" s="158"/>
      <c r="K637" s="157">
        <f t="shared" ref="K637:K643" si="2">ROUND(E637*J637,2)</f>
        <v>0</v>
      </c>
      <c r="L637" s="157">
        <v>21</v>
      </c>
      <c r="M637" s="157">
        <f t="shared" ref="M637:M643" si="3">G637*(1+L637/100)</f>
        <v>0</v>
      </c>
      <c r="N637" s="156">
        <v>0</v>
      </c>
      <c r="O637" s="156">
        <f t="shared" ref="O637:O643" si="4">ROUND(E637*N637,2)</f>
        <v>0</v>
      </c>
      <c r="P637" s="156">
        <v>0</v>
      </c>
      <c r="Q637" s="156">
        <f t="shared" ref="Q637:Q643" si="5">ROUND(E637*P637,2)</f>
        <v>0</v>
      </c>
      <c r="R637" s="157"/>
      <c r="S637" s="157" t="s">
        <v>167</v>
      </c>
      <c r="T637" s="157" t="s">
        <v>167</v>
      </c>
      <c r="U637" s="157">
        <v>0</v>
      </c>
      <c r="V637" s="157">
        <f t="shared" ref="V637:V643" si="6">ROUND(E637*U637,2)</f>
        <v>0</v>
      </c>
      <c r="W637" s="157"/>
      <c r="X637" s="157" t="s">
        <v>841</v>
      </c>
      <c r="Y637" s="157" t="s">
        <v>169</v>
      </c>
      <c r="Z637" s="147"/>
      <c r="AA637" s="147"/>
      <c r="AB637" s="147"/>
      <c r="AC637" s="147"/>
      <c r="AD637" s="147"/>
      <c r="AE637" s="147"/>
      <c r="AF637" s="147"/>
      <c r="AG637" s="147" t="s">
        <v>842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5">
      <c r="A638" s="176">
        <v>188</v>
      </c>
      <c r="B638" s="177" t="s">
        <v>846</v>
      </c>
      <c r="C638" s="186" t="s">
        <v>847</v>
      </c>
      <c r="D638" s="178" t="s">
        <v>260</v>
      </c>
      <c r="E638" s="179">
        <v>134.84851</v>
      </c>
      <c r="F638" s="180"/>
      <c r="G638" s="181">
        <f t="shared" si="0"/>
        <v>0</v>
      </c>
      <c r="H638" s="158"/>
      <c r="I638" s="157">
        <f t="shared" si="1"/>
        <v>0</v>
      </c>
      <c r="J638" s="158"/>
      <c r="K638" s="157">
        <f t="shared" si="2"/>
        <v>0</v>
      </c>
      <c r="L638" s="157">
        <v>21</v>
      </c>
      <c r="M638" s="157">
        <f t="shared" si="3"/>
        <v>0</v>
      </c>
      <c r="N638" s="156">
        <v>0</v>
      </c>
      <c r="O638" s="156">
        <f t="shared" si="4"/>
        <v>0</v>
      </c>
      <c r="P638" s="156">
        <v>0</v>
      </c>
      <c r="Q638" s="156">
        <f t="shared" si="5"/>
        <v>0</v>
      </c>
      <c r="R638" s="157"/>
      <c r="S638" s="157" t="s">
        <v>167</v>
      </c>
      <c r="T638" s="157" t="s">
        <v>167</v>
      </c>
      <c r="U638" s="157">
        <v>0.94199999999999995</v>
      </c>
      <c r="V638" s="157">
        <f t="shared" si="6"/>
        <v>127.03</v>
      </c>
      <c r="W638" s="157"/>
      <c r="X638" s="157" t="s">
        <v>841</v>
      </c>
      <c r="Y638" s="157" t="s">
        <v>169</v>
      </c>
      <c r="Z638" s="147"/>
      <c r="AA638" s="147"/>
      <c r="AB638" s="147"/>
      <c r="AC638" s="147"/>
      <c r="AD638" s="147"/>
      <c r="AE638" s="147"/>
      <c r="AF638" s="147"/>
      <c r="AG638" s="147" t="s">
        <v>842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ht="19.95" outlineLevel="1" x14ac:dyDescent="0.25">
      <c r="A639" s="176">
        <v>189</v>
      </c>
      <c r="B639" s="177" t="s">
        <v>848</v>
      </c>
      <c r="C639" s="186" t="s">
        <v>849</v>
      </c>
      <c r="D639" s="178" t="s">
        <v>260</v>
      </c>
      <c r="E639" s="179">
        <v>404.54552999999999</v>
      </c>
      <c r="F639" s="180"/>
      <c r="G639" s="181">
        <f t="shared" si="0"/>
        <v>0</v>
      </c>
      <c r="H639" s="158"/>
      <c r="I639" s="157">
        <f t="shared" si="1"/>
        <v>0</v>
      </c>
      <c r="J639" s="158"/>
      <c r="K639" s="157">
        <f t="shared" si="2"/>
        <v>0</v>
      </c>
      <c r="L639" s="157">
        <v>21</v>
      </c>
      <c r="M639" s="157">
        <f t="shared" si="3"/>
        <v>0</v>
      </c>
      <c r="N639" s="156">
        <v>0</v>
      </c>
      <c r="O639" s="156">
        <f t="shared" si="4"/>
        <v>0</v>
      </c>
      <c r="P639" s="156">
        <v>0</v>
      </c>
      <c r="Q639" s="156">
        <f t="shared" si="5"/>
        <v>0</v>
      </c>
      <c r="R639" s="157"/>
      <c r="S639" s="157" t="s">
        <v>167</v>
      </c>
      <c r="T639" s="157" t="s">
        <v>167</v>
      </c>
      <c r="U639" s="157">
        <v>0.105</v>
      </c>
      <c r="V639" s="157">
        <f t="shared" si="6"/>
        <v>42.48</v>
      </c>
      <c r="W639" s="157"/>
      <c r="X639" s="157" t="s">
        <v>841</v>
      </c>
      <c r="Y639" s="157" t="s">
        <v>169</v>
      </c>
      <c r="Z639" s="147"/>
      <c r="AA639" s="147"/>
      <c r="AB639" s="147"/>
      <c r="AC639" s="147"/>
      <c r="AD639" s="147"/>
      <c r="AE639" s="147"/>
      <c r="AF639" s="147"/>
      <c r="AG639" s="147" t="s">
        <v>842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ht="29.95" outlineLevel="1" x14ac:dyDescent="0.25">
      <c r="A640" s="176">
        <v>190</v>
      </c>
      <c r="B640" s="177" t="s">
        <v>850</v>
      </c>
      <c r="C640" s="186" t="s">
        <v>851</v>
      </c>
      <c r="D640" s="178" t="s">
        <v>260</v>
      </c>
      <c r="E640" s="179">
        <v>18.440819999999999</v>
      </c>
      <c r="F640" s="180"/>
      <c r="G640" s="181">
        <f t="shared" si="0"/>
        <v>0</v>
      </c>
      <c r="H640" s="158"/>
      <c r="I640" s="157">
        <f t="shared" si="1"/>
        <v>0</v>
      </c>
      <c r="J640" s="158"/>
      <c r="K640" s="157">
        <f t="shared" si="2"/>
        <v>0</v>
      </c>
      <c r="L640" s="157">
        <v>21</v>
      </c>
      <c r="M640" s="157">
        <f t="shared" si="3"/>
        <v>0</v>
      </c>
      <c r="N640" s="156">
        <v>0</v>
      </c>
      <c r="O640" s="156">
        <f t="shared" si="4"/>
        <v>0</v>
      </c>
      <c r="P640" s="156">
        <v>0</v>
      </c>
      <c r="Q640" s="156">
        <f t="shared" si="5"/>
        <v>0</v>
      </c>
      <c r="R640" s="157"/>
      <c r="S640" s="157" t="s">
        <v>167</v>
      </c>
      <c r="T640" s="157" t="s">
        <v>167</v>
      </c>
      <c r="U640" s="157">
        <v>0.85799999999999998</v>
      </c>
      <c r="V640" s="157">
        <f t="shared" si="6"/>
        <v>15.82</v>
      </c>
      <c r="W640" s="157"/>
      <c r="X640" s="157" t="s">
        <v>841</v>
      </c>
      <c r="Y640" s="157" t="s">
        <v>169</v>
      </c>
      <c r="Z640" s="147"/>
      <c r="AA640" s="147"/>
      <c r="AB640" s="147"/>
      <c r="AC640" s="147"/>
      <c r="AD640" s="147"/>
      <c r="AE640" s="147"/>
      <c r="AF640" s="147"/>
      <c r="AG640" s="147" t="s">
        <v>842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19.95" outlineLevel="1" x14ac:dyDescent="0.25">
      <c r="A641" s="176">
        <v>191</v>
      </c>
      <c r="B641" s="177" t="s">
        <v>852</v>
      </c>
      <c r="C641" s="186" t="s">
        <v>853</v>
      </c>
      <c r="D641" s="178" t="s">
        <v>260</v>
      </c>
      <c r="E641" s="179">
        <v>9.2204099999999993</v>
      </c>
      <c r="F641" s="180"/>
      <c r="G641" s="181">
        <f t="shared" si="0"/>
        <v>0</v>
      </c>
      <c r="H641" s="158"/>
      <c r="I641" s="157">
        <f t="shared" si="1"/>
        <v>0</v>
      </c>
      <c r="J641" s="158"/>
      <c r="K641" s="157">
        <f t="shared" si="2"/>
        <v>0</v>
      </c>
      <c r="L641" s="157">
        <v>21</v>
      </c>
      <c r="M641" s="157">
        <f t="shared" si="3"/>
        <v>0</v>
      </c>
      <c r="N641" s="156">
        <v>0</v>
      </c>
      <c r="O641" s="156">
        <f t="shared" si="4"/>
        <v>0</v>
      </c>
      <c r="P641" s="156">
        <v>0</v>
      </c>
      <c r="Q641" s="156">
        <f t="shared" si="5"/>
        <v>0</v>
      </c>
      <c r="R641" s="157"/>
      <c r="S641" s="157" t="s">
        <v>167</v>
      </c>
      <c r="T641" s="157" t="s">
        <v>167</v>
      </c>
      <c r="U641" s="157">
        <v>0.68799999999999994</v>
      </c>
      <c r="V641" s="157">
        <f t="shared" si="6"/>
        <v>6.34</v>
      </c>
      <c r="W641" s="157"/>
      <c r="X641" s="157" t="s">
        <v>841</v>
      </c>
      <c r="Y641" s="157" t="s">
        <v>169</v>
      </c>
      <c r="Z641" s="147"/>
      <c r="AA641" s="147"/>
      <c r="AB641" s="147"/>
      <c r="AC641" s="147"/>
      <c r="AD641" s="147"/>
      <c r="AE641" s="147"/>
      <c r="AF641" s="147"/>
      <c r="AG641" s="147" t="s">
        <v>842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5">
      <c r="A642" s="176">
        <v>192</v>
      </c>
      <c r="B642" s="177" t="s">
        <v>854</v>
      </c>
      <c r="C642" s="186" t="s">
        <v>855</v>
      </c>
      <c r="D642" s="178" t="s">
        <v>260</v>
      </c>
      <c r="E642" s="179">
        <v>134.84851</v>
      </c>
      <c r="F642" s="180"/>
      <c r="G642" s="181">
        <f t="shared" si="0"/>
        <v>0</v>
      </c>
      <c r="H642" s="158"/>
      <c r="I642" s="157">
        <f t="shared" si="1"/>
        <v>0</v>
      </c>
      <c r="J642" s="158"/>
      <c r="K642" s="157">
        <f t="shared" si="2"/>
        <v>0</v>
      </c>
      <c r="L642" s="157">
        <v>21</v>
      </c>
      <c r="M642" s="157">
        <f t="shared" si="3"/>
        <v>0</v>
      </c>
      <c r="N642" s="156">
        <v>0</v>
      </c>
      <c r="O642" s="156">
        <f t="shared" si="4"/>
        <v>0</v>
      </c>
      <c r="P642" s="156">
        <v>0</v>
      </c>
      <c r="Q642" s="156">
        <f t="shared" si="5"/>
        <v>0</v>
      </c>
      <c r="R642" s="157"/>
      <c r="S642" s="157" t="s">
        <v>856</v>
      </c>
      <c r="T642" s="157" t="s">
        <v>238</v>
      </c>
      <c r="U642" s="157">
        <v>0</v>
      </c>
      <c r="V642" s="157">
        <f t="shared" si="6"/>
        <v>0</v>
      </c>
      <c r="W642" s="157"/>
      <c r="X642" s="157" t="s">
        <v>841</v>
      </c>
      <c r="Y642" s="157" t="s">
        <v>169</v>
      </c>
      <c r="Z642" s="147"/>
      <c r="AA642" s="147"/>
      <c r="AB642" s="147"/>
      <c r="AC642" s="147"/>
      <c r="AD642" s="147"/>
      <c r="AE642" s="147"/>
      <c r="AF642" s="147"/>
      <c r="AG642" s="147" t="s">
        <v>842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ht="19.95" outlineLevel="1" x14ac:dyDescent="0.25">
      <c r="A643" s="176">
        <v>193</v>
      </c>
      <c r="B643" s="177" t="s">
        <v>857</v>
      </c>
      <c r="C643" s="186" t="s">
        <v>858</v>
      </c>
      <c r="D643" s="178" t="s">
        <v>260</v>
      </c>
      <c r="E643" s="179">
        <v>144.06891999999999</v>
      </c>
      <c r="F643" s="180"/>
      <c r="G643" s="181">
        <f t="shared" si="0"/>
        <v>0</v>
      </c>
      <c r="H643" s="158"/>
      <c r="I643" s="157">
        <f t="shared" si="1"/>
        <v>0</v>
      </c>
      <c r="J643" s="158"/>
      <c r="K643" s="157">
        <f t="shared" si="2"/>
        <v>0</v>
      </c>
      <c r="L643" s="157">
        <v>21</v>
      </c>
      <c r="M643" s="157">
        <f t="shared" si="3"/>
        <v>0</v>
      </c>
      <c r="N643" s="156">
        <v>0</v>
      </c>
      <c r="O643" s="156">
        <f t="shared" si="4"/>
        <v>0</v>
      </c>
      <c r="P643" s="156">
        <v>0</v>
      </c>
      <c r="Q643" s="156">
        <f t="shared" si="5"/>
        <v>0</v>
      </c>
      <c r="R643" s="157"/>
      <c r="S643" s="157" t="s">
        <v>167</v>
      </c>
      <c r="T643" s="157" t="s">
        <v>167</v>
      </c>
      <c r="U643" s="157">
        <v>0</v>
      </c>
      <c r="V643" s="157">
        <f t="shared" si="6"/>
        <v>0</v>
      </c>
      <c r="W643" s="157"/>
      <c r="X643" s="157" t="s">
        <v>841</v>
      </c>
      <c r="Y643" s="157" t="s">
        <v>169</v>
      </c>
      <c r="Z643" s="147"/>
      <c r="AA643" s="147"/>
      <c r="AB643" s="147"/>
      <c r="AC643" s="147"/>
      <c r="AD643" s="147"/>
      <c r="AE643" s="147"/>
      <c r="AF643" s="147"/>
      <c r="AG643" s="147" t="s">
        <v>842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x14ac:dyDescent="0.25">
      <c r="A644" s="163" t="s">
        <v>162</v>
      </c>
      <c r="B644" s="164" t="s">
        <v>134</v>
      </c>
      <c r="C644" s="183" t="s">
        <v>29</v>
      </c>
      <c r="D644" s="165"/>
      <c r="E644" s="166"/>
      <c r="F644" s="167"/>
      <c r="G644" s="168">
        <f>SUMIF(AG645:AG648,"&lt;&gt;NOR",G645:G648)</f>
        <v>0</v>
      </c>
      <c r="H644" s="162"/>
      <c r="I644" s="162">
        <f>SUM(I645:I648)</f>
        <v>0</v>
      </c>
      <c r="J644" s="162"/>
      <c r="K644" s="162">
        <f>SUM(K645:K648)</f>
        <v>0</v>
      </c>
      <c r="L644" s="162"/>
      <c r="M644" s="162">
        <f>SUM(M645:M648)</f>
        <v>0</v>
      </c>
      <c r="N644" s="161"/>
      <c r="O644" s="161">
        <f>SUM(O645:O648)</f>
        <v>0</v>
      </c>
      <c r="P644" s="161"/>
      <c r="Q644" s="161">
        <f>SUM(Q645:Q648)</f>
        <v>0</v>
      </c>
      <c r="R644" s="162"/>
      <c r="S644" s="162"/>
      <c r="T644" s="162"/>
      <c r="U644" s="162"/>
      <c r="V644" s="162">
        <f>SUM(V645:V648)</f>
        <v>0</v>
      </c>
      <c r="W644" s="162"/>
      <c r="X644" s="162"/>
      <c r="Y644" s="162"/>
      <c r="AG644" t="s">
        <v>163</v>
      </c>
    </row>
    <row r="645" spans="1:60" outlineLevel="1" x14ac:dyDescent="0.25">
      <c r="A645" s="176">
        <v>194</v>
      </c>
      <c r="B645" s="177" t="s">
        <v>859</v>
      </c>
      <c r="C645" s="186" t="s">
        <v>860</v>
      </c>
      <c r="D645" s="178" t="s">
        <v>861</v>
      </c>
      <c r="E645" s="179">
        <v>1</v>
      </c>
      <c r="F645" s="180"/>
      <c r="G645" s="181">
        <f>ROUND(E645*F645,2)</f>
        <v>0</v>
      </c>
      <c r="H645" s="158"/>
      <c r="I645" s="157">
        <f>ROUND(E645*H645,2)</f>
        <v>0</v>
      </c>
      <c r="J645" s="158"/>
      <c r="K645" s="157">
        <f>ROUND(E645*J645,2)</f>
        <v>0</v>
      </c>
      <c r="L645" s="157">
        <v>21</v>
      </c>
      <c r="M645" s="157">
        <f>G645*(1+L645/100)</f>
        <v>0</v>
      </c>
      <c r="N645" s="156">
        <v>0</v>
      </c>
      <c r="O645" s="156">
        <f>ROUND(E645*N645,2)</f>
        <v>0</v>
      </c>
      <c r="P645" s="156">
        <v>0</v>
      </c>
      <c r="Q645" s="156">
        <f>ROUND(E645*P645,2)</f>
        <v>0</v>
      </c>
      <c r="R645" s="157"/>
      <c r="S645" s="157" t="s">
        <v>650</v>
      </c>
      <c r="T645" s="157" t="s">
        <v>238</v>
      </c>
      <c r="U645" s="157">
        <v>0</v>
      </c>
      <c r="V645" s="157">
        <f>ROUND(E645*U645,2)</f>
        <v>0</v>
      </c>
      <c r="W645" s="157"/>
      <c r="X645" s="157" t="s">
        <v>862</v>
      </c>
      <c r="Y645" s="157" t="s">
        <v>169</v>
      </c>
      <c r="Z645" s="147"/>
      <c r="AA645" s="147"/>
      <c r="AB645" s="147"/>
      <c r="AC645" s="147"/>
      <c r="AD645" s="147"/>
      <c r="AE645" s="147"/>
      <c r="AF645" s="147"/>
      <c r="AG645" s="147" t="s">
        <v>863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5">
      <c r="A646" s="176">
        <v>195</v>
      </c>
      <c r="B646" s="177" t="s">
        <v>864</v>
      </c>
      <c r="C646" s="186" t="s">
        <v>865</v>
      </c>
      <c r="D646" s="178" t="s">
        <v>861</v>
      </c>
      <c r="E646" s="179">
        <v>1</v>
      </c>
      <c r="F646" s="180"/>
      <c r="G646" s="181">
        <f>ROUND(E646*F646,2)</f>
        <v>0</v>
      </c>
      <c r="H646" s="158"/>
      <c r="I646" s="157">
        <f>ROUND(E646*H646,2)</f>
        <v>0</v>
      </c>
      <c r="J646" s="158"/>
      <c r="K646" s="157">
        <f>ROUND(E646*J646,2)</f>
        <v>0</v>
      </c>
      <c r="L646" s="157">
        <v>21</v>
      </c>
      <c r="M646" s="157">
        <f>G646*(1+L646/100)</f>
        <v>0</v>
      </c>
      <c r="N646" s="156">
        <v>0</v>
      </c>
      <c r="O646" s="156">
        <f>ROUND(E646*N646,2)</f>
        <v>0</v>
      </c>
      <c r="P646" s="156">
        <v>0</v>
      </c>
      <c r="Q646" s="156">
        <f>ROUND(E646*P646,2)</f>
        <v>0</v>
      </c>
      <c r="R646" s="157"/>
      <c r="S646" s="157" t="s">
        <v>167</v>
      </c>
      <c r="T646" s="157" t="s">
        <v>238</v>
      </c>
      <c r="U646" s="157">
        <v>0</v>
      </c>
      <c r="V646" s="157">
        <f>ROUND(E646*U646,2)</f>
        <v>0</v>
      </c>
      <c r="W646" s="157"/>
      <c r="X646" s="157" t="s">
        <v>866</v>
      </c>
      <c r="Y646" s="157" t="s">
        <v>169</v>
      </c>
      <c r="Z646" s="147"/>
      <c r="AA646" s="147"/>
      <c r="AB646" s="147"/>
      <c r="AC646" s="147"/>
      <c r="AD646" s="147"/>
      <c r="AE646" s="147"/>
      <c r="AF646" s="147"/>
      <c r="AG646" s="147" t="s">
        <v>867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5">
      <c r="A647" s="176">
        <v>196</v>
      </c>
      <c r="B647" s="177" t="s">
        <v>868</v>
      </c>
      <c r="C647" s="186" t="s">
        <v>869</v>
      </c>
      <c r="D647" s="178" t="s">
        <v>870</v>
      </c>
      <c r="E647" s="179">
        <v>1</v>
      </c>
      <c r="F647" s="180"/>
      <c r="G647" s="181">
        <f>ROUND(E647*F647,2)</f>
        <v>0</v>
      </c>
      <c r="H647" s="158"/>
      <c r="I647" s="157">
        <f>ROUND(E647*H647,2)</f>
        <v>0</v>
      </c>
      <c r="J647" s="158"/>
      <c r="K647" s="157">
        <f>ROUND(E647*J647,2)</f>
        <v>0</v>
      </c>
      <c r="L647" s="157">
        <v>21</v>
      </c>
      <c r="M647" s="157">
        <f>G647*(1+L647/100)</f>
        <v>0</v>
      </c>
      <c r="N647" s="156">
        <v>0</v>
      </c>
      <c r="O647" s="156">
        <f>ROUND(E647*N647,2)</f>
        <v>0</v>
      </c>
      <c r="P647" s="156">
        <v>0</v>
      </c>
      <c r="Q647" s="156">
        <f>ROUND(E647*P647,2)</f>
        <v>0</v>
      </c>
      <c r="R647" s="157"/>
      <c r="S647" s="157" t="s">
        <v>650</v>
      </c>
      <c r="T647" s="157" t="s">
        <v>238</v>
      </c>
      <c r="U647" s="157">
        <v>0</v>
      </c>
      <c r="V647" s="157">
        <f>ROUND(E647*U647,2)</f>
        <v>0</v>
      </c>
      <c r="W647" s="157"/>
      <c r="X647" s="157" t="s">
        <v>866</v>
      </c>
      <c r="Y647" s="157" t="s">
        <v>169</v>
      </c>
      <c r="Z647" s="147"/>
      <c r="AA647" s="147"/>
      <c r="AB647" s="147"/>
      <c r="AC647" s="147"/>
      <c r="AD647" s="147"/>
      <c r="AE647" s="147"/>
      <c r="AF647" s="147"/>
      <c r="AG647" s="147" t="s">
        <v>867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5">
      <c r="A648" s="176">
        <v>197</v>
      </c>
      <c r="B648" s="177" t="s">
        <v>871</v>
      </c>
      <c r="C648" s="186" t="s">
        <v>872</v>
      </c>
      <c r="D648" s="178" t="s">
        <v>861</v>
      </c>
      <c r="E648" s="179">
        <v>1</v>
      </c>
      <c r="F648" s="180"/>
      <c r="G648" s="181">
        <f>ROUND(E648*F648,2)</f>
        <v>0</v>
      </c>
      <c r="H648" s="158"/>
      <c r="I648" s="157">
        <f>ROUND(E648*H648,2)</f>
        <v>0</v>
      </c>
      <c r="J648" s="158"/>
      <c r="K648" s="157">
        <f>ROUND(E648*J648,2)</f>
        <v>0</v>
      </c>
      <c r="L648" s="157">
        <v>21</v>
      </c>
      <c r="M648" s="157">
        <f>G648*(1+L648/100)</f>
        <v>0</v>
      </c>
      <c r="N648" s="156">
        <v>0</v>
      </c>
      <c r="O648" s="156">
        <f>ROUND(E648*N648,2)</f>
        <v>0</v>
      </c>
      <c r="P648" s="156">
        <v>0</v>
      </c>
      <c r="Q648" s="156">
        <f>ROUND(E648*P648,2)</f>
        <v>0</v>
      </c>
      <c r="R648" s="157"/>
      <c r="S648" s="157" t="s">
        <v>167</v>
      </c>
      <c r="T648" s="157" t="s">
        <v>238</v>
      </c>
      <c r="U648" s="157">
        <v>0</v>
      </c>
      <c r="V648" s="157">
        <f>ROUND(E648*U648,2)</f>
        <v>0</v>
      </c>
      <c r="W648" s="157"/>
      <c r="X648" s="157" t="s">
        <v>866</v>
      </c>
      <c r="Y648" s="157" t="s">
        <v>169</v>
      </c>
      <c r="Z648" s="147"/>
      <c r="AA648" s="147"/>
      <c r="AB648" s="147"/>
      <c r="AC648" s="147"/>
      <c r="AD648" s="147"/>
      <c r="AE648" s="147"/>
      <c r="AF648" s="147"/>
      <c r="AG648" s="147" t="s">
        <v>867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x14ac:dyDescent="0.25">
      <c r="A649" s="163" t="s">
        <v>162</v>
      </c>
      <c r="B649" s="164" t="s">
        <v>135</v>
      </c>
      <c r="C649" s="183" t="s">
        <v>30</v>
      </c>
      <c r="D649" s="165"/>
      <c r="E649" s="166"/>
      <c r="F649" s="167"/>
      <c r="G649" s="168">
        <f>SUMIF(AG650:AG655,"&lt;&gt;NOR",G650:G655)</f>
        <v>0</v>
      </c>
      <c r="H649" s="162"/>
      <c r="I649" s="162">
        <f>SUM(I650:I655)</f>
        <v>0</v>
      </c>
      <c r="J649" s="162"/>
      <c r="K649" s="162">
        <f>SUM(K650:K655)</f>
        <v>0</v>
      </c>
      <c r="L649" s="162"/>
      <c r="M649" s="162">
        <f>SUM(M650:M655)</f>
        <v>0</v>
      </c>
      <c r="N649" s="161"/>
      <c r="O649" s="161">
        <f>SUM(O650:O655)</f>
        <v>0</v>
      </c>
      <c r="P649" s="161"/>
      <c r="Q649" s="161">
        <f>SUM(Q650:Q655)</f>
        <v>0</v>
      </c>
      <c r="R649" s="162"/>
      <c r="S649" s="162"/>
      <c r="T649" s="162"/>
      <c r="U649" s="162"/>
      <c r="V649" s="162">
        <f>SUM(V650:V655)</f>
        <v>0</v>
      </c>
      <c r="W649" s="162"/>
      <c r="X649" s="162"/>
      <c r="Y649" s="162"/>
      <c r="AG649" t="s">
        <v>163</v>
      </c>
    </row>
    <row r="650" spans="1:60" outlineLevel="1" x14ac:dyDescent="0.25">
      <c r="A650" s="176">
        <v>198</v>
      </c>
      <c r="B650" s="177" t="s">
        <v>873</v>
      </c>
      <c r="C650" s="186" t="s">
        <v>874</v>
      </c>
      <c r="D650" s="178" t="s">
        <v>689</v>
      </c>
      <c r="E650" s="179">
        <v>1</v>
      </c>
      <c r="F650" s="180"/>
      <c r="G650" s="181">
        <f>ROUND(E650*F650,2)</f>
        <v>0</v>
      </c>
      <c r="H650" s="158"/>
      <c r="I650" s="157">
        <f>ROUND(E650*H650,2)</f>
        <v>0</v>
      </c>
      <c r="J650" s="158"/>
      <c r="K650" s="157">
        <f>ROUND(E650*J650,2)</f>
        <v>0</v>
      </c>
      <c r="L650" s="157">
        <v>21</v>
      </c>
      <c r="M650" s="157">
        <f>G650*(1+L650/100)</f>
        <v>0</v>
      </c>
      <c r="N650" s="156">
        <v>0</v>
      </c>
      <c r="O650" s="156">
        <f>ROUND(E650*N650,2)</f>
        <v>0</v>
      </c>
      <c r="P650" s="156">
        <v>0</v>
      </c>
      <c r="Q650" s="156">
        <f>ROUND(E650*P650,2)</f>
        <v>0</v>
      </c>
      <c r="R650" s="157"/>
      <c r="S650" s="157" t="s">
        <v>650</v>
      </c>
      <c r="T650" s="157" t="s">
        <v>238</v>
      </c>
      <c r="U650" s="157">
        <v>0</v>
      </c>
      <c r="V650" s="157">
        <f>ROUND(E650*U650,2)</f>
        <v>0</v>
      </c>
      <c r="W650" s="157"/>
      <c r="X650" s="157" t="s">
        <v>862</v>
      </c>
      <c r="Y650" s="157" t="s">
        <v>169</v>
      </c>
      <c r="Z650" s="147"/>
      <c r="AA650" s="147"/>
      <c r="AB650" s="147"/>
      <c r="AC650" s="147"/>
      <c r="AD650" s="147"/>
      <c r="AE650" s="147"/>
      <c r="AF650" s="147"/>
      <c r="AG650" s="147" t="s">
        <v>863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ht="19.95" outlineLevel="1" x14ac:dyDescent="0.25">
      <c r="A651" s="176">
        <v>199</v>
      </c>
      <c r="B651" s="177" t="s">
        <v>875</v>
      </c>
      <c r="C651" s="186" t="s">
        <v>876</v>
      </c>
      <c r="D651" s="178" t="s">
        <v>689</v>
      </c>
      <c r="E651" s="179">
        <v>1</v>
      </c>
      <c r="F651" s="180"/>
      <c r="G651" s="181">
        <f>ROUND(E651*F651,2)</f>
        <v>0</v>
      </c>
      <c r="H651" s="158"/>
      <c r="I651" s="157">
        <f>ROUND(E651*H651,2)</f>
        <v>0</v>
      </c>
      <c r="J651" s="158"/>
      <c r="K651" s="157">
        <f>ROUND(E651*J651,2)</f>
        <v>0</v>
      </c>
      <c r="L651" s="157">
        <v>21</v>
      </c>
      <c r="M651" s="157">
        <f>G651*(1+L651/100)</f>
        <v>0</v>
      </c>
      <c r="N651" s="156">
        <v>0</v>
      </c>
      <c r="O651" s="156">
        <f>ROUND(E651*N651,2)</f>
        <v>0</v>
      </c>
      <c r="P651" s="156">
        <v>0</v>
      </c>
      <c r="Q651" s="156">
        <f>ROUND(E651*P651,2)</f>
        <v>0</v>
      </c>
      <c r="R651" s="157"/>
      <c r="S651" s="157" t="s">
        <v>650</v>
      </c>
      <c r="T651" s="157" t="s">
        <v>238</v>
      </c>
      <c r="U651" s="157">
        <v>0</v>
      </c>
      <c r="V651" s="157">
        <f>ROUND(E651*U651,2)</f>
        <v>0</v>
      </c>
      <c r="W651" s="157"/>
      <c r="X651" s="157" t="s">
        <v>862</v>
      </c>
      <c r="Y651" s="157" t="s">
        <v>169</v>
      </c>
      <c r="Z651" s="147"/>
      <c r="AA651" s="147"/>
      <c r="AB651" s="147"/>
      <c r="AC651" s="147"/>
      <c r="AD651" s="147"/>
      <c r="AE651" s="147"/>
      <c r="AF651" s="147"/>
      <c r="AG651" s="147" t="s">
        <v>863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5">
      <c r="A652" s="170">
        <v>200</v>
      </c>
      <c r="B652" s="171" t="s">
        <v>877</v>
      </c>
      <c r="C652" s="184" t="s">
        <v>878</v>
      </c>
      <c r="D652" s="172" t="s">
        <v>879</v>
      </c>
      <c r="E652" s="173">
        <v>69.737499999999997</v>
      </c>
      <c r="F652" s="174"/>
      <c r="G652" s="175">
        <f>ROUND(E652*F652,2)</f>
        <v>0</v>
      </c>
      <c r="H652" s="158"/>
      <c r="I652" s="157">
        <f>ROUND(E652*H652,2)</f>
        <v>0</v>
      </c>
      <c r="J652" s="158"/>
      <c r="K652" s="157">
        <f>ROUND(E652*J652,2)</f>
        <v>0</v>
      </c>
      <c r="L652" s="157">
        <v>21</v>
      </c>
      <c r="M652" s="157">
        <f>G652*(1+L652/100)</f>
        <v>0</v>
      </c>
      <c r="N652" s="156">
        <v>0</v>
      </c>
      <c r="O652" s="156">
        <f>ROUND(E652*N652,2)</f>
        <v>0</v>
      </c>
      <c r="P652" s="156">
        <v>0</v>
      </c>
      <c r="Q652" s="156">
        <f>ROUND(E652*P652,2)</f>
        <v>0</v>
      </c>
      <c r="R652" s="157"/>
      <c r="S652" s="157" t="s">
        <v>650</v>
      </c>
      <c r="T652" s="157" t="s">
        <v>238</v>
      </c>
      <c r="U652" s="157">
        <v>0</v>
      </c>
      <c r="V652" s="157">
        <f>ROUND(E652*U652,2)</f>
        <v>0</v>
      </c>
      <c r="W652" s="157"/>
      <c r="X652" s="157" t="s">
        <v>862</v>
      </c>
      <c r="Y652" s="157" t="s">
        <v>169</v>
      </c>
      <c r="Z652" s="147"/>
      <c r="AA652" s="147"/>
      <c r="AB652" s="147"/>
      <c r="AC652" s="147"/>
      <c r="AD652" s="147"/>
      <c r="AE652" s="147"/>
      <c r="AF652" s="147"/>
      <c r="AG652" s="147" t="s">
        <v>863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2" x14ac:dyDescent="0.25">
      <c r="A653" s="154"/>
      <c r="B653" s="155"/>
      <c r="C653" s="185" t="s">
        <v>198</v>
      </c>
      <c r="D653" s="159"/>
      <c r="E653" s="160">
        <v>33.720999999999997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7"/>
      <c r="AA653" s="147"/>
      <c r="AB653" s="147"/>
      <c r="AC653" s="147"/>
      <c r="AD653" s="147"/>
      <c r="AE653" s="147"/>
      <c r="AF653" s="147"/>
      <c r="AG653" s="147" t="s">
        <v>172</v>
      </c>
      <c r="AH653" s="147">
        <v>5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5">
      <c r="A654" s="154"/>
      <c r="B654" s="155"/>
      <c r="C654" s="185" t="s">
        <v>199</v>
      </c>
      <c r="D654" s="159"/>
      <c r="E654" s="160">
        <v>16.344000000000001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172</v>
      </c>
      <c r="AH654" s="147">
        <v>5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5">
      <c r="A655" s="154"/>
      <c r="B655" s="155"/>
      <c r="C655" s="185" t="s">
        <v>880</v>
      </c>
      <c r="D655" s="159"/>
      <c r="E655" s="160">
        <v>19.672499999999999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172</v>
      </c>
      <c r="AH655" s="147">
        <v>5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x14ac:dyDescent="0.25">
      <c r="A656" s="3"/>
      <c r="B656" s="4"/>
      <c r="C656" s="187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AE656">
        <v>15</v>
      </c>
      <c r="AF656">
        <v>21</v>
      </c>
      <c r="AG656" t="s">
        <v>148</v>
      </c>
    </row>
    <row r="657" spans="1:33" x14ac:dyDescent="0.25">
      <c r="A657" s="150"/>
      <c r="B657" s="151" t="s">
        <v>31</v>
      </c>
      <c r="C657" s="188"/>
      <c r="D657" s="152"/>
      <c r="E657" s="153"/>
      <c r="F657" s="153"/>
      <c r="G657" s="169">
        <f>G8+G61+G96+G117+G138+G155+G206+G216+G231+G238+G270+G292+G382+G384+G404+G442+G531+G534+G541+G579+G592+G599+G608+G624+G634+G644+G649</f>
        <v>0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AE657">
        <f>SUMIF(L7:L655,AE656,G7:G655)</f>
        <v>0</v>
      </c>
      <c r="AF657">
        <f>SUMIF(L7:L655,AF656,G7:G655)</f>
        <v>0</v>
      </c>
      <c r="AG657" t="s">
        <v>881</v>
      </c>
    </row>
    <row r="658" spans="1:33" x14ac:dyDescent="0.25">
      <c r="A658" s="3"/>
      <c r="B658" s="4"/>
      <c r="C658" s="187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33" x14ac:dyDescent="0.25">
      <c r="A659" s="3"/>
      <c r="B659" s="4"/>
      <c r="C659" s="187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33" x14ac:dyDescent="0.25">
      <c r="A660" s="256" t="s">
        <v>882</v>
      </c>
      <c r="B660" s="256"/>
      <c r="C660" s="257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33" x14ac:dyDescent="0.25">
      <c r="A661" s="258"/>
      <c r="B661" s="259"/>
      <c r="C661" s="260"/>
      <c r="D661" s="259"/>
      <c r="E661" s="259"/>
      <c r="F661" s="259"/>
      <c r="G661" s="26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AG661" t="s">
        <v>883</v>
      </c>
    </row>
    <row r="662" spans="1:33" x14ac:dyDescent="0.25">
      <c r="A662" s="262"/>
      <c r="B662" s="263"/>
      <c r="C662" s="264"/>
      <c r="D662" s="263"/>
      <c r="E662" s="263"/>
      <c r="F662" s="263"/>
      <c r="G662" s="26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33" x14ac:dyDescent="0.25">
      <c r="A663" s="262"/>
      <c r="B663" s="263"/>
      <c r="C663" s="264"/>
      <c r="D663" s="263"/>
      <c r="E663" s="263"/>
      <c r="F663" s="263"/>
      <c r="G663" s="26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33" x14ac:dyDescent="0.25">
      <c r="A664" s="262"/>
      <c r="B664" s="263"/>
      <c r="C664" s="264"/>
      <c r="D664" s="263"/>
      <c r="E664" s="263"/>
      <c r="F664" s="263"/>
      <c r="G664" s="26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33" x14ac:dyDescent="0.25">
      <c r="A665" s="266"/>
      <c r="B665" s="267"/>
      <c r="C665" s="268"/>
      <c r="D665" s="267"/>
      <c r="E665" s="267"/>
      <c r="F665" s="267"/>
      <c r="G665" s="269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33" x14ac:dyDescent="0.25">
      <c r="A666" s="3"/>
      <c r="B666" s="4"/>
      <c r="C666" s="187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33" x14ac:dyDescent="0.25">
      <c r="C667" s="189"/>
      <c r="D667" s="10"/>
      <c r="AG667" t="s">
        <v>884</v>
      </c>
    </row>
    <row r="668" spans="1:33" x14ac:dyDescent="0.25">
      <c r="D668" s="10"/>
    </row>
    <row r="669" spans="1:33" x14ac:dyDescent="0.25">
      <c r="D669" s="10"/>
    </row>
    <row r="670" spans="1:33" x14ac:dyDescent="0.25">
      <c r="D670" s="10"/>
    </row>
    <row r="671" spans="1:33" x14ac:dyDescent="0.25">
      <c r="D671" s="10"/>
    </row>
    <row r="672" spans="1:33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8">
    <mergeCell ref="A660:C660"/>
    <mergeCell ref="A661:G665"/>
    <mergeCell ref="C237:G237"/>
    <mergeCell ref="C240:G240"/>
    <mergeCell ref="C386:G386"/>
    <mergeCell ref="C444:G444"/>
    <mergeCell ref="C460:G460"/>
    <mergeCell ref="A1:G1"/>
    <mergeCell ref="C2:G2"/>
    <mergeCell ref="C3:G3"/>
    <mergeCell ref="C4:G4"/>
    <mergeCell ref="C445:G445"/>
    <mergeCell ref="C448:G448"/>
    <mergeCell ref="C449:G449"/>
    <mergeCell ref="C454:G454"/>
    <mergeCell ref="C455:G455"/>
    <mergeCell ref="C636:G636"/>
    <mergeCell ref="C461:G461"/>
    <mergeCell ref="C464:G464"/>
    <mergeCell ref="C465:G465"/>
    <mergeCell ref="C468:G468"/>
    <mergeCell ref="C476:G476"/>
    <mergeCell ref="C477:G477"/>
    <mergeCell ref="C479:G479"/>
    <mergeCell ref="C480:G480"/>
    <mergeCell ref="C533:G533"/>
    <mergeCell ref="C536:G536"/>
    <mergeCell ref="C539:G539"/>
  </mergeCells>
  <pageMargins left="0.59055118110236227" right="0.19685039370078741" top="0.78740157480314965" bottom="0.78740157480314965" header="0.31496062992125984" footer="0.31496062992125984"/>
  <pageSetup paperSize="9" orientation="portrait" horizontalDpi="300" verticalDpi="300" r:id="rId1"/>
  <headerFooter>
    <oddFooter>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5"/>
  <cols>
    <col min="1" max="1" width="3.3984375" customWidth="1"/>
    <col min="2" max="2" width="12.69921875" style="120" customWidth="1"/>
    <col min="3" max="3" width="38.296875" style="120" customWidth="1"/>
    <col min="4" max="4" width="4.8984375" customWidth="1"/>
    <col min="5" max="5" width="10.69921875" customWidth="1"/>
    <col min="6" max="6" width="9.8984375" customWidth="1"/>
    <col min="7" max="7" width="12.79687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136</v>
      </c>
    </row>
    <row r="2" spans="1:60" ht="25.1" customHeight="1" x14ac:dyDescent="0.25">
      <c r="A2" s="139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137</v>
      </c>
    </row>
    <row r="3" spans="1:60" ht="25.1" customHeight="1" x14ac:dyDescent="0.25">
      <c r="A3" s="139" t="s">
        <v>9</v>
      </c>
      <c r="B3" s="49" t="s">
        <v>44</v>
      </c>
      <c r="C3" s="250" t="s">
        <v>45</v>
      </c>
      <c r="D3" s="251"/>
      <c r="E3" s="251"/>
      <c r="F3" s="251"/>
      <c r="G3" s="252"/>
      <c r="AC3" s="120" t="s">
        <v>137</v>
      </c>
      <c r="AG3" t="s">
        <v>138</v>
      </c>
    </row>
    <row r="4" spans="1:60" ht="25.1" customHeight="1" x14ac:dyDescent="0.25">
      <c r="A4" s="140" t="s">
        <v>10</v>
      </c>
      <c r="B4" s="141" t="s">
        <v>48</v>
      </c>
      <c r="C4" s="253" t="s">
        <v>49</v>
      </c>
      <c r="D4" s="254"/>
      <c r="E4" s="254"/>
      <c r="F4" s="254"/>
      <c r="G4" s="255"/>
      <c r="AG4" t="s">
        <v>139</v>
      </c>
    </row>
    <row r="5" spans="1:60" x14ac:dyDescent="0.25">
      <c r="D5" s="10"/>
    </row>
    <row r="6" spans="1:60" ht="38.25" x14ac:dyDescent="0.25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31</v>
      </c>
      <c r="H6" s="146" t="s">
        <v>32</v>
      </c>
      <c r="I6" s="146" t="s">
        <v>146</v>
      </c>
      <c r="J6" s="146" t="s">
        <v>33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  <c r="Y6" s="146" t="s">
        <v>161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162</v>
      </c>
      <c r="B8" s="164" t="s">
        <v>97</v>
      </c>
      <c r="C8" s="183" t="s">
        <v>98</v>
      </c>
      <c r="D8" s="165"/>
      <c r="E8" s="166"/>
      <c r="F8" s="167"/>
      <c r="G8" s="168">
        <f>SUMIF(AG9:AG14,"&lt;&gt;NOR",G9:G14)</f>
        <v>0</v>
      </c>
      <c r="H8" s="162"/>
      <c r="I8" s="162">
        <f>SUM(I9:I14)</f>
        <v>0</v>
      </c>
      <c r="J8" s="162"/>
      <c r="K8" s="162">
        <f>SUM(K9:K14)</f>
        <v>0</v>
      </c>
      <c r="L8" s="162"/>
      <c r="M8" s="162">
        <f>SUM(M9:M14)</f>
        <v>0</v>
      </c>
      <c r="N8" s="161"/>
      <c r="O8" s="161">
        <f>SUM(O9:O14)</f>
        <v>0</v>
      </c>
      <c r="P8" s="161"/>
      <c r="Q8" s="161">
        <f>SUM(Q9:Q14)</f>
        <v>0</v>
      </c>
      <c r="R8" s="162"/>
      <c r="S8" s="162"/>
      <c r="T8" s="162"/>
      <c r="U8" s="162"/>
      <c r="V8" s="162">
        <f>SUM(V9:V14)</f>
        <v>2.4</v>
      </c>
      <c r="W8" s="162"/>
      <c r="X8" s="162"/>
      <c r="Y8" s="162"/>
      <c r="AG8" t="s">
        <v>163</v>
      </c>
    </row>
    <row r="9" spans="1:60" outlineLevel="1" x14ac:dyDescent="0.25">
      <c r="A9" s="176">
        <v>1</v>
      </c>
      <c r="B9" s="177" t="s">
        <v>885</v>
      </c>
      <c r="C9" s="186" t="s">
        <v>886</v>
      </c>
      <c r="D9" s="178" t="s">
        <v>689</v>
      </c>
      <c r="E9" s="179">
        <v>1</v>
      </c>
      <c r="F9" s="180"/>
      <c r="G9" s="181">
        <f t="shared" ref="G9:G14" si="0">ROUND(E9*F9,2)</f>
        <v>0</v>
      </c>
      <c r="H9" s="158"/>
      <c r="I9" s="157">
        <f t="shared" ref="I9:I14" si="1">ROUND(E9*H9,2)</f>
        <v>0</v>
      </c>
      <c r="J9" s="158"/>
      <c r="K9" s="157">
        <f t="shared" ref="K9:K14" si="2">ROUND(E9*J9,2)</f>
        <v>0</v>
      </c>
      <c r="L9" s="157">
        <v>21</v>
      </c>
      <c r="M9" s="157">
        <f t="shared" ref="M9:M14" si="3">G9*(1+L9/100)</f>
        <v>0</v>
      </c>
      <c r="N9" s="156">
        <v>0</v>
      </c>
      <c r="O9" s="156">
        <f t="shared" ref="O9:O14" si="4">ROUND(E9*N9,2)</f>
        <v>0</v>
      </c>
      <c r="P9" s="156">
        <v>0</v>
      </c>
      <c r="Q9" s="156">
        <f t="shared" ref="Q9:Q14" si="5">ROUND(E9*P9,2)</f>
        <v>0</v>
      </c>
      <c r="R9" s="157"/>
      <c r="S9" s="157" t="s">
        <v>650</v>
      </c>
      <c r="T9" s="157" t="s">
        <v>238</v>
      </c>
      <c r="U9" s="157">
        <v>0.40100000000000002</v>
      </c>
      <c r="V9" s="157">
        <f t="shared" ref="V9:V14" si="6">ROUND(E9*U9,2)</f>
        <v>0.4</v>
      </c>
      <c r="W9" s="157"/>
      <c r="X9" s="157" t="s">
        <v>168</v>
      </c>
      <c r="Y9" s="157" t="s">
        <v>169</v>
      </c>
      <c r="Z9" s="147"/>
      <c r="AA9" s="147"/>
      <c r="AB9" s="147"/>
      <c r="AC9" s="147"/>
      <c r="AD9" s="147"/>
      <c r="AE9" s="147"/>
      <c r="AF9" s="147"/>
      <c r="AG9" s="147" t="s">
        <v>170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887</v>
      </c>
      <c r="C10" s="186" t="s">
        <v>888</v>
      </c>
      <c r="D10" s="178" t="s">
        <v>689</v>
      </c>
      <c r="E10" s="179">
        <v>1</v>
      </c>
      <c r="F10" s="180"/>
      <c r="G10" s="181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650</v>
      </c>
      <c r="T10" s="157" t="s">
        <v>238</v>
      </c>
      <c r="U10" s="157">
        <v>0.40100000000000002</v>
      </c>
      <c r="V10" s="157">
        <f t="shared" si="6"/>
        <v>0.4</v>
      </c>
      <c r="W10" s="157"/>
      <c r="X10" s="157" t="s">
        <v>168</v>
      </c>
      <c r="Y10" s="157" t="s">
        <v>169</v>
      </c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889</v>
      </c>
      <c r="C11" s="186" t="s">
        <v>890</v>
      </c>
      <c r="D11" s="178" t="s">
        <v>689</v>
      </c>
      <c r="E11" s="179">
        <v>1</v>
      </c>
      <c r="F11" s="180"/>
      <c r="G11" s="181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650</v>
      </c>
      <c r="T11" s="157" t="s">
        <v>238</v>
      </c>
      <c r="U11" s="157">
        <v>0.40100000000000002</v>
      </c>
      <c r="V11" s="157">
        <f t="shared" si="6"/>
        <v>0.4</v>
      </c>
      <c r="W11" s="157"/>
      <c r="X11" s="157" t="s">
        <v>168</v>
      </c>
      <c r="Y11" s="157" t="s">
        <v>169</v>
      </c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891</v>
      </c>
      <c r="C12" s="186" t="s">
        <v>892</v>
      </c>
      <c r="D12" s="178" t="s">
        <v>689</v>
      </c>
      <c r="E12" s="179">
        <v>1</v>
      </c>
      <c r="F12" s="180"/>
      <c r="G12" s="181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650</v>
      </c>
      <c r="T12" s="157" t="s">
        <v>238</v>
      </c>
      <c r="U12" s="157">
        <v>0.40100000000000002</v>
      </c>
      <c r="V12" s="157">
        <f t="shared" si="6"/>
        <v>0.4</v>
      </c>
      <c r="W12" s="157"/>
      <c r="X12" s="157" t="s">
        <v>168</v>
      </c>
      <c r="Y12" s="157" t="s">
        <v>169</v>
      </c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5</v>
      </c>
      <c r="B13" s="177" t="s">
        <v>893</v>
      </c>
      <c r="C13" s="186" t="s">
        <v>894</v>
      </c>
      <c r="D13" s="178" t="s">
        <v>689</v>
      </c>
      <c r="E13" s="179">
        <v>1</v>
      </c>
      <c r="F13" s="180"/>
      <c r="G13" s="181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650</v>
      </c>
      <c r="T13" s="157" t="s">
        <v>238</v>
      </c>
      <c r="U13" s="157">
        <v>0.40100000000000002</v>
      </c>
      <c r="V13" s="157">
        <f t="shared" si="6"/>
        <v>0.4</v>
      </c>
      <c r="W13" s="157"/>
      <c r="X13" s="157" t="s">
        <v>168</v>
      </c>
      <c r="Y13" s="157" t="s">
        <v>169</v>
      </c>
      <c r="Z13" s="147"/>
      <c r="AA13" s="147"/>
      <c r="AB13" s="147"/>
      <c r="AC13" s="147"/>
      <c r="AD13" s="147"/>
      <c r="AE13" s="147"/>
      <c r="AF13" s="147"/>
      <c r="AG13" s="147" t="s">
        <v>170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6</v>
      </c>
      <c r="B14" s="177" t="s">
        <v>895</v>
      </c>
      <c r="C14" s="186" t="s">
        <v>896</v>
      </c>
      <c r="D14" s="178" t="s">
        <v>689</v>
      </c>
      <c r="E14" s="179">
        <v>1</v>
      </c>
      <c r="F14" s="180"/>
      <c r="G14" s="181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650</v>
      </c>
      <c r="T14" s="157" t="s">
        <v>238</v>
      </c>
      <c r="U14" s="157">
        <v>0.40100000000000002</v>
      </c>
      <c r="V14" s="157">
        <f t="shared" si="6"/>
        <v>0.4</v>
      </c>
      <c r="W14" s="157"/>
      <c r="X14" s="157" t="s">
        <v>168</v>
      </c>
      <c r="Y14" s="157" t="s">
        <v>169</v>
      </c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63" t="s">
        <v>162</v>
      </c>
      <c r="B15" s="164" t="s">
        <v>99</v>
      </c>
      <c r="C15" s="183" t="s">
        <v>100</v>
      </c>
      <c r="D15" s="165"/>
      <c r="E15" s="166"/>
      <c r="F15" s="167"/>
      <c r="G15" s="168">
        <f>SUMIF(AG16:AG16,"&lt;&gt;NOR",G16:G16)</f>
        <v>0</v>
      </c>
      <c r="H15" s="162"/>
      <c r="I15" s="162">
        <f>SUM(I16:I16)</f>
        <v>0</v>
      </c>
      <c r="J15" s="162"/>
      <c r="K15" s="162">
        <f>SUM(K16:K16)</f>
        <v>0</v>
      </c>
      <c r="L15" s="162"/>
      <c r="M15" s="162">
        <f>SUM(M16:M16)</f>
        <v>0</v>
      </c>
      <c r="N15" s="161"/>
      <c r="O15" s="161">
        <f>SUM(O16:O16)</f>
        <v>0</v>
      </c>
      <c r="P15" s="161"/>
      <c r="Q15" s="161">
        <f>SUM(Q16:Q16)</f>
        <v>0</v>
      </c>
      <c r="R15" s="162"/>
      <c r="S15" s="162"/>
      <c r="T15" s="162"/>
      <c r="U15" s="162"/>
      <c r="V15" s="162">
        <f>SUM(V16:V16)</f>
        <v>0.4</v>
      </c>
      <c r="W15" s="162"/>
      <c r="X15" s="162"/>
      <c r="Y15" s="162"/>
      <c r="AG15" t="s">
        <v>163</v>
      </c>
    </row>
    <row r="16" spans="1:60" outlineLevel="1" x14ac:dyDescent="0.25">
      <c r="A16" s="176">
        <v>7</v>
      </c>
      <c r="B16" s="177" t="s">
        <v>897</v>
      </c>
      <c r="C16" s="186" t="s">
        <v>898</v>
      </c>
      <c r="D16" s="178" t="s">
        <v>689</v>
      </c>
      <c r="E16" s="179">
        <v>1</v>
      </c>
      <c r="F16" s="180"/>
      <c r="G16" s="181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650</v>
      </c>
      <c r="T16" s="157" t="s">
        <v>238</v>
      </c>
      <c r="U16" s="157">
        <v>0.40100000000000002</v>
      </c>
      <c r="V16" s="157">
        <f>ROUND(E16*U16,2)</f>
        <v>0.4</v>
      </c>
      <c r="W16" s="157"/>
      <c r="X16" s="157" t="s">
        <v>168</v>
      </c>
      <c r="Y16" s="157" t="s">
        <v>169</v>
      </c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5">
      <c r="A17" s="163" t="s">
        <v>162</v>
      </c>
      <c r="B17" s="164" t="s">
        <v>101</v>
      </c>
      <c r="C17" s="183" t="s">
        <v>102</v>
      </c>
      <c r="D17" s="165"/>
      <c r="E17" s="166"/>
      <c r="F17" s="167"/>
      <c r="G17" s="168">
        <f>SUMIF(AG18:AG23,"&lt;&gt;NOR",G18:G23)</f>
        <v>0</v>
      </c>
      <c r="H17" s="162"/>
      <c r="I17" s="162">
        <f>SUM(I18:I23)</f>
        <v>0</v>
      </c>
      <c r="J17" s="162"/>
      <c r="K17" s="162">
        <f>SUM(K18:K23)</f>
        <v>0</v>
      </c>
      <c r="L17" s="162"/>
      <c r="M17" s="162">
        <f>SUM(M18:M23)</f>
        <v>0</v>
      </c>
      <c r="N17" s="161"/>
      <c r="O17" s="161">
        <f>SUM(O18:O23)</f>
        <v>0</v>
      </c>
      <c r="P17" s="161"/>
      <c r="Q17" s="161">
        <f>SUM(Q18:Q23)</f>
        <v>0</v>
      </c>
      <c r="R17" s="162"/>
      <c r="S17" s="162"/>
      <c r="T17" s="162"/>
      <c r="U17" s="162"/>
      <c r="V17" s="162">
        <f>SUM(V18:V23)</f>
        <v>2.4</v>
      </c>
      <c r="W17" s="162"/>
      <c r="X17" s="162"/>
      <c r="Y17" s="162"/>
      <c r="AG17" t="s">
        <v>163</v>
      </c>
    </row>
    <row r="18" spans="1:60" outlineLevel="1" x14ac:dyDescent="0.25">
      <c r="A18" s="176">
        <v>8</v>
      </c>
      <c r="B18" s="177" t="s">
        <v>899</v>
      </c>
      <c r="C18" s="186" t="s">
        <v>900</v>
      </c>
      <c r="D18" s="178" t="s">
        <v>689</v>
      </c>
      <c r="E18" s="179">
        <v>1</v>
      </c>
      <c r="F18" s="180"/>
      <c r="G18" s="181">
        <f t="shared" ref="G18:G23" si="7">ROUND(E18*F18,2)</f>
        <v>0</v>
      </c>
      <c r="H18" s="158"/>
      <c r="I18" s="157">
        <f t="shared" ref="I18:I23" si="8">ROUND(E18*H18,2)</f>
        <v>0</v>
      </c>
      <c r="J18" s="158"/>
      <c r="K18" s="157">
        <f t="shared" ref="K18:K23" si="9">ROUND(E18*J18,2)</f>
        <v>0</v>
      </c>
      <c r="L18" s="157">
        <v>21</v>
      </c>
      <c r="M18" s="157">
        <f t="shared" ref="M18:M23" si="10">G18*(1+L18/100)</f>
        <v>0</v>
      </c>
      <c r="N18" s="156">
        <v>0</v>
      </c>
      <c r="O18" s="156">
        <f t="shared" ref="O18:O23" si="11">ROUND(E18*N18,2)</f>
        <v>0</v>
      </c>
      <c r="P18" s="156">
        <v>0</v>
      </c>
      <c r="Q18" s="156">
        <f t="shared" ref="Q18:Q23" si="12">ROUND(E18*P18,2)</f>
        <v>0</v>
      </c>
      <c r="R18" s="157"/>
      <c r="S18" s="157" t="s">
        <v>650</v>
      </c>
      <c r="T18" s="157" t="s">
        <v>238</v>
      </c>
      <c r="U18" s="157">
        <v>0.40100000000000002</v>
      </c>
      <c r="V18" s="157">
        <f t="shared" ref="V18:V23" si="13">ROUND(E18*U18,2)</f>
        <v>0.4</v>
      </c>
      <c r="W18" s="157"/>
      <c r="X18" s="157" t="s">
        <v>168</v>
      </c>
      <c r="Y18" s="157" t="s">
        <v>169</v>
      </c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9</v>
      </c>
      <c r="B19" s="177" t="s">
        <v>901</v>
      </c>
      <c r="C19" s="186" t="s">
        <v>902</v>
      </c>
      <c r="D19" s="178" t="s">
        <v>689</v>
      </c>
      <c r="E19" s="179">
        <v>1</v>
      </c>
      <c r="F19" s="180"/>
      <c r="G19" s="181">
        <f t="shared" si="7"/>
        <v>0</v>
      </c>
      <c r="H19" s="158"/>
      <c r="I19" s="157">
        <f t="shared" si="8"/>
        <v>0</v>
      </c>
      <c r="J19" s="158"/>
      <c r="K19" s="157">
        <f t="shared" si="9"/>
        <v>0</v>
      </c>
      <c r="L19" s="157">
        <v>21</v>
      </c>
      <c r="M19" s="157">
        <f t="shared" si="10"/>
        <v>0</v>
      </c>
      <c r="N19" s="156">
        <v>0</v>
      </c>
      <c r="O19" s="156">
        <f t="shared" si="11"/>
        <v>0</v>
      </c>
      <c r="P19" s="156">
        <v>0</v>
      </c>
      <c r="Q19" s="156">
        <f t="shared" si="12"/>
        <v>0</v>
      </c>
      <c r="R19" s="157"/>
      <c r="S19" s="157" t="s">
        <v>650</v>
      </c>
      <c r="T19" s="157" t="s">
        <v>238</v>
      </c>
      <c r="U19" s="157">
        <v>0.40100000000000002</v>
      </c>
      <c r="V19" s="157">
        <f t="shared" si="13"/>
        <v>0.4</v>
      </c>
      <c r="W19" s="157"/>
      <c r="X19" s="157" t="s">
        <v>168</v>
      </c>
      <c r="Y19" s="157" t="s">
        <v>169</v>
      </c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10</v>
      </c>
      <c r="B20" s="177" t="s">
        <v>903</v>
      </c>
      <c r="C20" s="186" t="s">
        <v>904</v>
      </c>
      <c r="D20" s="178" t="s">
        <v>689</v>
      </c>
      <c r="E20" s="179">
        <v>1</v>
      </c>
      <c r="F20" s="180"/>
      <c r="G20" s="181">
        <f t="shared" si="7"/>
        <v>0</v>
      </c>
      <c r="H20" s="158"/>
      <c r="I20" s="157">
        <f t="shared" si="8"/>
        <v>0</v>
      </c>
      <c r="J20" s="158"/>
      <c r="K20" s="157">
        <f t="shared" si="9"/>
        <v>0</v>
      </c>
      <c r="L20" s="157">
        <v>21</v>
      </c>
      <c r="M20" s="157">
        <f t="shared" si="10"/>
        <v>0</v>
      </c>
      <c r="N20" s="156">
        <v>0</v>
      </c>
      <c r="O20" s="156">
        <f t="shared" si="11"/>
        <v>0</v>
      </c>
      <c r="P20" s="156">
        <v>0</v>
      </c>
      <c r="Q20" s="156">
        <f t="shared" si="12"/>
        <v>0</v>
      </c>
      <c r="R20" s="157"/>
      <c r="S20" s="157" t="s">
        <v>650</v>
      </c>
      <c r="T20" s="157" t="s">
        <v>238</v>
      </c>
      <c r="U20" s="157">
        <v>0.40100000000000002</v>
      </c>
      <c r="V20" s="157">
        <f t="shared" si="13"/>
        <v>0.4</v>
      </c>
      <c r="W20" s="157"/>
      <c r="X20" s="157" t="s">
        <v>168</v>
      </c>
      <c r="Y20" s="157" t="s">
        <v>169</v>
      </c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11</v>
      </c>
      <c r="B21" s="177" t="s">
        <v>905</v>
      </c>
      <c r="C21" s="186" t="s">
        <v>906</v>
      </c>
      <c r="D21" s="178" t="s">
        <v>689</v>
      </c>
      <c r="E21" s="179">
        <v>1</v>
      </c>
      <c r="F21" s="180"/>
      <c r="G21" s="181">
        <f t="shared" si="7"/>
        <v>0</v>
      </c>
      <c r="H21" s="158"/>
      <c r="I21" s="157">
        <f t="shared" si="8"/>
        <v>0</v>
      </c>
      <c r="J21" s="158"/>
      <c r="K21" s="157">
        <f t="shared" si="9"/>
        <v>0</v>
      </c>
      <c r="L21" s="157">
        <v>21</v>
      </c>
      <c r="M21" s="157">
        <f t="shared" si="10"/>
        <v>0</v>
      </c>
      <c r="N21" s="156">
        <v>0</v>
      </c>
      <c r="O21" s="156">
        <f t="shared" si="11"/>
        <v>0</v>
      </c>
      <c r="P21" s="156">
        <v>0</v>
      </c>
      <c r="Q21" s="156">
        <f t="shared" si="12"/>
        <v>0</v>
      </c>
      <c r="R21" s="157"/>
      <c r="S21" s="157" t="s">
        <v>650</v>
      </c>
      <c r="T21" s="157" t="s">
        <v>238</v>
      </c>
      <c r="U21" s="157">
        <v>0.40100000000000002</v>
      </c>
      <c r="V21" s="157">
        <f t="shared" si="13"/>
        <v>0.4</v>
      </c>
      <c r="W21" s="157"/>
      <c r="X21" s="157" t="s">
        <v>168</v>
      </c>
      <c r="Y21" s="157" t="s">
        <v>169</v>
      </c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12</v>
      </c>
      <c r="B22" s="177" t="s">
        <v>907</v>
      </c>
      <c r="C22" s="186" t="s">
        <v>908</v>
      </c>
      <c r="D22" s="178" t="s">
        <v>689</v>
      </c>
      <c r="E22" s="179">
        <v>1</v>
      </c>
      <c r="F22" s="180"/>
      <c r="G22" s="181">
        <f t="shared" si="7"/>
        <v>0</v>
      </c>
      <c r="H22" s="158"/>
      <c r="I22" s="157">
        <f t="shared" si="8"/>
        <v>0</v>
      </c>
      <c r="J22" s="158"/>
      <c r="K22" s="157">
        <f t="shared" si="9"/>
        <v>0</v>
      </c>
      <c r="L22" s="157">
        <v>21</v>
      </c>
      <c r="M22" s="157">
        <f t="shared" si="10"/>
        <v>0</v>
      </c>
      <c r="N22" s="156">
        <v>0</v>
      </c>
      <c r="O22" s="156">
        <f t="shared" si="11"/>
        <v>0</v>
      </c>
      <c r="P22" s="156">
        <v>0</v>
      </c>
      <c r="Q22" s="156">
        <f t="shared" si="12"/>
        <v>0</v>
      </c>
      <c r="R22" s="157"/>
      <c r="S22" s="157" t="s">
        <v>650</v>
      </c>
      <c r="T22" s="157" t="s">
        <v>238</v>
      </c>
      <c r="U22" s="157">
        <v>0.40100000000000002</v>
      </c>
      <c r="V22" s="157">
        <f t="shared" si="13"/>
        <v>0.4</v>
      </c>
      <c r="W22" s="157"/>
      <c r="X22" s="157" t="s">
        <v>168</v>
      </c>
      <c r="Y22" s="157" t="s">
        <v>169</v>
      </c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6">
        <v>13</v>
      </c>
      <c r="B23" s="177" t="s">
        <v>909</v>
      </c>
      <c r="C23" s="186" t="s">
        <v>910</v>
      </c>
      <c r="D23" s="178" t="s">
        <v>689</v>
      </c>
      <c r="E23" s="179">
        <v>1</v>
      </c>
      <c r="F23" s="180"/>
      <c r="G23" s="181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650</v>
      </c>
      <c r="T23" s="157" t="s">
        <v>238</v>
      </c>
      <c r="U23" s="157">
        <v>0.40100000000000002</v>
      </c>
      <c r="V23" s="157">
        <f t="shared" si="13"/>
        <v>0.4</v>
      </c>
      <c r="W23" s="157"/>
      <c r="X23" s="157" t="s">
        <v>168</v>
      </c>
      <c r="Y23" s="157" t="s">
        <v>169</v>
      </c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3" t="s">
        <v>162</v>
      </c>
      <c r="B24" s="164" t="s">
        <v>103</v>
      </c>
      <c r="C24" s="183" t="s">
        <v>104</v>
      </c>
      <c r="D24" s="165"/>
      <c r="E24" s="166"/>
      <c r="F24" s="167"/>
      <c r="G24" s="168">
        <f>SUMIF(AG25:AG26,"&lt;&gt;NOR",G25:G26)</f>
        <v>0</v>
      </c>
      <c r="H24" s="162"/>
      <c r="I24" s="162">
        <f>SUM(I25:I26)</f>
        <v>0</v>
      </c>
      <c r="J24" s="162"/>
      <c r="K24" s="162">
        <f>SUM(K25:K26)</f>
        <v>0</v>
      </c>
      <c r="L24" s="162"/>
      <c r="M24" s="162">
        <f>SUM(M25:M26)</f>
        <v>0</v>
      </c>
      <c r="N24" s="161"/>
      <c r="O24" s="161">
        <f>SUM(O25:O26)</f>
        <v>0</v>
      </c>
      <c r="P24" s="161"/>
      <c r="Q24" s="161">
        <f>SUM(Q25:Q26)</f>
        <v>0</v>
      </c>
      <c r="R24" s="162"/>
      <c r="S24" s="162"/>
      <c r="T24" s="162"/>
      <c r="U24" s="162"/>
      <c r="V24" s="162">
        <f>SUM(V25:V26)</f>
        <v>0.8</v>
      </c>
      <c r="W24" s="162"/>
      <c r="X24" s="162"/>
      <c r="Y24" s="162"/>
      <c r="AG24" t="s">
        <v>163</v>
      </c>
    </row>
    <row r="25" spans="1:60" outlineLevel="1" x14ac:dyDescent="0.25">
      <c r="A25" s="176">
        <v>14</v>
      </c>
      <c r="B25" s="177" t="s">
        <v>911</v>
      </c>
      <c r="C25" s="186" t="s">
        <v>912</v>
      </c>
      <c r="D25" s="178" t="s">
        <v>689</v>
      </c>
      <c r="E25" s="179">
        <v>1</v>
      </c>
      <c r="F25" s="180"/>
      <c r="G25" s="18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650</v>
      </c>
      <c r="T25" s="157" t="s">
        <v>238</v>
      </c>
      <c r="U25" s="157">
        <v>0.40100000000000002</v>
      </c>
      <c r="V25" s="157">
        <f>ROUND(E25*U25,2)</f>
        <v>0.4</v>
      </c>
      <c r="W25" s="157"/>
      <c r="X25" s="157" t="s">
        <v>168</v>
      </c>
      <c r="Y25" s="157" t="s">
        <v>169</v>
      </c>
      <c r="Z25" s="147"/>
      <c r="AA25" s="147"/>
      <c r="AB25" s="147"/>
      <c r="AC25" s="147"/>
      <c r="AD25" s="147"/>
      <c r="AE25" s="147"/>
      <c r="AF25" s="147"/>
      <c r="AG25" s="147" t="s">
        <v>170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15</v>
      </c>
      <c r="B26" s="177" t="s">
        <v>913</v>
      </c>
      <c r="C26" s="186" t="s">
        <v>914</v>
      </c>
      <c r="D26" s="178" t="s">
        <v>689</v>
      </c>
      <c r="E26" s="179">
        <v>1</v>
      </c>
      <c r="F26" s="180"/>
      <c r="G26" s="181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650</v>
      </c>
      <c r="T26" s="157" t="s">
        <v>238</v>
      </c>
      <c r="U26" s="157">
        <v>0.40100000000000002</v>
      </c>
      <c r="V26" s="157">
        <f>ROUND(E26*U26,2)</f>
        <v>0.4</v>
      </c>
      <c r="W26" s="157"/>
      <c r="X26" s="157" t="s">
        <v>168</v>
      </c>
      <c r="Y26" s="157" t="s">
        <v>169</v>
      </c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3" t="s">
        <v>162</v>
      </c>
      <c r="B27" s="164" t="s">
        <v>105</v>
      </c>
      <c r="C27" s="183" t="s">
        <v>106</v>
      </c>
      <c r="D27" s="165"/>
      <c r="E27" s="166"/>
      <c r="F27" s="167"/>
      <c r="G27" s="168">
        <f>SUMIF(AG28:AG31,"&lt;&gt;NOR",G28:G31)</f>
        <v>0</v>
      </c>
      <c r="H27" s="162"/>
      <c r="I27" s="162">
        <f>SUM(I28:I31)</f>
        <v>0</v>
      </c>
      <c r="J27" s="162"/>
      <c r="K27" s="162">
        <f>SUM(K28:K31)</f>
        <v>0</v>
      </c>
      <c r="L27" s="162"/>
      <c r="M27" s="162">
        <f>SUM(M28:M31)</f>
        <v>0</v>
      </c>
      <c r="N27" s="161"/>
      <c r="O27" s="161">
        <f>SUM(O28:O31)</f>
        <v>0</v>
      </c>
      <c r="P27" s="161"/>
      <c r="Q27" s="161">
        <f>SUM(Q28:Q31)</f>
        <v>0</v>
      </c>
      <c r="R27" s="162"/>
      <c r="S27" s="162"/>
      <c r="T27" s="162"/>
      <c r="U27" s="162"/>
      <c r="V27" s="162">
        <f>SUM(V28:V31)</f>
        <v>3.61</v>
      </c>
      <c r="W27" s="162"/>
      <c r="X27" s="162"/>
      <c r="Y27" s="162"/>
      <c r="AG27" t="s">
        <v>163</v>
      </c>
    </row>
    <row r="28" spans="1:60" outlineLevel="1" x14ac:dyDescent="0.25">
      <c r="A28" s="176">
        <v>16</v>
      </c>
      <c r="B28" s="177" t="s">
        <v>915</v>
      </c>
      <c r="C28" s="186" t="s">
        <v>916</v>
      </c>
      <c r="D28" s="178" t="s">
        <v>689</v>
      </c>
      <c r="E28" s="179">
        <v>1</v>
      </c>
      <c r="F28" s="180"/>
      <c r="G28" s="181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650</v>
      </c>
      <c r="T28" s="157" t="s">
        <v>238</v>
      </c>
      <c r="U28" s="157">
        <v>0.40100000000000002</v>
      </c>
      <c r="V28" s="157">
        <f>ROUND(E28*U28,2)</f>
        <v>0.4</v>
      </c>
      <c r="W28" s="157"/>
      <c r="X28" s="157" t="s">
        <v>168</v>
      </c>
      <c r="Y28" s="157" t="s">
        <v>169</v>
      </c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6">
        <v>17</v>
      </c>
      <c r="B29" s="177" t="s">
        <v>917</v>
      </c>
      <c r="C29" s="186" t="s">
        <v>918</v>
      </c>
      <c r="D29" s="178" t="s">
        <v>748</v>
      </c>
      <c r="E29" s="179">
        <v>6</v>
      </c>
      <c r="F29" s="180"/>
      <c r="G29" s="181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650</v>
      </c>
      <c r="T29" s="157" t="s">
        <v>238</v>
      </c>
      <c r="U29" s="157">
        <v>0.40100000000000002</v>
      </c>
      <c r="V29" s="157">
        <f>ROUND(E29*U29,2)</f>
        <v>2.41</v>
      </c>
      <c r="W29" s="157"/>
      <c r="X29" s="157" t="s">
        <v>168</v>
      </c>
      <c r="Y29" s="157" t="s">
        <v>169</v>
      </c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18</v>
      </c>
      <c r="B30" s="177" t="s">
        <v>919</v>
      </c>
      <c r="C30" s="186" t="s">
        <v>920</v>
      </c>
      <c r="D30" s="178" t="s">
        <v>689</v>
      </c>
      <c r="E30" s="179">
        <v>1</v>
      </c>
      <c r="F30" s="180"/>
      <c r="G30" s="181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650</v>
      </c>
      <c r="T30" s="157" t="s">
        <v>238</v>
      </c>
      <c r="U30" s="157">
        <v>0.40100000000000002</v>
      </c>
      <c r="V30" s="157">
        <f>ROUND(E30*U30,2)</f>
        <v>0.4</v>
      </c>
      <c r="W30" s="157"/>
      <c r="X30" s="157" t="s">
        <v>168</v>
      </c>
      <c r="Y30" s="157" t="s">
        <v>169</v>
      </c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19</v>
      </c>
      <c r="B31" s="171" t="s">
        <v>921</v>
      </c>
      <c r="C31" s="184" t="s">
        <v>922</v>
      </c>
      <c r="D31" s="172" t="s">
        <v>689</v>
      </c>
      <c r="E31" s="173">
        <v>1</v>
      </c>
      <c r="F31" s="174"/>
      <c r="G31" s="175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650</v>
      </c>
      <c r="T31" s="157" t="s">
        <v>238</v>
      </c>
      <c r="U31" s="157">
        <v>0.40100000000000002</v>
      </c>
      <c r="V31" s="157">
        <f>ROUND(E31*U31,2)</f>
        <v>0.4</v>
      </c>
      <c r="W31" s="157"/>
      <c r="X31" s="157" t="s">
        <v>168</v>
      </c>
      <c r="Y31" s="157" t="s">
        <v>169</v>
      </c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5">
      <c r="A32" s="3"/>
      <c r="B32" s="4"/>
      <c r="C32" s="18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148</v>
      </c>
    </row>
    <row r="33" spans="1:33" x14ac:dyDescent="0.25">
      <c r="A33" s="150"/>
      <c r="B33" s="151" t="s">
        <v>31</v>
      </c>
      <c r="C33" s="188"/>
      <c r="D33" s="152"/>
      <c r="E33" s="153"/>
      <c r="F33" s="153"/>
      <c r="G33" s="169">
        <f>G8+G15+G17+G24+G27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881</v>
      </c>
    </row>
    <row r="34" spans="1:33" x14ac:dyDescent="0.25">
      <c r="A34" s="3"/>
      <c r="B34" s="4"/>
      <c r="C34" s="18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8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56" t="s">
        <v>882</v>
      </c>
      <c r="B36" s="256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58"/>
      <c r="B37" s="259"/>
      <c r="C37" s="260"/>
      <c r="D37" s="259"/>
      <c r="E37" s="259"/>
      <c r="F37" s="259"/>
      <c r="G37" s="26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G37" t="s">
        <v>883</v>
      </c>
    </row>
    <row r="38" spans="1:33" x14ac:dyDescent="0.25">
      <c r="A38" s="262"/>
      <c r="B38" s="263"/>
      <c r="C38" s="264"/>
      <c r="D38" s="263"/>
      <c r="E38" s="263"/>
      <c r="F38" s="263"/>
      <c r="G38" s="26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62"/>
      <c r="B39" s="263"/>
      <c r="C39" s="264"/>
      <c r="D39" s="263"/>
      <c r="E39" s="263"/>
      <c r="F39" s="263"/>
      <c r="G39" s="26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62"/>
      <c r="B40" s="263"/>
      <c r="C40" s="264"/>
      <c r="D40" s="263"/>
      <c r="E40" s="263"/>
      <c r="F40" s="263"/>
      <c r="G40" s="26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66"/>
      <c r="B41" s="267"/>
      <c r="C41" s="268"/>
      <c r="D41" s="267"/>
      <c r="E41" s="267"/>
      <c r="F41" s="267"/>
      <c r="G41" s="26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3"/>
      <c r="B42" s="4"/>
      <c r="C42" s="18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C43" s="189"/>
      <c r="D43" s="10"/>
      <c r="AG43" t="s">
        <v>884</v>
      </c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7:G41"/>
    <mergeCell ref="A1:G1"/>
    <mergeCell ref="C2:G2"/>
    <mergeCell ref="C3:G3"/>
    <mergeCell ref="C4:G4"/>
    <mergeCell ref="A36:C36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5"/>
  <cols>
    <col min="1" max="1" width="3.3984375" customWidth="1"/>
    <col min="2" max="2" width="12.69921875" style="120" customWidth="1"/>
    <col min="3" max="3" width="38.296875" style="120" customWidth="1"/>
    <col min="4" max="4" width="4.8984375" customWidth="1"/>
    <col min="5" max="5" width="10.69921875" customWidth="1"/>
    <col min="6" max="6" width="9.8984375" customWidth="1"/>
    <col min="7" max="7" width="12.79687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136</v>
      </c>
    </row>
    <row r="2" spans="1:60" ht="25.1" customHeight="1" x14ac:dyDescent="0.25">
      <c r="A2" s="139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137</v>
      </c>
    </row>
    <row r="3" spans="1:60" ht="25.1" customHeight="1" x14ac:dyDescent="0.25">
      <c r="A3" s="139" t="s">
        <v>9</v>
      </c>
      <c r="B3" s="49" t="s">
        <v>44</v>
      </c>
      <c r="C3" s="250" t="s">
        <v>45</v>
      </c>
      <c r="D3" s="251"/>
      <c r="E3" s="251"/>
      <c r="F3" s="251"/>
      <c r="G3" s="252"/>
      <c r="AC3" s="120" t="s">
        <v>137</v>
      </c>
      <c r="AG3" t="s">
        <v>138</v>
      </c>
    </row>
    <row r="4" spans="1:60" ht="25.1" customHeight="1" x14ac:dyDescent="0.25">
      <c r="A4" s="140" t="s">
        <v>10</v>
      </c>
      <c r="B4" s="141" t="s">
        <v>50</v>
      </c>
      <c r="C4" s="253" t="s">
        <v>51</v>
      </c>
      <c r="D4" s="254"/>
      <c r="E4" s="254"/>
      <c r="F4" s="254"/>
      <c r="G4" s="255"/>
      <c r="AG4" t="s">
        <v>139</v>
      </c>
    </row>
    <row r="5" spans="1:60" x14ac:dyDescent="0.25">
      <c r="D5" s="10"/>
    </row>
    <row r="6" spans="1:60" ht="38.25" x14ac:dyDescent="0.25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31</v>
      </c>
      <c r="H6" s="146" t="s">
        <v>32</v>
      </c>
      <c r="I6" s="146" t="s">
        <v>146</v>
      </c>
      <c r="J6" s="146" t="s">
        <v>33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  <c r="Y6" s="146" t="s">
        <v>161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162</v>
      </c>
      <c r="B8" s="164" t="s">
        <v>125</v>
      </c>
      <c r="C8" s="183" t="s">
        <v>126</v>
      </c>
      <c r="D8" s="165"/>
      <c r="E8" s="166"/>
      <c r="F8" s="167"/>
      <c r="G8" s="168">
        <f>SUMIF(AG9:AG33,"&lt;&gt;NOR",G9:G33)</f>
        <v>0</v>
      </c>
      <c r="H8" s="162"/>
      <c r="I8" s="162">
        <f>SUM(I9:I33)</f>
        <v>0</v>
      </c>
      <c r="J8" s="162"/>
      <c r="K8" s="162">
        <f>SUM(K9:K33)</f>
        <v>0</v>
      </c>
      <c r="L8" s="162"/>
      <c r="M8" s="162">
        <f>SUM(M9:M33)</f>
        <v>0</v>
      </c>
      <c r="N8" s="161"/>
      <c r="O8" s="161">
        <f>SUM(O9:O33)</f>
        <v>0</v>
      </c>
      <c r="P8" s="161"/>
      <c r="Q8" s="161">
        <f>SUM(Q9:Q33)</f>
        <v>0</v>
      </c>
      <c r="R8" s="162"/>
      <c r="S8" s="162"/>
      <c r="T8" s="162"/>
      <c r="U8" s="162"/>
      <c r="V8" s="162">
        <f>SUM(V9:V33)</f>
        <v>181.52000000000004</v>
      </c>
      <c r="W8" s="162"/>
      <c r="X8" s="162"/>
      <c r="Y8" s="162"/>
      <c r="AG8" t="s">
        <v>163</v>
      </c>
    </row>
    <row r="9" spans="1:60" outlineLevel="1" x14ac:dyDescent="0.25">
      <c r="A9" s="176">
        <v>1</v>
      </c>
      <c r="B9" s="177" t="s">
        <v>923</v>
      </c>
      <c r="C9" s="186" t="s">
        <v>924</v>
      </c>
      <c r="D9" s="178" t="s">
        <v>748</v>
      </c>
      <c r="E9" s="179">
        <v>1</v>
      </c>
      <c r="F9" s="180"/>
      <c r="G9" s="181">
        <f t="shared" ref="G9:G33" si="0">ROUND(E9*F9,2)</f>
        <v>0</v>
      </c>
      <c r="H9" s="158"/>
      <c r="I9" s="157">
        <f t="shared" ref="I9:I33" si="1">ROUND(E9*H9,2)</f>
        <v>0</v>
      </c>
      <c r="J9" s="158"/>
      <c r="K9" s="157">
        <f t="shared" ref="K9:K33" si="2">ROUND(E9*J9,2)</f>
        <v>0</v>
      </c>
      <c r="L9" s="157">
        <v>21</v>
      </c>
      <c r="M9" s="157">
        <f t="shared" ref="M9:M33" si="3">G9*(1+L9/100)</f>
        <v>0</v>
      </c>
      <c r="N9" s="156">
        <v>0</v>
      </c>
      <c r="O9" s="156">
        <f t="shared" ref="O9:O33" si="4">ROUND(E9*N9,2)</f>
        <v>0</v>
      </c>
      <c r="P9" s="156">
        <v>0</v>
      </c>
      <c r="Q9" s="156">
        <f t="shared" ref="Q9:Q33" si="5">ROUND(E9*P9,2)</f>
        <v>0</v>
      </c>
      <c r="R9" s="157"/>
      <c r="S9" s="157" t="s">
        <v>650</v>
      </c>
      <c r="T9" s="157" t="s">
        <v>238</v>
      </c>
      <c r="U9" s="157">
        <v>7.8E-2</v>
      </c>
      <c r="V9" s="157">
        <f t="shared" ref="V9:V33" si="6">ROUND(E9*U9,2)</f>
        <v>0.08</v>
      </c>
      <c r="W9" s="157"/>
      <c r="X9" s="157" t="s">
        <v>168</v>
      </c>
      <c r="Y9" s="157" t="s">
        <v>169</v>
      </c>
      <c r="Z9" s="147"/>
      <c r="AA9" s="147"/>
      <c r="AB9" s="147"/>
      <c r="AC9" s="147"/>
      <c r="AD9" s="147"/>
      <c r="AE9" s="147"/>
      <c r="AF9" s="147"/>
      <c r="AG9" s="147" t="s">
        <v>170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19.95" outlineLevel="1" x14ac:dyDescent="0.25">
      <c r="A10" s="176">
        <v>2</v>
      </c>
      <c r="B10" s="177" t="s">
        <v>925</v>
      </c>
      <c r="C10" s="186" t="s">
        <v>926</v>
      </c>
      <c r="D10" s="178" t="s">
        <v>748</v>
      </c>
      <c r="E10" s="179">
        <v>1</v>
      </c>
      <c r="F10" s="180"/>
      <c r="G10" s="181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650</v>
      </c>
      <c r="T10" s="157" t="s">
        <v>238</v>
      </c>
      <c r="U10" s="157">
        <v>7.8E-2</v>
      </c>
      <c r="V10" s="157">
        <f t="shared" si="6"/>
        <v>0.08</v>
      </c>
      <c r="W10" s="157"/>
      <c r="X10" s="157" t="s">
        <v>168</v>
      </c>
      <c r="Y10" s="157" t="s">
        <v>169</v>
      </c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19.95" outlineLevel="1" x14ac:dyDescent="0.25">
      <c r="A11" s="176">
        <v>3</v>
      </c>
      <c r="B11" s="177" t="s">
        <v>927</v>
      </c>
      <c r="C11" s="186" t="s">
        <v>928</v>
      </c>
      <c r="D11" s="178" t="s">
        <v>689</v>
      </c>
      <c r="E11" s="179">
        <v>1</v>
      </c>
      <c r="F11" s="180"/>
      <c r="G11" s="181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650</v>
      </c>
      <c r="T11" s="157" t="s">
        <v>238</v>
      </c>
      <c r="U11" s="157">
        <v>7.8E-2</v>
      </c>
      <c r="V11" s="157">
        <f t="shared" si="6"/>
        <v>0.08</v>
      </c>
      <c r="W11" s="157"/>
      <c r="X11" s="157" t="s">
        <v>168</v>
      </c>
      <c r="Y11" s="157" t="s">
        <v>169</v>
      </c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929</v>
      </c>
      <c r="C12" s="186" t="s">
        <v>930</v>
      </c>
      <c r="D12" s="178" t="s">
        <v>748</v>
      </c>
      <c r="E12" s="179">
        <v>3</v>
      </c>
      <c r="F12" s="180"/>
      <c r="G12" s="181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650</v>
      </c>
      <c r="T12" s="157" t="s">
        <v>238</v>
      </c>
      <c r="U12" s="157">
        <v>7.8E-2</v>
      </c>
      <c r="V12" s="157">
        <f t="shared" si="6"/>
        <v>0.23</v>
      </c>
      <c r="W12" s="157"/>
      <c r="X12" s="157" t="s">
        <v>168</v>
      </c>
      <c r="Y12" s="157" t="s">
        <v>169</v>
      </c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5</v>
      </c>
      <c r="B13" s="177" t="s">
        <v>931</v>
      </c>
      <c r="C13" s="186" t="s">
        <v>932</v>
      </c>
      <c r="D13" s="178" t="s">
        <v>933</v>
      </c>
      <c r="E13" s="179">
        <v>20</v>
      </c>
      <c r="F13" s="180"/>
      <c r="G13" s="181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650</v>
      </c>
      <c r="T13" s="157" t="s">
        <v>238</v>
      </c>
      <c r="U13" s="157">
        <v>7.8E-2</v>
      </c>
      <c r="V13" s="157">
        <f t="shared" si="6"/>
        <v>1.56</v>
      </c>
      <c r="W13" s="157"/>
      <c r="X13" s="157" t="s">
        <v>168</v>
      </c>
      <c r="Y13" s="157" t="s">
        <v>169</v>
      </c>
      <c r="Z13" s="147"/>
      <c r="AA13" s="147"/>
      <c r="AB13" s="147"/>
      <c r="AC13" s="147"/>
      <c r="AD13" s="147"/>
      <c r="AE13" s="147"/>
      <c r="AF13" s="147"/>
      <c r="AG13" s="147" t="s">
        <v>170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6</v>
      </c>
      <c r="B14" s="177" t="s">
        <v>934</v>
      </c>
      <c r="C14" s="186" t="s">
        <v>935</v>
      </c>
      <c r="D14" s="178" t="s">
        <v>933</v>
      </c>
      <c r="E14" s="179">
        <v>50</v>
      </c>
      <c r="F14" s="180"/>
      <c r="G14" s="181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650</v>
      </c>
      <c r="T14" s="157" t="s">
        <v>238</v>
      </c>
      <c r="U14" s="157">
        <v>7.8E-2</v>
      </c>
      <c r="V14" s="157">
        <f t="shared" si="6"/>
        <v>3.9</v>
      </c>
      <c r="W14" s="157"/>
      <c r="X14" s="157" t="s">
        <v>168</v>
      </c>
      <c r="Y14" s="157" t="s">
        <v>169</v>
      </c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7</v>
      </c>
      <c r="B15" s="177" t="s">
        <v>936</v>
      </c>
      <c r="C15" s="186" t="s">
        <v>937</v>
      </c>
      <c r="D15" s="178" t="s">
        <v>933</v>
      </c>
      <c r="E15" s="179">
        <v>600</v>
      </c>
      <c r="F15" s="180"/>
      <c r="G15" s="181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650</v>
      </c>
      <c r="T15" s="157" t="s">
        <v>238</v>
      </c>
      <c r="U15" s="157">
        <v>7.8E-2</v>
      </c>
      <c r="V15" s="157">
        <f t="shared" si="6"/>
        <v>46.8</v>
      </c>
      <c r="W15" s="157"/>
      <c r="X15" s="157" t="s">
        <v>168</v>
      </c>
      <c r="Y15" s="157" t="s">
        <v>169</v>
      </c>
      <c r="Z15" s="147"/>
      <c r="AA15" s="147"/>
      <c r="AB15" s="147"/>
      <c r="AC15" s="147"/>
      <c r="AD15" s="147"/>
      <c r="AE15" s="147"/>
      <c r="AF15" s="147"/>
      <c r="AG15" s="147" t="s">
        <v>170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8</v>
      </c>
      <c r="B16" s="177" t="s">
        <v>938</v>
      </c>
      <c r="C16" s="186" t="s">
        <v>939</v>
      </c>
      <c r="D16" s="178" t="s">
        <v>933</v>
      </c>
      <c r="E16" s="179">
        <v>1500</v>
      </c>
      <c r="F16" s="180"/>
      <c r="G16" s="181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650</v>
      </c>
      <c r="T16" s="157" t="s">
        <v>238</v>
      </c>
      <c r="U16" s="157">
        <v>7.8E-2</v>
      </c>
      <c r="V16" s="157">
        <f t="shared" si="6"/>
        <v>117</v>
      </c>
      <c r="W16" s="157"/>
      <c r="X16" s="157" t="s">
        <v>168</v>
      </c>
      <c r="Y16" s="157" t="s">
        <v>169</v>
      </c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9</v>
      </c>
      <c r="B17" s="177" t="s">
        <v>940</v>
      </c>
      <c r="C17" s="186" t="s">
        <v>941</v>
      </c>
      <c r="D17" s="178" t="s">
        <v>933</v>
      </c>
      <c r="E17" s="179">
        <v>20</v>
      </c>
      <c r="F17" s="180"/>
      <c r="G17" s="181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650</v>
      </c>
      <c r="T17" s="157" t="s">
        <v>238</v>
      </c>
      <c r="U17" s="157">
        <v>7.8E-2</v>
      </c>
      <c r="V17" s="157">
        <f t="shared" si="6"/>
        <v>1.56</v>
      </c>
      <c r="W17" s="157"/>
      <c r="X17" s="157" t="s">
        <v>168</v>
      </c>
      <c r="Y17" s="157" t="s">
        <v>169</v>
      </c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6">
        <v>10</v>
      </c>
      <c r="B18" s="177" t="s">
        <v>942</v>
      </c>
      <c r="C18" s="186" t="s">
        <v>943</v>
      </c>
      <c r="D18" s="178" t="s">
        <v>689</v>
      </c>
      <c r="E18" s="179">
        <v>1</v>
      </c>
      <c r="F18" s="180"/>
      <c r="G18" s="18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650</v>
      </c>
      <c r="T18" s="157" t="s">
        <v>238</v>
      </c>
      <c r="U18" s="157">
        <v>7.8E-2</v>
      </c>
      <c r="V18" s="157">
        <f t="shared" si="6"/>
        <v>0.08</v>
      </c>
      <c r="W18" s="157"/>
      <c r="X18" s="157" t="s">
        <v>168</v>
      </c>
      <c r="Y18" s="157" t="s">
        <v>169</v>
      </c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11</v>
      </c>
      <c r="B19" s="177" t="s">
        <v>944</v>
      </c>
      <c r="C19" s="186" t="s">
        <v>945</v>
      </c>
      <c r="D19" s="178" t="s">
        <v>689</v>
      </c>
      <c r="E19" s="179">
        <v>1</v>
      </c>
      <c r="F19" s="180"/>
      <c r="G19" s="181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650</v>
      </c>
      <c r="T19" s="157" t="s">
        <v>238</v>
      </c>
      <c r="U19" s="157">
        <v>7.8E-2</v>
      </c>
      <c r="V19" s="157">
        <f t="shared" si="6"/>
        <v>0.08</v>
      </c>
      <c r="W19" s="157"/>
      <c r="X19" s="157" t="s">
        <v>168</v>
      </c>
      <c r="Y19" s="157" t="s">
        <v>169</v>
      </c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12</v>
      </c>
      <c r="B20" s="177" t="s">
        <v>946</v>
      </c>
      <c r="C20" s="186" t="s">
        <v>947</v>
      </c>
      <c r="D20" s="178" t="s">
        <v>689</v>
      </c>
      <c r="E20" s="179">
        <v>1</v>
      </c>
      <c r="F20" s="180"/>
      <c r="G20" s="181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650</v>
      </c>
      <c r="T20" s="157" t="s">
        <v>238</v>
      </c>
      <c r="U20" s="157">
        <v>7.8E-2</v>
      </c>
      <c r="V20" s="157">
        <f t="shared" si="6"/>
        <v>0.08</v>
      </c>
      <c r="W20" s="157"/>
      <c r="X20" s="157" t="s">
        <v>168</v>
      </c>
      <c r="Y20" s="157" t="s">
        <v>169</v>
      </c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13</v>
      </c>
      <c r="B21" s="177" t="s">
        <v>948</v>
      </c>
      <c r="C21" s="186" t="s">
        <v>949</v>
      </c>
      <c r="D21" s="178" t="s">
        <v>689</v>
      </c>
      <c r="E21" s="179">
        <v>3</v>
      </c>
      <c r="F21" s="180"/>
      <c r="G21" s="181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650</v>
      </c>
      <c r="T21" s="157" t="s">
        <v>238</v>
      </c>
      <c r="U21" s="157">
        <v>7.8E-2</v>
      </c>
      <c r="V21" s="157">
        <f t="shared" si="6"/>
        <v>0.23</v>
      </c>
      <c r="W21" s="157"/>
      <c r="X21" s="157" t="s">
        <v>168</v>
      </c>
      <c r="Y21" s="157" t="s">
        <v>169</v>
      </c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14</v>
      </c>
      <c r="B22" s="177" t="s">
        <v>950</v>
      </c>
      <c r="C22" s="186" t="s">
        <v>951</v>
      </c>
      <c r="D22" s="178" t="s">
        <v>689</v>
      </c>
      <c r="E22" s="179">
        <v>1</v>
      </c>
      <c r="F22" s="180"/>
      <c r="G22" s="181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650</v>
      </c>
      <c r="T22" s="157" t="s">
        <v>238</v>
      </c>
      <c r="U22" s="157">
        <v>7.8E-2</v>
      </c>
      <c r="V22" s="157">
        <f t="shared" si="6"/>
        <v>0.08</v>
      </c>
      <c r="W22" s="157"/>
      <c r="X22" s="157" t="s">
        <v>168</v>
      </c>
      <c r="Y22" s="157" t="s">
        <v>169</v>
      </c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6">
        <v>15</v>
      </c>
      <c r="B23" s="177" t="s">
        <v>952</v>
      </c>
      <c r="C23" s="186" t="s">
        <v>953</v>
      </c>
      <c r="D23" s="178" t="s">
        <v>689</v>
      </c>
      <c r="E23" s="179">
        <v>1</v>
      </c>
      <c r="F23" s="180"/>
      <c r="G23" s="181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650</v>
      </c>
      <c r="T23" s="157" t="s">
        <v>238</v>
      </c>
      <c r="U23" s="157">
        <v>7.8E-2</v>
      </c>
      <c r="V23" s="157">
        <f t="shared" si="6"/>
        <v>0.08</v>
      </c>
      <c r="W23" s="157"/>
      <c r="X23" s="157" t="s">
        <v>168</v>
      </c>
      <c r="Y23" s="157" t="s">
        <v>169</v>
      </c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16</v>
      </c>
      <c r="B24" s="177" t="s">
        <v>954</v>
      </c>
      <c r="C24" s="186" t="s">
        <v>955</v>
      </c>
      <c r="D24" s="178" t="s">
        <v>689</v>
      </c>
      <c r="E24" s="179">
        <v>1</v>
      </c>
      <c r="F24" s="180"/>
      <c r="G24" s="181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650</v>
      </c>
      <c r="T24" s="157" t="s">
        <v>238</v>
      </c>
      <c r="U24" s="157">
        <v>7.8E-2</v>
      </c>
      <c r="V24" s="157">
        <f t="shared" si="6"/>
        <v>0.08</v>
      </c>
      <c r="W24" s="157"/>
      <c r="X24" s="157" t="s">
        <v>168</v>
      </c>
      <c r="Y24" s="157" t="s">
        <v>169</v>
      </c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17</v>
      </c>
      <c r="B25" s="177" t="s">
        <v>956</v>
      </c>
      <c r="C25" s="186" t="s">
        <v>957</v>
      </c>
      <c r="D25" s="178" t="s">
        <v>689</v>
      </c>
      <c r="E25" s="179">
        <v>1</v>
      </c>
      <c r="F25" s="180"/>
      <c r="G25" s="181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650</v>
      </c>
      <c r="T25" s="157" t="s">
        <v>238</v>
      </c>
      <c r="U25" s="157">
        <v>7.8E-2</v>
      </c>
      <c r="V25" s="157">
        <f t="shared" si="6"/>
        <v>0.08</v>
      </c>
      <c r="W25" s="157"/>
      <c r="X25" s="157" t="s">
        <v>168</v>
      </c>
      <c r="Y25" s="157" t="s">
        <v>169</v>
      </c>
      <c r="Z25" s="147"/>
      <c r="AA25" s="147"/>
      <c r="AB25" s="147"/>
      <c r="AC25" s="147"/>
      <c r="AD25" s="147"/>
      <c r="AE25" s="147"/>
      <c r="AF25" s="147"/>
      <c r="AG25" s="147" t="s">
        <v>170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9.95" outlineLevel="1" x14ac:dyDescent="0.25">
      <c r="A26" s="176">
        <v>18</v>
      </c>
      <c r="B26" s="177" t="s">
        <v>958</v>
      </c>
      <c r="C26" s="186" t="s">
        <v>959</v>
      </c>
      <c r="D26" s="178" t="s">
        <v>748</v>
      </c>
      <c r="E26" s="179">
        <v>3</v>
      </c>
      <c r="F26" s="180"/>
      <c r="G26" s="181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650</v>
      </c>
      <c r="T26" s="157" t="s">
        <v>238</v>
      </c>
      <c r="U26" s="157">
        <v>7.8E-2</v>
      </c>
      <c r="V26" s="157">
        <f t="shared" si="6"/>
        <v>0.23</v>
      </c>
      <c r="W26" s="157"/>
      <c r="X26" s="157" t="s">
        <v>168</v>
      </c>
      <c r="Y26" s="157" t="s">
        <v>169</v>
      </c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6">
        <v>19</v>
      </c>
      <c r="B27" s="177" t="s">
        <v>960</v>
      </c>
      <c r="C27" s="186" t="s">
        <v>961</v>
      </c>
      <c r="D27" s="178" t="s">
        <v>748</v>
      </c>
      <c r="E27" s="179">
        <v>31</v>
      </c>
      <c r="F27" s="180"/>
      <c r="G27" s="181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650</v>
      </c>
      <c r="T27" s="157" t="s">
        <v>238</v>
      </c>
      <c r="U27" s="157">
        <v>7.8E-2</v>
      </c>
      <c r="V27" s="157">
        <f t="shared" si="6"/>
        <v>2.42</v>
      </c>
      <c r="W27" s="157"/>
      <c r="X27" s="157" t="s">
        <v>168</v>
      </c>
      <c r="Y27" s="157" t="s">
        <v>169</v>
      </c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20</v>
      </c>
      <c r="B28" s="177" t="s">
        <v>962</v>
      </c>
      <c r="C28" s="186" t="s">
        <v>963</v>
      </c>
      <c r="D28" s="178" t="s">
        <v>748</v>
      </c>
      <c r="E28" s="179">
        <v>23</v>
      </c>
      <c r="F28" s="180"/>
      <c r="G28" s="181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650</v>
      </c>
      <c r="T28" s="157" t="s">
        <v>238</v>
      </c>
      <c r="U28" s="157">
        <v>7.8E-2</v>
      </c>
      <c r="V28" s="157">
        <f t="shared" si="6"/>
        <v>1.79</v>
      </c>
      <c r="W28" s="157"/>
      <c r="X28" s="157" t="s">
        <v>168</v>
      </c>
      <c r="Y28" s="157" t="s">
        <v>169</v>
      </c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6">
        <v>21</v>
      </c>
      <c r="B29" s="177" t="s">
        <v>964</v>
      </c>
      <c r="C29" s="186" t="s">
        <v>965</v>
      </c>
      <c r="D29" s="178" t="s">
        <v>748</v>
      </c>
      <c r="E29" s="179">
        <v>12</v>
      </c>
      <c r="F29" s="180"/>
      <c r="G29" s="181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650</v>
      </c>
      <c r="T29" s="157" t="s">
        <v>238</v>
      </c>
      <c r="U29" s="157">
        <v>7.8E-2</v>
      </c>
      <c r="V29" s="157">
        <f t="shared" si="6"/>
        <v>0.94</v>
      </c>
      <c r="W29" s="157"/>
      <c r="X29" s="157" t="s">
        <v>168</v>
      </c>
      <c r="Y29" s="157" t="s">
        <v>169</v>
      </c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22</v>
      </c>
      <c r="B30" s="177" t="s">
        <v>966</v>
      </c>
      <c r="C30" s="186" t="s">
        <v>967</v>
      </c>
      <c r="D30" s="178" t="s">
        <v>748</v>
      </c>
      <c r="E30" s="179">
        <v>45</v>
      </c>
      <c r="F30" s="180"/>
      <c r="G30" s="181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650</v>
      </c>
      <c r="T30" s="157" t="s">
        <v>238</v>
      </c>
      <c r="U30" s="157">
        <v>7.8E-2</v>
      </c>
      <c r="V30" s="157">
        <f t="shared" si="6"/>
        <v>3.51</v>
      </c>
      <c r="W30" s="157"/>
      <c r="X30" s="157" t="s">
        <v>168</v>
      </c>
      <c r="Y30" s="157" t="s">
        <v>169</v>
      </c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23</v>
      </c>
      <c r="B31" s="177" t="s">
        <v>968</v>
      </c>
      <c r="C31" s="186" t="s">
        <v>969</v>
      </c>
      <c r="D31" s="178" t="s">
        <v>748</v>
      </c>
      <c r="E31" s="179">
        <v>2</v>
      </c>
      <c r="F31" s="180"/>
      <c r="G31" s="181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650</v>
      </c>
      <c r="T31" s="157" t="s">
        <v>238</v>
      </c>
      <c r="U31" s="157">
        <v>7.8E-2</v>
      </c>
      <c r="V31" s="157">
        <f t="shared" si="6"/>
        <v>0.16</v>
      </c>
      <c r="W31" s="157"/>
      <c r="X31" s="157" t="s">
        <v>168</v>
      </c>
      <c r="Y31" s="157" t="s">
        <v>169</v>
      </c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6">
        <v>24</v>
      </c>
      <c r="B32" s="177" t="s">
        <v>970</v>
      </c>
      <c r="C32" s="186" t="s">
        <v>971</v>
      </c>
      <c r="D32" s="178" t="s">
        <v>748</v>
      </c>
      <c r="E32" s="179">
        <v>4</v>
      </c>
      <c r="F32" s="180"/>
      <c r="G32" s="181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650</v>
      </c>
      <c r="T32" s="157" t="s">
        <v>238</v>
      </c>
      <c r="U32" s="157">
        <v>7.8E-2</v>
      </c>
      <c r="V32" s="157">
        <f t="shared" si="6"/>
        <v>0.31</v>
      </c>
      <c r="W32" s="157"/>
      <c r="X32" s="157" t="s">
        <v>168</v>
      </c>
      <c r="Y32" s="157" t="s">
        <v>169</v>
      </c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25</v>
      </c>
      <c r="B33" s="171" t="s">
        <v>972</v>
      </c>
      <c r="C33" s="184" t="s">
        <v>973</v>
      </c>
      <c r="D33" s="172" t="s">
        <v>689</v>
      </c>
      <c r="E33" s="173">
        <v>1</v>
      </c>
      <c r="F33" s="174"/>
      <c r="G33" s="175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</v>
      </c>
      <c r="O33" s="156">
        <f t="shared" si="4"/>
        <v>0</v>
      </c>
      <c r="P33" s="156">
        <v>0</v>
      </c>
      <c r="Q33" s="156">
        <f t="shared" si="5"/>
        <v>0</v>
      </c>
      <c r="R33" s="157"/>
      <c r="S33" s="157" t="s">
        <v>650</v>
      </c>
      <c r="T33" s="157" t="s">
        <v>238</v>
      </c>
      <c r="U33" s="157">
        <v>7.8E-2</v>
      </c>
      <c r="V33" s="157">
        <f t="shared" si="6"/>
        <v>0.08</v>
      </c>
      <c r="W33" s="157"/>
      <c r="X33" s="157" t="s">
        <v>168</v>
      </c>
      <c r="Y33" s="157" t="s">
        <v>169</v>
      </c>
      <c r="Z33" s="147"/>
      <c r="AA33" s="147"/>
      <c r="AB33" s="147"/>
      <c r="AC33" s="147"/>
      <c r="AD33" s="147"/>
      <c r="AE33" s="147"/>
      <c r="AF33" s="147"/>
      <c r="AG33" s="147" t="s">
        <v>170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5">
      <c r="A34" s="3"/>
      <c r="B34" s="4"/>
      <c r="C34" s="18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148</v>
      </c>
    </row>
    <row r="35" spans="1:60" x14ac:dyDescent="0.25">
      <c r="A35" s="150"/>
      <c r="B35" s="151" t="s">
        <v>31</v>
      </c>
      <c r="C35" s="188"/>
      <c r="D35" s="152"/>
      <c r="E35" s="153"/>
      <c r="F35" s="153"/>
      <c r="G35" s="169">
        <f>G8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881</v>
      </c>
    </row>
    <row r="36" spans="1:60" x14ac:dyDescent="0.25">
      <c r="A36" s="3"/>
      <c r="B36" s="4"/>
      <c r="C36" s="18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5">
      <c r="A37" s="3"/>
      <c r="B37" s="4"/>
      <c r="C37" s="18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5">
      <c r="A38" s="256" t="s">
        <v>882</v>
      </c>
      <c r="B38" s="256"/>
      <c r="C38" s="25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258"/>
      <c r="B39" s="259"/>
      <c r="C39" s="260"/>
      <c r="D39" s="259"/>
      <c r="E39" s="259"/>
      <c r="F39" s="259"/>
      <c r="G39" s="26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883</v>
      </c>
    </row>
    <row r="40" spans="1:60" x14ac:dyDescent="0.25">
      <c r="A40" s="262"/>
      <c r="B40" s="263"/>
      <c r="C40" s="264"/>
      <c r="D40" s="263"/>
      <c r="E40" s="263"/>
      <c r="F40" s="263"/>
      <c r="G40" s="26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62"/>
      <c r="B41" s="263"/>
      <c r="C41" s="264"/>
      <c r="D41" s="263"/>
      <c r="E41" s="263"/>
      <c r="F41" s="263"/>
      <c r="G41" s="26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62"/>
      <c r="B42" s="263"/>
      <c r="C42" s="264"/>
      <c r="D42" s="263"/>
      <c r="E42" s="263"/>
      <c r="F42" s="263"/>
      <c r="G42" s="26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66"/>
      <c r="B43" s="267"/>
      <c r="C43" s="268"/>
      <c r="D43" s="267"/>
      <c r="E43" s="267"/>
      <c r="F43" s="267"/>
      <c r="G43" s="26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18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C45" s="189"/>
      <c r="D45" s="10"/>
      <c r="AG45" t="s">
        <v>884</v>
      </c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5"/>
  <cols>
    <col min="1" max="1" width="3.3984375" customWidth="1"/>
    <col min="2" max="2" width="12.69921875" style="120" customWidth="1"/>
    <col min="3" max="3" width="38.296875" style="120" customWidth="1"/>
    <col min="4" max="4" width="4.8984375" customWidth="1"/>
    <col min="5" max="5" width="10.69921875" customWidth="1"/>
    <col min="6" max="6" width="9.8984375" customWidth="1"/>
    <col min="7" max="7" width="12.79687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136</v>
      </c>
    </row>
    <row r="2" spans="1:60" ht="25.1" customHeight="1" x14ac:dyDescent="0.25">
      <c r="A2" s="139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137</v>
      </c>
    </row>
    <row r="3" spans="1:60" ht="25.1" customHeight="1" x14ac:dyDescent="0.25">
      <c r="A3" s="139" t="s">
        <v>9</v>
      </c>
      <c r="B3" s="49" t="s">
        <v>44</v>
      </c>
      <c r="C3" s="250" t="s">
        <v>45</v>
      </c>
      <c r="D3" s="251"/>
      <c r="E3" s="251"/>
      <c r="F3" s="251"/>
      <c r="G3" s="252"/>
      <c r="AC3" s="120" t="s">
        <v>137</v>
      </c>
      <c r="AG3" t="s">
        <v>138</v>
      </c>
    </row>
    <row r="4" spans="1:60" ht="25.1" customHeight="1" x14ac:dyDescent="0.25">
      <c r="A4" s="140" t="s">
        <v>10</v>
      </c>
      <c r="B4" s="141" t="s">
        <v>52</v>
      </c>
      <c r="C4" s="253" t="s">
        <v>53</v>
      </c>
      <c r="D4" s="254"/>
      <c r="E4" s="254"/>
      <c r="F4" s="254"/>
      <c r="G4" s="255"/>
      <c r="AG4" t="s">
        <v>139</v>
      </c>
    </row>
    <row r="5" spans="1:60" x14ac:dyDescent="0.25">
      <c r="D5" s="10"/>
    </row>
    <row r="6" spans="1:60" ht="38.25" x14ac:dyDescent="0.25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31</v>
      </c>
      <c r="H6" s="146" t="s">
        <v>32</v>
      </c>
      <c r="I6" s="146" t="s">
        <v>146</v>
      </c>
      <c r="J6" s="146" t="s">
        <v>33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  <c r="Y6" s="146" t="s">
        <v>161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5">
      <c r="A8" s="163" t="s">
        <v>162</v>
      </c>
      <c r="B8" s="164" t="s">
        <v>127</v>
      </c>
      <c r="C8" s="183" t="s">
        <v>128</v>
      </c>
      <c r="D8" s="165"/>
      <c r="E8" s="166"/>
      <c r="F8" s="167"/>
      <c r="G8" s="168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1"/>
      <c r="O8" s="161">
        <f>SUM(O9:O19)</f>
        <v>0</v>
      </c>
      <c r="P8" s="161"/>
      <c r="Q8" s="161">
        <f>SUM(Q9:Q19)</f>
        <v>0</v>
      </c>
      <c r="R8" s="162"/>
      <c r="S8" s="162"/>
      <c r="T8" s="162"/>
      <c r="U8" s="162"/>
      <c r="V8" s="162">
        <f>SUM(V9:V19)</f>
        <v>500.13</v>
      </c>
      <c r="W8" s="162"/>
      <c r="X8" s="162"/>
      <c r="Y8" s="162"/>
      <c r="AG8" t="s">
        <v>163</v>
      </c>
    </row>
    <row r="9" spans="1:60" ht="19.95" outlineLevel="1" x14ac:dyDescent="0.25">
      <c r="A9" s="176">
        <v>1</v>
      </c>
      <c r="B9" s="177" t="s">
        <v>974</v>
      </c>
      <c r="C9" s="186" t="s">
        <v>975</v>
      </c>
      <c r="D9" s="178" t="s">
        <v>689</v>
      </c>
      <c r="E9" s="179">
        <v>1</v>
      </c>
      <c r="F9" s="180"/>
      <c r="G9" s="181">
        <f t="shared" ref="G9:G19" si="0">ROUND(E9*F9,2)</f>
        <v>0</v>
      </c>
      <c r="H9" s="158"/>
      <c r="I9" s="157">
        <f t="shared" ref="I9:I19" si="1">ROUND(E9*H9,2)</f>
        <v>0</v>
      </c>
      <c r="J9" s="158"/>
      <c r="K9" s="157">
        <f t="shared" ref="K9:K19" si="2">ROUND(E9*J9,2)</f>
        <v>0</v>
      </c>
      <c r="L9" s="157">
        <v>21</v>
      </c>
      <c r="M9" s="157">
        <f t="shared" ref="M9:M19" si="3">G9*(1+L9/100)</f>
        <v>0</v>
      </c>
      <c r="N9" s="156">
        <v>0</v>
      </c>
      <c r="O9" s="156">
        <f t="shared" ref="O9:O19" si="4">ROUND(E9*N9,2)</f>
        <v>0</v>
      </c>
      <c r="P9" s="156">
        <v>0</v>
      </c>
      <c r="Q9" s="156">
        <f t="shared" ref="Q9:Q19" si="5">ROUND(E9*P9,2)</f>
        <v>0</v>
      </c>
      <c r="R9" s="157"/>
      <c r="S9" s="157" t="s">
        <v>650</v>
      </c>
      <c r="T9" s="157" t="s">
        <v>238</v>
      </c>
      <c r="U9" s="157">
        <v>0.34633000000000003</v>
      </c>
      <c r="V9" s="157">
        <f t="shared" ref="V9:V19" si="6">ROUND(E9*U9,2)</f>
        <v>0.35</v>
      </c>
      <c r="W9" s="157"/>
      <c r="X9" s="157" t="s">
        <v>168</v>
      </c>
      <c r="Y9" s="157" t="s">
        <v>169</v>
      </c>
      <c r="Z9" s="147"/>
      <c r="AA9" s="147"/>
      <c r="AB9" s="147"/>
      <c r="AC9" s="147"/>
      <c r="AD9" s="147"/>
      <c r="AE9" s="147"/>
      <c r="AF9" s="147"/>
      <c r="AG9" s="147" t="s">
        <v>170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976</v>
      </c>
      <c r="C10" s="186" t="s">
        <v>977</v>
      </c>
      <c r="D10" s="178" t="s">
        <v>748</v>
      </c>
      <c r="E10" s="179">
        <v>20</v>
      </c>
      <c r="F10" s="180"/>
      <c r="G10" s="181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650</v>
      </c>
      <c r="T10" s="157" t="s">
        <v>238</v>
      </c>
      <c r="U10" s="157">
        <v>0.34633000000000003</v>
      </c>
      <c r="V10" s="157">
        <f t="shared" si="6"/>
        <v>6.93</v>
      </c>
      <c r="W10" s="157"/>
      <c r="X10" s="157" t="s">
        <v>168</v>
      </c>
      <c r="Y10" s="157" t="s">
        <v>169</v>
      </c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978</v>
      </c>
      <c r="C11" s="186" t="s">
        <v>979</v>
      </c>
      <c r="D11" s="178" t="s">
        <v>748</v>
      </c>
      <c r="E11" s="179">
        <v>1</v>
      </c>
      <c r="F11" s="180"/>
      <c r="G11" s="181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650</v>
      </c>
      <c r="T11" s="157" t="s">
        <v>238</v>
      </c>
      <c r="U11" s="157">
        <v>0.34633000000000003</v>
      </c>
      <c r="V11" s="157">
        <f t="shared" si="6"/>
        <v>0.35</v>
      </c>
      <c r="W11" s="157"/>
      <c r="X11" s="157" t="s">
        <v>168</v>
      </c>
      <c r="Y11" s="157" t="s">
        <v>169</v>
      </c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980</v>
      </c>
      <c r="C12" s="186" t="s">
        <v>981</v>
      </c>
      <c r="D12" s="178" t="s">
        <v>748</v>
      </c>
      <c r="E12" s="179">
        <v>18</v>
      </c>
      <c r="F12" s="180"/>
      <c r="G12" s="181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650</v>
      </c>
      <c r="T12" s="157" t="s">
        <v>238</v>
      </c>
      <c r="U12" s="157">
        <v>0.34633000000000003</v>
      </c>
      <c r="V12" s="157">
        <f t="shared" si="6"/>
        <v>6.23</v>
      </c>
      <c r="W12" s="157"/>
      <c r="X12" s="157" t="s">
        <v>168</v>
      </c>
      <c r="Y12" s="157" t="s">
        <v>169</v>
      </c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5</v>
      </c>
      <c r="B13" s="177" t="s">
        <v>982</v>
      </c>
      <c r="C13" s="186" t="s">
        <v>983</v>
      </c>
      <c r="D13" s="178" t="s">
        <v>933</v>
      </c>
      <c r="E13" s="179">
        <v>500</v>
      </c>
      <c r="F13" s="180"/>
      <c r="G13" s="181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650</v>
      </c>
      <c r="T13" s="157" t="s">
        <v>238</v>
      </c>
      <c r="U13" s="157">
        <v>0.34633000000000003</v>
      </c>
      <c r="V13" s="157">
        <f t="shared" si="6"/>
        <v>173.17</v>
      </c>
      <c r="W13" s="157"/>
      <c r="X13" s="157" t="s">
        <v>168</v>
      </c>
      <c r="Y13" s="157" t="s">
        <v>169</v>
      </c>
      <c r="Z13" s="147"/>
      <c r="AA13" s="147"/>
      <c r="AB13" s="147"/>
      <c r="AC13" s="147"/>
      <c r="AD13" s="147"/>
      <c r="AE13" s="147"/>
      <c r="AF13" s="147"/>
      <c r="AG13" s="147" t="s">
        <v>170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6</v>
      </c>
      <c r="B14" s="177" t="s">
        <v>984</v>
      </c>
      <c r="C14" s="186" t="s">
        <v>985</v>
      </c>
      <c r="D14" s="178" t="s">
        <v>933</v>
      </c>
      <c r="E14" s="179">
        <v>400</v>
      </c>
      <c r="F14" s="180"/>
      <c r="G14" s="181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650</v>
      </c>
      <c r="T14" s="157" t="s">
        <v>238</v>
      </c>
      <c r="U14" s="157">
        <v>0.34633000000000003</v>
      </c>
      <c r="V14" s="157">
        <f t="shared" si="6"/>
        <v>138.53</v>
      </c>
      <c r="W14" s="157"/>
      <c r="X14" s="157" t="s">
        <v>168</v>
      </c>
      <c r="Y14" s="157" t="s">
        <v>169</v>
      </c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7</v>
      </c>
      <c r="B15" s="177" t="s">
        <v>986</v>
      </c>
      <c r="C15" s="186" t="s">
        <v>987</v>
      </c>
      <c r="D15" s="178" t="s">
        <v>933</v>
      </c>
      <c r="E15" s="179">
        <v>500</v>
      </c>
      <c r="F15" s="180"/>
      <c r="G15" s="181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650</v>
      </c>
      <c r="T15" s="157" t="s">
        <v>238</v>
      </c>
      <c r="U15" s="157">
        <v>0.34633000000000003</v>
      </c>
      <c r="V15" s="157">
        <f t="shared" si="6"/>
        <v>173.17</v>
      </c>
      <c r="W15" s="157"/>
      <c r="X15" s="157" t="s">
        <v>168</v>
      </c>
      <c r="Y15" s="157" t="s">
        <v>169</v>
      </c>
      <c r="Z15" s="147"/>
      <c r="AA15" s="147"/>
      <c r="AB15" s="147"/>
      <c r="AC15" s="147"/>
      <c r="AD15" s="147"/>
      <c r="AE15" s="147"/>
      <c r="AF15" s="147"/>
      <c r="AG15" s="147" t="s">
        <v>170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8</v>
      </c>
      <c r="B16" s="177" t="s">
        <v>988</v>
      </c>
      <c r="C16" s="186" t="s">
        <v>989</v>
      </c>
      <c r="D16" s="178" t="s">
        <v>689</v>
      </c>
      <c r="E16" s="179">
        <v>1</v>
      </c>
      <c r="F16" s="180"/>
      <c r="G16" s="181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650</v>
      </c>
      <c r="T16" s="157" t="s">
        <v>238</v>
      </c>
      <c r="U16" s="157">
        <v>0.34633000000000003</v>
      </c>
      <c r="V16" s="157">
        <f t="shared" si="6"/>
        <v>0.35</v>
      </c>
      <c r="W16" s="157"/>
      <c r="X16" s="157" t="s">
        <v>168</v>
      </c>
      <c r="Y16" s="157" t="s">
        <v>169</v>
      </c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9</v>
      </c>
      <c r="B17" s="177" t="s">
        <v>990</v>
      </c>
      <c r="C17" s="186" t="s">
        <v>991</v>
      </c>
      <c r="D17" s="178" t="s">
        <v>689</v>
      </c>
      <c r="E17" s="179">
        <v>1</v>
      </c>
      <c r="F17" s="180"/>
      <c r="G17" s="181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650</v>
      </c>
      <c r="T17" s="157" t="s">
        <v>238</v>
      </c>
      <c r="U17" s="157">
        <v>0.34633000000000003</v>
      </c>
      <c r="V17" s="157">
        <f t="shared" si="6"/>
        <v>0.35</v>
      </c>
      <c r="W17" s="157"/>
      <c r="X17" s="157" t="s">
        <v>168</v>
      </c>
      <c r="Y17" s="157" t="s">
        <v>169</v>
      </c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6">
        <v>10</v>
      </c>
      <c r="B18" s="177" t="s">
        <v>992</v>
      </c>
      <c r="C18" s="186" t="s">
        <v>993</v>
      </c>
      <c r="D18" s="178" t="s">
        <v>689</v>
      </c>
      <c r="E18" s="179">
        <v>1</v>
      </c>
      <c r="F18" s="180"/>
      <c r="G18" s="18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650</v>
      </c>
      <c r="T18" s="157" t="s">
        <v>238</v>
      </c>
      <c r="U18" s="157">
        <v>0.34633000000000003</v>
      </c>
      <c r="V18" s="157">
        <f t="shared" si="6"/>
        <v>0.35</v>
      </c>
      <c r="W18" s="157"/>
      <c r="X18" s="157" t="s">
        <v>168</v>
      </c>
      <c r="Y18" s="157" t="s">
        <v>169</v>
      </c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11</v>
      </c>
      <c r="B19" s="177" t="s">
        <v>994</v>
      </c>
      <c r="C19" s="186" t="s">
        <v>995</v>
      </c>
      <c r="D19" s="178" t="s">
        <v>689</v>
      </c>
      <c r="E19" s="179">
        <v>1</v>
      </c>
      <c r="F19" s="180"/>
      <c r="G19" s="181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650</v>
      </c>
      <c r="T19" s="157" t="s">
        <v>238</v>
      </c>
      <c r="U19" s="157">
        <v>0.34633000000000003</v>
      </c>
      <c r="V19" s="157">
        <f t="shared" si="6"/>
        <v>0.35</v>
      </c>
      <c r="W19" s="157"/>
      <c r="X19" s="157" t="s">
        <v>168</v>
      </c>
      <c r="Y19" s="157" t="s">
        <v>169</v>
      </c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5.5" x14ac:dyDescent="0.25">
      <c r="A20" s="163" t="s">
        <v>162</v>
      </c>
      <c r="B20" s="164" t="s">
        <v>129</v>
      </c>
      <c r="C20" s="183" t="s">
        <v>130</v>
      </c>
      <c r="D20" s="165"/>
      <c r="E20" s="166"/>
      <c r="F20" s="167"/>
      <c r="G20" s="168">
        <f>SUMIF(AG21:AG31,"&lt;&gt;NOR",G21:G31)</f>
        <v>0</v>
      </c>
      <c r="H20" s="162"/>
      <c r="I20" s="162">
        <f>SUM(I21:I31)</f>
        <v>0</v>
      </c>
      <c r="J20" s="162"/>
      <c r="K20" s="162">
        <f>SUM(K21:K31)</f>
        <v>0</v>
      </c>
      <c r="L20" s="162"/>
      <c r="M20" s="162">
        <f>SUM(M21:M31)</f>
        <v>0</v>
      </c>
      <c r="N20" s="161"/>
      <c r="O20" s="161">
        <f>SUM(O21:O31)</f>
        <v>0</v>
      </c>
      <c r="P20" s="161"/>
      <c r="Q20" s="161">
        <f>SUM(Q21:Q31)</f>
        <v>0</v>
      </c>
      <c r="R20" s="162"/>
      <c r="S20" s="162"/>
      <c r="T20" s="162"/>
      <c r="U20" s="162"/>
      <c r="V20" s="162">
        <f>SUM(V21:V31)</f>
        <v>353.29000000000008</v>
      </c>
      <c r="W20" s="162"/>
      <c r="X20" s="162"/>
      <c r="Y20" s="162"/>
      <c r="AG20" t="s">
        <v>163</v>
      </c>
    </row>
    <row r="21" spans="1:60" outlineLevel="1" x14ac:dyDescent="0.25">
      <c r="A21" s="176">
        <v>12</v>
      </c>
      <c r="B21" s="177" t="s">
        <v>996</v>
      </c>
      <c r="C21" s="186" t="s">
        <v>997</v>
      </c>
      <c r="D21" s="178" t="s">
        <v>748</v>
      </c>
      <c r="E21" s="179">
        <v>1</v>
      </c>
      <c r="F21" s="180"/>
      <c r="G21" s="181">
        <f t="shared" ref="G21:G31" si="7">ROUND(E21*F21,2)</f>
        <v>0</v>
      </c>
      <c r="H21" s="158"/>
      <c r="I21" s="157">
        <f t="shared" ref="I21:I31" si="8">ROUND(E21*H21,2)</f>
        <v>0</v>
      </c>
      <c r="J21" s="158"/>
      <c r="K21" s="157">
        <f t="shared" ref="K21:K31" si="9">ROUND(E21*J21,2)</f>
        <v>0</v>
      </c>
      <c r="L21" s="157">
        <v>21</v>
      </c>
      <c r="M21" s="157">
        <f t="shared" ref="M21:M31" si="10">G21*(1+L21/100)</f>
        <v>0</v>
      </c>
      <c r="N21" s="156">
        <v>0</v>
      </c>
      <c r="O21" s="156">
        <f t="shared" ref="O21:O31" si="11">ROUND(E21*N21,2)</f>
        <v>0</v>
      </c>
      <c r="P21" s="156">
        <v>0</v>
      </c>
      <c r="Q21" s="156">
        <f t="shared" ref="Q21:Q31" si="12">ROUND(E21*P21,2)</f>
        <v>0</v>
      </c>
      <c r="R21" s="157"/>
      <c r="S21" s="157" t="s">
        <v>650</v>
      </c>
      <c r="T21" s="157" t="s">
        <v>238</v>
      </c>
      <c r="U21" s="157">
        <v>0.34633000000000003</v>
      </c>
      <c r="V21" s="157">
        <f t="shared" ref="V21:V31" si="13">ROUND(E21*U21,2)</f>
        <v>0.35</v>
      </c>
      <c r="W21" s="157"/>
      <c r="X21" s="157" t="s">
        <v>168</v>
      </c>
      <c r="Y21" s="157" t="s">
        <v>169</v>
      </c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13</v>
      </c>
      <c r="B22" s="177" t="s">
        <v>998</v>
      </c>
      <c r="C22" s="186" t="s">
        <v>999</v>
      </c>
      <c r="D22" s="178" t="s">
        <v>748</v>
      </c>
      <c r="E22" s="179">
        <v>1</v>
      </c>
      <c r="F22" s="180"/>
      <c r="G22" s="181">
        <f t="shared" si="7"/>
        <v>0</v>
      </c>
      <c r="H22" s="158"/>
      <c r="I22" s="157">
        <f t="shared" si="8"/>
        <v>0</v>
      </c>
      <c r="J22" s="158"/>
      <c r="K22" s="157">
        <f t="shared" si="9"/>
        <v>0</v>
      </c>
      <c r="L22" s="157">
        <v>21</v>
      </c>
      <c r="M22" s="157">
        <f t="shared" si="10"/>
        <v>0</v>
      </c>
      <c r="N22" s="156">
        <v>0</v>
      </c>
      <c r="O22" s="156">
        <f t="shared" si="11"/>
        <v>0</v>
      </c>
      <c r="P22" s="156">
        <v>0</v>
      </c>
      <c r="Q22" s="156">
        <f t="shared" si="12"/>
        <v>0</v>
      </c>
      <c r="R22" s="157"/>
      <c r="S22" s="157" t="s">
        <v>650</v>
      </c>
      <c r="T22" s="157" t="s">
        <v>238</v>
      </c>
      <c r="U22" s="157">
        <v>0.34633000000000003</v>
      </c>
      <c r="V22" s="157">
        <f t="shared" si="13"/>
        <v>0.35</v>
      </c>
      <c r="W22" s="157"/>
      <c r="X22" s="157" t="s">
        <v>168</v>
      </c>
      <c r="Y22" s="157" t="s">
        <v>169</v>
      </c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6">
        <v>14</v>
      </c>
      <c r="B23" s="177" t="s">
        <v>1000</v>
      </c>
      <c r="C23" s="186" t="s">
        <v>1001</v>
      </c>
      <c r="D23" s="178" t="s">
        <v>689</v>
      </c>
      <c r="E23" s="179">
        <v>1</v>
      </c>
      <c r="F23" s="180"/>
      <c r="G23" s="181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650</v>
      </c>
      <c r="T23" s="157" t="s">
        <v>238</v>
      </c>
      <c r="U23" s="157">
        <v>0.34633000000000003</v>
      </c>
      <c r="V23" s="157">
        <f t="shared" si="13"/>
        <v>0.35</v>
      </c>
      <c r="W23" s="157"/>
      <c r="X23" s="157" t="s">
        <v>168</v>
      </c>
      <c r="Y23" s="157" t="s">
        <v>169</v>
      </c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15</v>
      </c>
      <c r="B24" s="177" t="s">
        <v>1002</v>
      </c>
      <c r="C24" s="186" t="s">
        <v>1003</v>
      </c>
      <c r="D24" s="178" t="s">
        <v>748</v>
      </c>
      <c r="E24" s="179">
        <v>11</v>
      </c>
      <c r="F24" s="180"/>
      <c r="G24" s="181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650</v>
      </c>
      <c r="T24" s="157" t="s">
        <v>238</v>
      </c>
      <c r="U24" s="157">
        <v>0.34633000000000003</v>
      </c>
      <c r="V24" s="157">
        <f t="shared" si="13"/>
        <v>3.81</v>
      </c>
      <c r="W24" s="157"/>
      <c r="X24" s="157" t="s">
        <v>168</v>
      </c>
      <c r="Y24" s="157" t="s">
        <v>169</v>
      </c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16</v>
      </c>
      <c r="B25" s="177" t="s">
        <v>1004</v>
      </c>
      <c r="C25" s="186" t="s">
        <v>1005</v>
      </c>
      <c r="D25" s="178" t="s">
        <v>748</v>
      </c>
      <c r="E25" s="179">
        <v>2</v>
      </c>
      <c r="F25" s="180"/>
      <c r="G25" s="181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650</v>
      </c>
      <c r="T25" s="157" t="s">
        <v>238</v>
      </c>
      <c r="U25" s="157">
        <v>0.34633000000000003</v>
      </c>
      <c r="V25" s="157">
        <f t="shared" si="13"/>
        <v>0.69</v>
      </c>
      <c r="W25" s="157"/>
      <c r="X25" s="157" t="s">
        <v>168</v>
      </c>
      <c r="Y25" s="157" t="s">
        <v>169</v>
      </c>
      <c r="Z25" s="147"/>
      <c r="AA25" s="147"/>
      <c r="AB25" s="147"/>
      <c r="AC25" s="147"/>
      <c r="AD25" s="147"/>
      <c r="AE25" s="147"/>
      <c r="AF25" s="147"/>
      <c r="AG25" s="147" t="s">
        <v>170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17</v>
      </c>
      <c r="B26" s="177" t="s">
        <v>1006</v>
      </c>
      <c r="C26" s="186" t="s">
        <v>1007</v>
      </c>
      <c r="D26" s="178" t="s">
        <v>748</v>
      </c>
      <c r="E26" s="179">
        <v>1</v>
      </c>
      <c r="F26" s="180"/>
      <c r="G26" s="181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650</v>
      </c>
      <c r="T26" s="157" t="s">
        <v>238</v>
      </c>
      <c r="U26" s="157">
        <v>0.34633000000000003</v>
      </c>
      <c r="V26" s="157">
        <f t="shared" si="13"/>
        <v>0.35</v>
      </c>
      <c r="W26" s="157"/>
      <c r="X26" s="157" t="s">
        <v>168</v>
      </c>
      <c r="Y26" s="157" t="s">
        <v>169</v>
      </c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6">
        <v>18</v>
      </c>
      <c r="B27" s="177" t="s">
        <v>1008</v>
      </c>
      <c r="C27" s="186" t="s">
        <v>1009</v>
      </c>
      <c r="D27" s="178" t="s">
        <v>933</v>
      </c>
      <c r="E27" s="179">
        <v>500</v>
      </c>
      <c r="F27" s="180"/>
      <c r="G27" s="181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650</v>
      </c>
      <c r="T27" s="157" t="s">
        <v>238</v>
      </c>
      <c r="U27" s="157">
        <v>0.34633000000000003</v>
      </c>
      <c r="V27" s="157">
        <f t="shared" si="13"/>
        <v>173.17</v>
      </c>
      <c r="W27" s="157"/>
      <c r="X27" s="157" t="s">
        <v>168</v>
      </c>
      <c r="Y27" s="157" t="s">
        <v>169</v>
      </c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19</v>
      </c>
      <c r="B28" s="177" t="s">
        <v>1010</v>
      </c>
      <c r="C28" s="186" t="s">
        <v>987</v>
      </c>
      <c r="D28" s="178" t="s">
        <v>933</v>
      </c>
      <c r="E28" s="179">
        <v>500</v>
      </c>
      <c r="F28" s="180"/>
      <c r="G28" s="181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650</v>
      </c>
      <c r="T28" s="157" t="s">
        <v>238</v>
      </c>
      <c r="U28" s="157">
        <v>0.34633000000000003</v>
      </c>
      <c r="V28" s="157">
        <f t="shared" si="13"/>
        <v>173.17</v>
      </c>
      <c r="W28" s="157"/>
      <c r="X28" s="157" t="s">
        <v>168</v>
      </c>
      <c r="Y28" s="157" t="s">
        <v>169</v>
      </c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6">
        <v>20</v>
      </c>
      <c r="B29" s="177" t="s">
        <v>1011</v>
      </c>
      <c r="C29" s="186" t="s">
        <v>989</v>
      </c>
      <c r="D29" s="178" t="s">
        <v>689</v>
      </c>
      <c r="E29" s="179">
        <v>1</v>
      </c>
      <c r="F29" s="180"/>
      <c r="G29" s="181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650</v>
      </c>
      <c r="T29" s="157" t="s">
        <v>238</v>
      </c>
      <c r="U29" s="157">
        <v>0.34633000000000003</v>
      </c>
      <c r="V29" s="157">
        <f t="shared" si="13"/>
        <v>0.35</v>
      </c>
      <c r="W29" s="157"/>
      <c r="X29" s="157" t="s">
        <v>168</v>
      </c>
      <c r="Y29" s="157" t="s">
        <v>169</v>
      </c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21</v>
      </c>
      <c r="B30" s="177" t="s">
        <v>1012</v>
      </c>
      <c r="C30" s="186" t="s">
        <v>1013</v>
      </c>
      <c r="D30" s="178" t="s">
        <v>689</v>
      </c>
      <c r="E30" s="179">
        <v>1</v>
      </c>
      <c r="F30" s="180"/>
      <c r="G30" s="181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650</v>
      </c>
      <c r="T30" s="157" t="s">
        <v>238</v>
      </c>
      <c r="U30" s="157">
        <v>0.34633000000000003</v>
      </c>
      <c r="V30" s="157">
        <f t="shared" si="13"/>
        <v>0.35</v>
      </c>
      <c r="W30" s="157"/>
      <c r="X30" s="157" t="s">
        <v>168</v>
      </c>
      <c r="Y30" s="157" t="s">
        <v>169</v>
      </c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22</v>
      </c>
      <c r="B31" s="171" t="s">
        <v>1014</v>
      </c>
      <c r="C31" s="184" t="s">
        <v>1015</v>
      </c>
      <c r="D31" s="172" t="s">
        <v>689</v>
      </c>
      <c r="E31" s="173">
        <v>1</v>
      </c>
      <c r="F31" s="174"/>
      <c r="G31" s="175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650</v>
      </c>
      <c r="T31" s="157" t="s">
        <v>238</v>
      </c>
      <c r="U31" s="157">
        <v>0.34633000000000003</v>
      </c>
      <c r="V31" s="157">
        <f t="shared" si="13"/>
        <v>0.35</v>
      </c>
      <c r="W31" s="157"/>
      <c r="X31" s="157" t="s">
        <v>168</v>
      </c>
      <c r="Y31" s="157" t="s">
        <v>169</v>
      </c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5">
      <c r="A32" s="3"/>
      <c r="B32" s="4"/>
      <c r="C32" s="18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148</v>
      </c>
    </row>
    <row r="33" spans="1:33" x14ac:dyDescent="0.25">
      <c r="A33" s="150"/>
      <c r="B33" s="151" t="s">
        <v>31</v>
      </c>
      <c r="C33" s="188"/>
      <c r="D33" s="152"/>
      <c r="E33" s="153"/>
      <c r="F33" s="153"/>
      <c r="G33" s="169">
        <f>G8+G20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881</v>
      </c>
    </row>
    <row r="34" spans="1:33" x14ac:dyDescent="0.25">
      <c r="A34" s="3"/>
      <c r="B34" s="4"/>
      <c r="C34" s="18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8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56" t="s">
        <v>882</v>
      </c>
      <c r="B36" s="256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58"/>
      <c r="B37" s="259"/>
      <c r="C37" s="260"/>
      <c r="D37" s="259"/>
      <c r="E37" s="259"/>
      <c r="F37" s="259"/>
      <c r="G37" s="26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G37" t="s">
        <v>883</v>
      </c>
    </row>
    <row r="38" spans="1:33" x14ac:dyDescent="0.25">
      <c r="A38" s="262"/>
      <c r="B38" s="263"/>
      <c r="C38" s="264"/>
      <c r="D38" s="263"/>
      <c r="E38" s="263"/>
      <c r="F38" s="263"/>
      <c r="G38" s="26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62"/>
      <c r="B39" s="263"/>
      <c r="C39" s="264"/>
      <c r="D39" s="263"/>
      <c r="E39" s="263"/>
      <c r="F39" s="263"/>
      <c r="G39" s="26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62"/>
      <c r="B40" s="263"/>
      <c r="C40" s="264"/>
      <c r="D40" s="263"/>
      <c r="E40" s="263"/>
      <c r="F40" s="263"/>
      <c r="G40" s="26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66"/>
      <c r="B41" s="267"/>
      <c r="C41" s="268"/>
      <c r="D41" s="267"/>
      <c r="E41" s="267"/>
      <c r="F41" s="267"/>
      <c r="G41" s="26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3"/>
      <c r="B42" s="4"/>
      <c r="C42" s="18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C43" s="189"/>
      <c r="D43" s="10"/>
      <c r="AG43" t="s">
        <v>884</v>
      </c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7:G41"/>
    <mergeCell ref="A1:G1"/>
    <mergeCell ref="C2:G2"/>
    <mergeCell ref="C3:G3"/>
    <mergeCell ref="C4:G4"/>
    <mergeCell ref="A36:C36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01 001 Pol</vt:lpstr>
      <vt:lpstr>01 002 Pol</vt:lpstr>
      <vt:lpstr>01 003 Pol</vt:lpstr>
      <vt:lpstr>01 004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'01 002 Pol'!Názvy_tisku</vt:lpstr>
      <vt:lpstr>'01 003 Pol'!Názvy_tisku</vt:lpstr>
      <vt:lpstr>'01 004 Pol'!Názvy_tisku</vt:lpstr>
      <vt:lpstr>oadresa</vt:lpstr>
      <vt:lpstr>Stavba!Objednatel</vt:lpstr>
      <vt:lpstr>Stavba!Objekt</vt:lpstr>
      <vt:lpstr>'01 001 Pol'!Oblast_tisku</vt:lpstr>
      <vt:lpstr>'01 002 Pol'!Oblast_tisku</vt:lpstr>
      <vt:lpstr>'01 003 Pol'!Oblast_tisku</vt:lpstr>
      <vt:lpstr>'01 004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2023-06-20T07:04:32Z</cp:lastPrinted>
  <dcterms:created xsi:type="dcterms:W3CDTF">2009-04-08T07:15:50Z</dcterms:created>
  <dcterms:modified xsi:type="dcterms:W3CDTF">2023-06-20T07:04:38Z</dcterms:modified>
</cp:coreProperties>
</file>