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emoli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01 - Demolice'!$C$85:$K$160</definedName>
    <definedName name="_xlnm.Print_Area" localSheetId="1">'SO 01 - Demolice'!$C$4:$J$39,'SO 01 - Demolice'!$C$45:$J$67,'SO 01 - Demolice'!$C$73:$K$160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Demolice'!$85:$85</definedName>
  </definedNames>
  <calcPr fullCalcOnLoad="1"/>
</workbook>
</file>

<file path=xl/sharedStrings.xml><?xml version="1.0" encoding="utf-8"?>
<sst xmlns="http://schemas.openxmlformats.org/spreadsheetml/2006/main" count="1288" uniqueCount="426">
  <si>
    <t>Export Komplet</t>
  </si>
  <si>
    <t>VZ</t>
  </si>
  <si>
    <t>2.0</t>
  </si>
  <si>
    <t>ZAMOK</t>
  </si>
  <si>
    <t>False</t>
  </si>
  <si>
    <t>{9072914c-3ce0-478d-b0d2-ca1855a43f86}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</si>
  <si>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</si>
  <si>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</si>
  <si>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</si>
  <si>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</si>
  <si>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</si>
  <si>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</si>
  <si>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</si>
  <si>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</si>
  <si>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</si>
  <si>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</si>
  <si>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</si>
  <si>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Odstranění  stávajících řadových garáží</t>
  </si>
  <si>
    <t>KSO:</t>
  </si>
  <si>
    <t/>
  </si>
  <si>
    <t>CC-CZ:</t>
  </si>
  <si>
    <t>Místo:</t>
  </si>
  <si>
    <t>ul. Jana Nerudy, Kynšperk nad Ohří</t>
  </si>
  <si>
    <t>Datum:</t>
  </si>
  <si>
    <t>12. 9. 2023</t>
  </si>
  <si>
    <t>Zadavatel:</t>
  </si>
  <si>
    <t>IČ:</t>
  </si>
  <si>
    <t>00259454</t>
  </si>
  <si>
    <t>Město Kynšperk nad Ohří</t>
  </si>
  <si>
    <t>DIČ:</t>
  </si>
  <si>
    <t>CZ00259454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</si>
  <si>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</si>
  <si>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</si>
  <si>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</si>
  <si>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</si>
  <si>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</si>
  <si>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</si>
  <si>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</si>
  <si>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</si>
  <si>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</si>
  <si>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</si>
  <si>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</si>
  <si>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</si>
  <si>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</si>
  <si>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</si>
  <si>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</si>
  <si>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</si>
  <si>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</si>
  <si>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</si>
  <si>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</si>
  <si>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</si>
  <si>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</si>
  <si>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</si>
  <si>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</si>
  <si>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</si>
  <si>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</si>
  <si>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</si>
  <si>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</si>
  <si>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</si>
  <si>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</si>
  <si>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</si>
  <si>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</si>
  <si>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</si>
  <si>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</si>
  <si>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</si>
  <si>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</si>
  <si>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</si>
  <si>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</si>
  <si>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</si>
  <si>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</si>
  <si>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</si>
  <si>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</si>
  <si>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</si>
  <si>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</si>
  <si>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</si>
  <si>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</si>
  <si>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</si>
  <si>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</si>
  <si>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</si>
  <si>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</si>
  <si>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</si>
  <si>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</si>
  <si>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{c0d13533-0dca-495c-ad92-749ea6b3d291}</t>
  </si>
  <si>
    <t>2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</si>
  <si>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</si>
  <si>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</si>
  <si>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</si>
  <si>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</si>
  <si>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</si>
  <si>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</si>
  <si>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</si>
  <si>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</si>
  <si>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</si>
  <si>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</si>
  <si>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</si>
  <si>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</si>
  <si>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</si>
  <si>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</si>
  <si>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</si>
  <si>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</si>
  <si>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</si>
  <si>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</si>
  <si>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</si>
  <si>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</si>
  <si>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</si>
  <si>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</si>
  <si>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</si>
  <si>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</si>
  <si>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</si>
  <si>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</si>
  <si>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</si>
  <si>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</si>
  <si>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</si>
  <si>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</si>
  <si>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</si>
  <si>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</si>
  <si>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174151101</t>
  </si>
  <si>
    <t>Zásyp jam, šachet rýh nebo kolem objektů sypaninou se zhutněním</t>
  </si>
  <si>
    <t>m3</t>
  </si>
  <si>
    <t>CS ÚRS 2023 02</t>
  </si>
  <si>
    <t>4</t>
  </si>
  <si>
    <t>1248946016</t>
  </si>
  <si>
    <t>PP</t>
  </si>
  <si>
    <t>Zásyp sypaninou z jakékoliv horniny strojně s uložením výkopku ve vrstvách se zhutněním jam, šachet, rýh nebo kolem objektů v těchto vykopávkách</t>
  </si>
  <si>
    <t>Online PSC</t>
  </si>
  <si>
    <t>https://podminky.urs.cz/item/CS_URS_2023_02/174151101</t>
  </si>
  <si>
    <t>181951112</t>
  </si>
  <si>
    <t>Úprava pláně v hornině třídy těžitelnosti I skupiny 1 až 3 se zhutněním strojně</t>
  </si>
  <si>
    <t>m2</t>
  </si>
  <si>
    <t>283610291</t>
  </si>
  <si>
    <t>Úprava pláně vyrovnáním výškových rozdílů strojně v hornině třídy těžitelnosti I, skupiny 1 až 3 se zhutněním</t>
  </si>
  <si>
    <t>https://podminky.urs.cz/item/CS_URS_2023_02/181951112</t>
  </si>
  <si>
    <t>VV</t>
  </si>
  <si>
    <t>920</t>
  </si>
  <si>
    <t>9</t>
  </si>
  <si>
    <t>Ostatní konstrukce a práce, bourání</t>
  </si>
  <si>
    <t>3</t>
  </si>
  <si>
    <t>961044111</t>
  </si>
  <si>
    <t>Bourání základů z betonu prostého</t>
  </si>
  <si>
    <t>6</t>
  </si>
  <si>
    <t>Bourání základů z betonu prostého</t>
  </si>
  <si>
    <t>https://podminky.urs.cz/item/CS_URS_2023_02/961044111</t>
  </si>
  <si>
    <t>3*0,5*0,8*2*44</t>
  </si>
  <si>
    <t>3,5*0,5*0,8*2*4</t>
  </si>
  <si>
    <t>5,7*0,5*0,8*25*2</t>
  </si>
  <si>
    <t>Součet</t>
  </si>
  <si>
    <t>981011314</t>
  </si>
  <si>
    <t>Demolice budov zděných na MVC podíl konstrukcí přes 20 do 25 % postupným rozebíráním</t>
  </si>
  <si>
    <t>8</t>
  </si>
  <si>
    <t>Demolice budov postupným rozebíráním z cihel, kamene, smíšeného nebo hrázděného zdiva, tvárnic na maltu vápennou nebo vápenocementovou s podílem konstrukcí přes 20 do 25 %</t>
  </si>
  <si>
    <t>https://podminky.urs.cz/item/CS_URS_2023_02/981011314</t>
  </si>
  <si>
    <t>997</t>
  </si>
  <si>
    <t>Přesun sutě</t>
  </si>
  <si>
    <t>5</t>
  </si>
  <si>
    <t>997006005</t>
  </si>
  <si>
    <t>Drcení stavebního odpadu ze zdiva z cihel a kamene s dopravou do 100 m a naložením</t>
  </si>
  <si>
    <t>t</t>
  </si>
  <si>
    <t>1243863649</t>
  </si>
  <si>
    <t>Úprava stavebního odpadu drcení s dopravou na vzdálenost do 100 m a naložením do drtícího zařízení ze zdiva cihelného, kamenného a smíšeného</t>
  </si>
  <si>
    <t>https://podminky.urs.cz/item/CS_URS_2023_02/997006005</t>
  </si>
  <si>
    <t>1200,375</t>
  </si>
  <si>
    <t>997006006</t>
  </si>
  <si>
    <t>Drcení stavebního odpadu ze zdiva z betonu prostého s dopravou do 100 m a naložením</t>
  </si>
  <si>
    <t>1796485896</t>
  </si>
  <si>
    <t>Úprava stavebního odpadu drcení s dopravou na vzdálenost do 100 m a naložením do drtícího zařízení ze zdiva betonového</t>
  </si>
  <si>
    <t>https://podminky.urs.cz/item/CS_URS_2023_02/997006006</t>
  </si>
  <si>
    <t>461,6</t>
  </si>
  <si>
    <t>7</t>
  </si>
  <si>
    <t>997006007</t>
  </si>
  <si>
    <t>Drcení stavebního odpadu ze zdiva z betonu železového s dopravou do 100 m a naložením</t>
  </si>
  <si>
    <t>1117435818</t>
  </si>
  <si>
    <t>Úprava stavebního odpadu drcení s dopravou na vzdálenost do 100 m a naložením do drtícího zařízení ze zdiva železobetonového</t>
  </si>
  <si>
    <t>https://podminky.urs.cz/item/CS_URS_2023_02/997006007</t>
  </si>
  <si>
    <t>25</t>
  </si>
  <si>
    <t>997006512</t>
  </si>
  <si>
    <t>Vodorovné doprava suti s naložením a složením na skládku přes 100 m do 1 km</t>
  </si>
  <si>
    <t>10</t>
  </si>
  <si>
    <t>Vodorovná doprava suti na skládku s naložením na dopravní prostředek a složením přes 100 m do 1 km</t>
  </si>
  <si>
    <t>https://podminky.urs.cz/item/CS_URS_2023_02/997006512</t>
  </si>
  <si>
    <t>1200+461+25</t>
  </si>
  <si>
    <t>-461 "zásypy základy v místě stavby</t>
  </si>
  <si>
    <t>997006519</t>
  </si>
  <si>
    <t>Příplatek k vodorovnému přemístění suti na skládku ZKD 1 km přes 1 km</t>
  </si>
  <si>
    <t>12</t>
  </si>
  <si>
    <t>Vodorovná doprava suti na skládku Příplatek k ceně -6512 za každý další i započatý 1 km</t>
  </si>
  <si>
    <t>https://podminky.urs.cz/item/CS_URS_2023_02/997006519</t>
  </si>
  <si>
    <t>1225*5 "Přepočtené koeficientem množství</t>
  </si>
  <si>
    <t>997006551</t>
  </si>
  <si>
    <t>Hrubé urovnání suti na skládce bez zhutnění</t>
  </si>
  <si>
    <t>14</t>
  </si>
  <si>
    <t>https://podminky.urs.cz/item/CS_URS_2023_02/997006551</t>
  </si>
  <si>
    <t>11</t>
  </si>
  <si>
    <t>997013821</t>
  </si>
  <si>
    <t>Poplatek za uložení na skládce (skládkovné) stavebního odpadu s obsahem azbestu kód odpadu 17 06 05</t>
  </si>
  <si>
    <t>1089095748</t>
  </si>
  <si>
    <t>Poplatek za uložení stavebního odpadu na skládce (skládkovné) ze stavebních materiálů obsahujících azbest zatříděných do Katalogu odpadů pod kódem 17 06 05</t>
  </si>
  <si>
    <t>https://podminky.urs.cz/item/CS_URS_2023_02/997013821</t>
  </si>
  <si>
    <t>997013831</t>
  </si>
  <si>
    <t>Poplatek za uložení stavebního směsného odpadu na skládce (skládkovné)</t>
  </si>
  <si>
    <t>CS ÚRS 2021 01</t>
  </si>
  <si>
    <t>18</t>
  </si>
  <si>
    <t>Poplatek za uložení stavebního odpadu na skládce (skládkovné) směsného</t>
  </si>
  <si>
    <t>https://podminky.urs.cz/item/CS_URS_2021_01/997013831</t>
  </si>
  <si>
    <t>13</t>
  </si>
  <si>
    <t>997013861</t>
  </si>
  <si>
    <t>Poplatek za uložení stavebního odpadu na recyklační skládce (skládkovné) z prostého betonu kód odpadu 17 01 01</t>
  </si>
  <si>
    <t>158085741</t>
  </si>
  <si>
    <t>Poplatek za uložení stavebního odpadu na recyklační skládce (skládkovné) z prostého betonu zatříděného do Katalogu odpadů pod kódem 17 01 01</t>
  </si>
  <si>
    <t>https://podminky.urs.cz/item/CS_URS_2023_02/997013861</t>
  </si>
  <si>
    <t>997013862</t>
  </si>
  <si>
    <t>Poplatek za uložení stavebního odpadu na recyklační skládce (skládkovné) z armovaného betonu kód odpadu 17 01 01</t>
  </si>
  <si>
    <t>-860047365</t>
  </si>
  <si>
    <t>Poplatek za uložení stavebního odpadu na recyklační skládce (skládkovné) z armovaného betonu zatříděného do Katalogu odpadů pod kódem 17 01 01</t>
  </si>
  <si>
    <t>https://podminky.urs.cz/item/CS_URS_2023_02/997013862</t>
  </si>
  <si>
    <t>997013863</t>
  </si>
  <si>
    <t>Poplatek za uložení stavebního odpadu na recyklační skládce (skládkovné) cihelného kód odpadu 17 01 02</t>
  </si>
  <si>
    <t>204030041</t>
  </si>
  <si>
    <t>Poplatek za uložení stavebního odpadu na recyklační skládce (skládkovné) cihelného zatříděného do Katalogu odpadů pod kódem 17 01 02</t>
  </si>
  <si>
    <t>https://podminky.urs.cz/item/CS_URS_2023_02/997013863</t>
  </si>
  <si>
    <t>VRN</t>
  </si>
  <si>
    <t>Vedlejší rozpočtové náklady</t>
  </si>
  <si>
    <t>VRN3</t>
  </si>
  <si>
    <t>Zařízení staveniště</t>
  </si>
  <si>
    <t>16</t>
  </si>
  <si>
    <t>032903000</t>
  </si>
  <si>
    <t>Náklady na provoz a údržbu vybavení staveniště</t>
  </si>
  <si>
    <t>Soubor</t>
  </si>
  <si>
    <t>1024</t>
  </si>
  <si>
    <t>1367742601</t>
  </si>
  <si>
    <t>https://podminky.urs.cz/item/CS_URS_2023_02/032903000</t>
  </si>
  <si>
    <t>17</t>
  </si>
  <si>
    <t>039103000</t>
  </si>
  <si>
    <t>Rozebrání, bourání a odvoz zařízení staveniště</t>
  </si>
  <si>
    <t>-1160874859</t>
  </si>
  <si>
    <t>https://podminky.urs.cz/item/CS_URS_2023_02/039103000</t>
  </si>
  <si>
    <t>VRN9</t>
  </si>
  <si>
    <t>Ostatní náklady</t>
  </si>
  <si>
    <t>091003000</t>
  </si>
  <si>
    <t>Ostatní náklady bez rozlišení</t>
  </si>
  <si>
    <t>-1984004329</t>
  </si>
  <si>
    <t>https://podminky.urs.cz/item/CS_URS_2023_02/091003000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</si>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</sst>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74151101" TargetMode="External" /><Relationship Id="rId2" Type="http://schemas.openxmlformats.org/officeDocument/2006/relationships/hyperlink" Target="https://podminky.urs.cz/item/CS_URS_2023_02/181951112" TargetMode="External" /><Relationship Id="rId3" Type="http://schemas.openxmlformats.org/officeDocument/2006/relationships/hyperlink" Target="https://podminky.urs.cz/item/CS_URS_2023_02/961044111" TargetMode="External" /><Relationship Id="rId4" Type="http://schemas.openxmlformats.org/officeDocument/2006/relationships/hyperlink" Target="https://podminky.urs.cz/item/CS_URS_2023_02/981011314" TargetMode="External" /><Relationship Id="rId5" Type="http://schemas.openxmlformats.org/officeDocument/2006/relationships/hyperlink" Target="https://podminky.urs.cz/item/CS_URS_2023_02/997006005" TargetMode="External" /><Relationship Id="rId6" Type="http://schemas.openxmlformats.org/officeDocument/2006/relationships/hyperlink" Target="https://podminky.urs.cz/item/CS_URS_2023_02/997006006" TargetMode="External" /><Relationship Id="rId7" Type="http://schemas.openxmlformats.org/officeDocument/2006/relationships/hyperlink" Target="https://podminky.urs.cz/item/CS_URS_2023_02/997006007" TargetMode="External" /><Relationship Id="rId8" Type="http://schemas.openxmlformats.org/officeDocument/2006/relationships/hyperlink" Target="https://podminky.urs.cz/item/CS_URS_2023_02/997006512" TargetMode="External" /><Relationship Id="rId9" Type="http://schemas.openxmlformats.org/officeDocument/2006/relationships/hyperlink" Target="https://podminky.urs.cz/item/CS_URS_2023_02/997006519" TargetMode="External" /><Relationship Id="rId10" Type="http://schemas.openxmlformats.org/officeDocument/2006/relationships/hyperlink" Target="https://podminky.urs.cz/item/CS_URS_2023_02/997006551" TargetMode="External" /><Relationship Id="rId11" Type="http://schemas.openxmlformats.org/officeDocument/2006/relationships/hyperlink" Target="https://podminky.urs.cz/item/CS_URS_2023_02/997013821" TargetMode="External" /><Relationship Id="rId12" Type="http://schemas.openxmlformats.org/officeDocument/2006/relationships/hyperlink" Target="https://podminky.urs.cz/item/CS_URS_2021_01/997013831" TargetMode="External" /><Relationship Id="rId13" Type="http://schemas.openxmlformats.org/officeDocument/2006/relationships/hyperlink" Target="https://podminky.urs.cz/item/CS_URS_2023_02/997013861" TargetMode="External" /><Relationship Id="rId14" Type="http://schemas.openxmlformats.org/officeDocument/2006/relationships/hyperlink" Target="https://podminky.urs.cz/item/CS_URS_2023_02/997013862" TargetMode="External" /><Relationship Id="rId15" Type="http://schemas.openxmlformats.org/officeDocument/2006/relationships/hyperlink" Target="https://podminky.urs.cz/item/CS_URS_2023_02/997013863" TargetMode="External" /><Relationship Id="rId16" Type="http://schemas.openxmlformats.org/officeDocument/2006/relationships/hyperlink" Target="https://podminky.urs.cz/item/CS_URS_2023_02/032903000" TargetMode="External" /><Relationship Id="rId17" Type="http://schemas.openxmlformats.org/officeDocument/2006/relationships/hyperlink" Target="https://podminky.urs.cz/item/CS_URS_2023_02/039103000" TargetMode="External" /><Relationship Id="rId18" Type="http://schemas.openxmlformats.org/officeDocument/2006/relationships/hyperlink" Target="https://podminky.urs.cz/item/CS_URS_2023_02/091003000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2023-018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 xml:space="preserve">Odstranění  stávajících řadových garáží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ul. Jana Nerudy, Kynšperk nad Ohří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12. 9. 2023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Kynšperk nad Ohří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16.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Demolice'!J30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'SO 01 - Demolice'!P86</f>
        <v>0</v>
      </c>
      <c r="AV55" s="120">
        <f>'SO 01 - Demolice'!J33</f>
        <v>0</v>
      </c>
      <c r="AW55" s="120">
        <f>'SO 01 - Demolice'!J34</f>
        <v>0</v>
      </c>
      <c r="AX55" s="120">
        <f>'SO 01 - Demolice'!J35</f>
        <v>0</v>
      </c>
      <c r="AY55" s="120">
        <f>'SO 01 - Demolice'!J36</f>
        <v>0</v>
      </c>
      <c r="AZ55" s="120">
        <f>'SO 01 - Demolice'!F33</f>
        <v>0</v>
      </c>
      <c r="BA55" s="120">
        <f>'SO 01 - Demolice'!F34</f>
        <v>0</v>
      </c>
      <c r="BB55" s="120">
        <f>'SO 01 - Demolice'!F35</f>
        <v>0</v>
      </c>
      <c r="BC55" s="120">
        <f>'SO 01 - Demolice'!F36</f>
        <v>0</v>
      </c>
      <c r="BD55" s="122">
        <f>'SO 01 - Demolice'!F37</f>
        <v>0</v>
      </c>
      <c r="BE55" s="7"/>
      <c r="BT55" s="123" t="s">
        <v>81</v>
      </c>
      <c r="BV55" s="123" t="s">
        <v>75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Demol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83</v>
      </c>
    </row>
    <row r="4" spans="2:46" s="1" customFormat="1" ht="24.95" customHeight="1">
      <c r="B4" s="20"/>
      <c r="D4" s="126" t="s">
        <v>84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 xml:space="preserve">Odstranění  stávajících řadových garáží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85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86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34</v>
      </c>
      <c r="G12" s="38"/>
      <c r="H12" s="38"/>
      <c r="I12" s="128" t="s">
        <v>23</v>
      </c>
      <c r="J12" s="133" t="str">
        <f>'Rekapitulace stavby'!AN8</f>
        <v>12. 9. 2023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>00259454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tr">
        <f>IF('Rekapitulace stavby'!E11="","",'Rekapitulace stavby'!E11)</f>
        <v>Město Kynšperk nad Ohří</v>
      </c>
      <c r="F15" s="38"/>
      <c r="G15" s="38"/>
      <c r="H15" s="38"/>
      <c r="I15" s="128" t="s">
        <v>29</v>
      </c>
      <c r="J15" s="132" t="str">
        <f>IF('Rekapitulace stavby'!AN11="","",'Rekapitulace stavby'!AN11)</f>
        <v>CZ00259454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31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29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33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29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36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29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37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39</v>
      </c>
      <c r="E30" s="38"/>
      <c r="F30" s="38"/>
      <c r="G30" s="38"/>
      <c r="H30" s="38"/>
      <c r="I30" s="38"/>
      <c r="J30" s="140">
        <f>ROUND(J86,2)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41</v>
      </c>
      <c r="G32" s="38"/>
      <c r="H32" s="38"/>
      <c r="I32" s="141" t="s">
        <v>40</v>
      </c>
      <c r="J32" s="141" t="s">
        <v>42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43</v>
      </c>
      <c r="E33" s="128" t="s">
        <v>44</v>
      </c>
      <c r="F33" s="143">
        <f>ROUND((SUM(BE86:BE160)),2)</f>
        <v>0</v>
      </c>
      <c r="G33" s="38"/>
      <c r="H33" s="38"/>
      <c r="I33" s="144">
        <v>0.21</v>
      </c>
      <c r="J33" s="143">
        <f>ROUND(((SUM(BE86:BE160))*I33),2)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45</v>
      </c>
      <c r="F34" s="143">
        <f>ROUND((SUM(BF86:BF160)),2)</f>
        <v>0</v>
      </c>
      <c r="G34" s="38"/>
      <c r="H34" s="38"/>
      <c r="I34" s="144">
        <v>0.15</v>
      </c>
      <c r="J34" s="143">
        <f>ROUND(((SUM(BF86:BF160))*I34),2)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46</v>
      </c>
      <c r="F35" s="143">
        <f>ROUND((SUM(BG86:BG160)),2)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47</v>
      </c>
      <c r="F36" s="143">
        <f>ROUND((SUM(BH86:BH160)),2)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48</v>
      </c>
      <c r="F37" s="143">
        <f>ROUND((SUM(BI86:BI160)),2)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49</v>
      </c>
      <c r="E39" s="147"/>
      <c r="F39" s="147"/>
      <c r="G39" s="148" t="s">
        <v>50</v>
      </c>
      <c r="H39" s="149" t="s">
        <v>51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87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 xml:space="preserve">Odstranění  stávajících řadových garáží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85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Demolice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12. 9. 2023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Kynšperk nad Ohří</v>
      </c>
      <c r="G54" s="40"/>
      <c r="H54" s="40"/>
      <c r="I54" s="32" t="s">
        <v>33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88</v>
      </c>
      <c r="D57" s="158"/>
      <c r="E57" s="158"/>
      <c r="F57" s="158"/>
      <c r="G57" s="158"/>
      <c r="H57" s="158"/>
      <c r="I57" s="158"/>
      <c r="J57" s="159" t="s">
        <v>89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71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90</v>
      </c>
    </row>
    <row r="60" spans="1:31" s="9" customFormat="1" ht="24.95" customHeight="1">
      <c r="A60" s="9"/>
      <c r="B60" s="161"/>
      <c r="C60" s="162"/>
      <c r="D60" s="163" t="s">
        <v>91</v>
      </c>
      <c r="E60" s="164"/>
      <c r="F60" s="164"/>
      <c r="G60" s="164"/>
      <c r="H60" s="164"/>
      <c r="I60" s="164"/>
      <c r="J60" s="165">
        <f>J87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92</v>
      </c>
      <c r="E61" s="170"/>
      <c r="F61" s="170"/>
      <c r="G61" s="170"/>
      <c r="H61" s="170"/>
      <c r="I61" s="170"/>
      <c r="J61" s="171">
        <f>J88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93</v>
      </c>
      <c r="E62" s="170"/>
      <c r="F62" s="170"/>
      <c r="G62" s="170"/>
      <c r="H62" s="170"/>
      <c r="I62" s="170"/>
      <c r="J62" s="171">
        <f>J96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94</v>
      </c>
      <c r="E63" s="170"/>
      <c r="F63" s="170"/>
      <c r="G63" s="170"/>
      <c r="H63" s="170"/>
      <c r="I63" s="170"/>
      <c r="J63" s="171">
        <f>J107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1"/>
      <c r="C64" s="162"/>
      <c r="D64" s="163" t="s">
        <v>95</v>
      </c>
      <c r="E64" s="164"/>
      <c r="F64" s="164"/>
      <c r="G64" s="164"/>
      <c r="H64" s="164"/>
      <c r="I64" s="164"/>
      <c r="J64" s="165">
        <f>J149</f>
        <v>0</v>
      </c>
      <c r="K64" s="162"/>
      <c r="L64" s="16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67"/>
      <c r="C65" s="168"/>
      <c r="D65" s="169" t="s">
        <v>96</v>
      </c>
      <c r="E65" s="170"/>
      <c r="F65" s="170"/>
      <c r="G65" s="170"/>
      <c r="H65" s="170"/>
      <c r="I65" s="170"/>
      <c r="J65" s="171">
        <f>J150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7"/>
      <c r="C66" s="168"/>
      <c r="D66" s="169" t="s">
        <v>97</v>
      </c>
      <c r="E66" s="170"/>
      <c r="F66" s="170"/>
      <c r="G66" s="170"/>
      <c r="H66" s="170"/>
      <c r="I66" s="170"/>
      <c r="J66" s="171">
        <f>J157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0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0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98</v>
      </c>
      <c r="D73" s="40"/>
      <c r="E73" s="40"/>
      <c r="F73" s="40"/>
      <c r="G73" s="40"/>
      <c r="H73" s="40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56" t="str">
        <f>E7</f>
        <v xml:space="preserve">Odstranění  stávajících řadových garáží</v>
      </c>
      <c r="F76" s="32"/>
      <c r="G76" s="32"/>
      <c r="H76" s="32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85</v>
      </c>
      <c r="D77" s="40"/>
      <c r="E77" s="40"/>
      <c r="F77" s="40"/>
      <c r="G77" s="40"/>
      <c r="H77" s="40"/>
      <c r="I77" s="40"/>
      <c r="J77" s="40"/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01 - Demolice</v>
      </c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12. 9. 2023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Město Kynšperk nad Ohří</v>
      </c>
      <c r="G82" s="40"/>
      <c r="H82" s="40"/>
      <c r="I82" s="32" t="s">
        <v>33</v>
      </c>
      <c r="J82" s="36" t="str">
        <f>E21</f>
        <v xml:space="preserve"> </v>
      </c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31</v>
      </c>
      <c r="D83" s="40"/>
      <c r="E83" s="40"/>
      <c r="F83" s="27" t="str">
        <f>IF(E18="","",E18)</f>
        <v>Vyplň údaj</v>
      </c>
      <c r="G83" s="40"/>
      <c r="H83" s="40"/>
      <c r="I83" s="32" t="s">
        <v>36</v>
      </c>
      <c r="J83" s="36" t="str">
        <f>E24</f>
        <v xml:space="preserve"> </v>
      </c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3"/>
      <c r="B85" s="174"/>
      <c r="C85" s="175" t="s">
        <v>99</v>
      </c>
      <c r="D85" s="176" t="s">
        <v>58</v>
      </c>
      <c r="E85" s="176" t="s">
        <v>54</v>
      </c>
      <c r="F85" s="176" t="s">
        <v>55</v>
      </c>
      <c r="G85" s="176" t="s">
        <v>100</v>
      </c>
      <c r="H85" s="176" t="s">
        <v>101</v>
      </c>
      <c r="I85" s="176" t="s">
        <v>102</v>
      </c>
      <c r="J85" s="176" t="s">
        <v>89</v>
      </c>
      <c r="K85" s="177" t="s">
        <v>103</v>
      </c>
      <c r="L85" s="178"/>
      <c r="M85" s="92" t="s">
        <v>19</v>
      </c>
      <c r="N85" s="93" t="s">
        <v>43</v>
      </c>
      <c r="O85" s="93" t="s">
        <v>104</v>
      </c>
      <c r="P85" s="93" t="s">
        <v>105</v>
      </c>
      <c r="Q85" s="93" t="s">
        <v>106</v>
      </c>
      <c r="R85" s="93" t="s">
        <v>107</v>
      </c>
      <c r="S85" s="93" t="s">
        <v>108</v>
      </c>
      <c r="T85" s="94" t="s">
        <v>109</v>
      </c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</row>
    <row r="86" spans="1:63" s="2" customFormat="1" ht="22.8" customHeight="1">
      <c r="A86" s="38"/>
      <c r="B86" s="39"/>
      <c r="C86" s="99" t="s">
        <v>110</v>
      </c>
      <c r="D86" s="40"/>
      <c r="E86" s="40"/>
      <c r="F86" s="40"/>
      <c r="G86" s="40"/>
      <c r="H86" s="40"/>
      <c r="I86" s="40"/>
      <c r="J86" s="179">
        <f>BK86</f>
        <v>0</v>
      </c>
      <c r="K86" s="40"/>
      <c r="L86" s="44"/>
      <c r="M86" s="95"/>
      <c r="N86" s="180"/>
      <c r="O86" s="96"/>
      <c r="P86" s="181">
        <f>P87+P149</f>
        <v>0</v>
      </c>
      <c r="Q86" s="96"/>
      <c r="R86" s="181">
        <f>R87+R149</f>
        <v>0</v>
      </c>
      <c r="S86" s="96"/>
      <c r="T86" s="182">
        <f>T87+T149</f>
        <v>1661.975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72</v>
      </c>
      <c r="AU86" s="17" t="s">
        <v>90</v>
      </c>
      <c r="BK86" s="183">
        <f>BK87+BK149</f>
        <v>0</v>
      </c>
    </row>
    <row r="87" spans="1:63" s="12" customFormat="1" ht="25.9" customHeight="1">
      <c r="A87" s="12"/>
      <c r="B87" s="184"/>
      <c r="C87" s="185"/>
      <c r="D87" s="186" t="s">
        <v>72</v>
      </c>
      <c r="E87" s="187" t="s">
        <v>111</v>
      </c>
      <c r="F87" s="187" t="s">
        <v>112</v>
      </c>
      <c r="G87" s="185"/>
      <c r="H87" s="185"/>
      <c r="I87" s="188"/>
      <c r="J87" s="189">
        <f>BK87</f>
        <v>0</v>
      </c>
      <c r="K87" s="185"/>
      <c r="L87" s="190"/>
      <c r="M87" s="191"/>
      <c r="N87" s="192"/>
      <c r="O87" s="192"/>
      <c r="P87" s="193">
        <f>P88+P96+P107</f>
        <v>0</v>
      </c>
      <c r="Q87" s="192"/>
      <c r="R87" s="193">
        <f>R88+R96+R107</f>
        <v>0</v>
      </c>
      <c r="S87" s="192"/>
      <c r="T87" s="194">
        <f>T88+T96+T107</f>
        <v>1661.975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5" t="s">
        <v>81</v>
      </c>
      <c r="AT87" s="196" t="s">
        <v>72</v>
      </c>
      <c r="AU87" s="196" t="s">
        <v>73</v>
      </c>
      <c r="AY87" s="195" t="s">
        <v>113</v>
      </c>
      <c r="BK87" s="197">
        <f>BK88+BK96+BK107</f>
        <v>0</v>
      </c>
    </row>
    <row r="88" spans="1:63" s="12" customFormat="1" ht="22.8" customHeight="1">
      <c r="A88" s="12"/>
      <c r="B88" s="184"/>
      <c r="C88" s="185"/>
      <c r="D88" s="186" t="s">
        <v>72</v>
      </c>
      <c r="E88" s="198" t="s">
        <v>81</v>
      </c>
      <c r="F88" s="198" t="s">
        <v>114</v>
      </c>
      <c r="G88" s="185"/>
      <c r="H88" s="185"/>
      <c r="I88" s="188"/>
      <c r="J88" s="199">
        <f>BK88</f>
        <v>0</v>
      </c>
      <c r="K88" s="185"/>
      <c r="L88" s="190"/>
      <c r="M88" s="191"/>
      <c r="N88" s="192"/>
      <c r="O88" s="192"/>
      <c r="P88" s="193">
        <f>SUM(P89:P95)</f>
        <v>0</v>
      </c>
      <c r="Q88" s="192"/>
      <c r="R88" s="193">
        <f>SUM(R89:R95)</f>
        <v>0</v>
      </c>
      <c r="S88" s="192"/>
      <c r="T88" s="194">
        <f>SUM(T89:T95)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5" t="s">
        <v>81</v>
      </c>
      <c r="AT88" s="196" t="s">
        <v>72</v>
      </c>
      <c r="AU88" s="196" t="s">
        <v>81</v>
      </c>
      <c r="AY88" s="195" t="s">
        <v>113</v>
      </c>
      <c r="BK88" s="197">
        <f>SUM(BK89:BK95)</f>
        <v>0</v>
      </c>
    </row>
    <row r="89" spans="1:65" s="2" customFormat="1" ht="16.5" customHeight="1">
      <c r="A89" s="38"/>
      <c r="B89" s="39"/>
      <c r="C89" s="200" t="s">
        <v>81</v>
      </c>
      <c r="D89" s="200" t="s">
        <v>115</v>
      </c>
      <c r="E89" s="201" t="s">
        <v>116</v>
      </c>
      <c r="F89" s="202" t="s">
        <v>117</v>
      </c>
      <c r="G89" s="203" t="s">
        <v>118</v>
      </c>
      <c r="H89" s="204">
        <v>230.8</v>
      </c>
      <c r="I89" s="205"/>
      <c r="J89" s="206">
        <f>ROUND(I89*H89,2)</f>
        <v>0</v>
      </c>
      <c r="K89" s="202" t="s">
        <v>119</v>
      </c>
      <c r="L89" s="44"/>
      <c r="M89" s="207" t="s">
        <v>19</v>
      </c>
      <c r="N89" s="208" t="s">
        <v>44</v>
      </c>
      <c r="O89" s="84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1" t="s">
        <v>120</v>
      </c>
      <c r="AT89" s="211" t="s">
        <v>115</v>
      </c>
      <c r="AU89" s="211" t="s">
        <v>83</v>
      </c>
      <c r="AY89" s="17" t="s">
        <v>113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7" t="s">
        <v>81</v>
      </c>
      <c r="BK89" s="212">
        <f>ROUND(I89*H89,2)</f>
        <v>0</v>
      </c>
      <c r="BL89" s="17" t="s">
        <v>120</v>
      </c>
      <c r="BM89" s="211" t="s">
        <v>121</v>
      </c>
    </row>
    <row r="90" spans="1:47" s="2" customFormat="1" ht="12">
      <c r="A90" s="38"/>
      <c r="B90" s="39"/>
      <c r="C90" s="40"/>
      <c r="D90" s="213" t="s">
        <v>122</v>
      </c>
      <c r="E90" s="40"/>
      <c r="F90" s="214" t="s">
        <v>123</v>
      </c>
      <c r="G90" s="40"/>
      <c r="H90" s="40"/>
      <c r="I90" s="215"/>
      <c r="J90" s="40"/>
      <c r="K90" s="40"/>
      <c r="L90" s="44"/>
      <c r="M90" s="216"/>
      <c r="N90" s="217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122</v>
      </c>
      <c r="AU90" s="17" t="s">
        <v>83</v>
      </c>
    </row>
    <row r="91" spans="1:47" s="2" customFormat="1" ht="12">
      <c r="A91" s="38"/>
      <c r="B91" s="39"/>
      <c r="C91" s="40"/>
      <c r="D91" s="218" t="s">
        <v>124</v>
      </c>
      <c r="E91" s="40"/>
      <c r="F91" s="219" t="s">
        <v>125</v>
      </c>
      <c r="G91" s="40"/>
      <c r="H91" s="40"/>
      <c r="I91" s="215"/>
      <c r="J91" s="40"/>
      <c r="K91" s="40"/>
      <c r="L91" s="44"/>
      <c r="M91" s="216"/>
      <c r="N91" s="217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124</v>
      </c>
      <c r="AU91" s="17" t="s">
        <v>83</v>
      </c>
    </row>
    <row r="92" spans="1:65" s="2" customFormat="1" ht="16.5" customHeight="1">
      <c r="A92" s="38"/>
      <c r="B92" s="39"/>
      <c r="C92" s="200" t="s">
        <v>83</v>
      </c>
      <c r="D92" s="200" t="s">
        <v>115</v>
      </c>
      <c r="E92" s="201" t="s">
        <v>126</v>
      </c>
      <c r="F92" s="202" t="s">
        <v>127</v>
      </c>
      <c r="G92" s="203" t="s">
        <v>128</v>
      </c>
      <c r="H92" s="204">
        <v>920</v>
      </c>
      <c r="I92" s="205"/>
      <c r="J92" s="206">
        <f>ROUND(I92*H92,2)</f>
        <v>0</v>
      </c>
      <c r="K92" s="202" t="s">
        <v>119</v>
      </c>
      <c r="L92" s="44"/>
      <c r="M92" s="207" t="s">
        <v>19</v>
      </c>
      <c r="N92" s="208" t="s">
        <v>44</v>
      </c>
      <c r="O92" s="84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1" t="s">
        <v>120</v>
      </c>
      <c r="AT92" s="211" t="s">
        <v>115</v>
      </c>
      <c r="AU92" s="211" t="s">
        <v>83</v>
      </c>
      <c r="AY92" s="17" t="s">
        <v>113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7" t="s">
        <v>81</v>
      </c>
      <c r="BK92" s="212">
        <f>ROUND(I92*H92,2)</f>
        <v>0</v>
      </c>
      <c r="BL92" s="17" t="s">
        <v>120</v>
      </c>
      <c r="BM92" s="211" t="s">
        <v>129</v>
      </c>
    </row>
    <row r="93" spans="1:47" s="2" customFormat="1" ht="12">
      <c r="A93" s="38"/>
      <c r="B93" s="39"/>
      <c r="C93" s="40"/>
      <c r="D93" s="213" t="s">
        <v>122</v>
      </c>
      <c r="E93" s="40"/>
      <c r="F93" s="214" t="s">
        <v>130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122</v>
      </c>
      <c r="AU93" s="17" t="s">
        <v>83</v>
      </c>
    </row>
    <row r="94" spans="1:47" s="2" customFormat="1" ht="12">
      <c r="A94" s="38"/>
      <c r="B94" s="39"/>
      <c r="C94" s="40"/>
      <c r="D94" s="218" t="s">
        <v>124</v>
      </c>
      <c r="E94" s="40"/>
      <c r="F94" s="219" t="s">
        <v>131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124</v>
      </c>
      <c r="AU94" s="17" t="s">
        <v>83</v>
      </c>
    </row>
    <row r="95" spans="1:51" s="13" customFormat="1" ht="12">
      <c r="A95" s="13"/>
      <c r="B95" s="220"/>
      <c r="C95" s="221"/>
      <c r="D95" s="213" t="s">
        <v>132</v>
      </c>
      <c r="E95" s="222" t="s">
        <v>19</v>
      </c>
      <c r="F95" s="223" t="s">
        <v>133</v>
      </c>
      <c r="G95" s="221"/>
      <c r="H95" s="224">
        <v>920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132</v>
      </c>
      <c r="AU95" s="230" t="s">
        <v>83</v>
      </c>
      <c r="AV95" s="13" t="s">
        <v>83</v>
      </c>
      <c r="AW95" s="13" t="s">
        <v>35</v>
      </c>
      <c r="AX95" s="13" t="s">
        <v>81</v>
      </c>
      <c r="AY95" s="230" t="s">
        <v>113</v>
      </c>
    </row>
    <row r="96" spans="1:63" s="12" customFormat="1" ht="22.8" customHeight="1">
      <c r="A96" s="12"/>
      <c r="B96" s="184"/>
      <c r="C96" s="185"/>
      <c r="D96" s="186" t="s">
        <v>72</v>
      </c>
      <c r="E96" s="198" t="s">
        <v>134</v>
      </c>
      <c r="F96" s="198" t="s">
        <v>135</v>
      </c>
      <c r="G96" s="185"/>
      <c r="H96" s="185"/>
      <c r="I96" s="188"/>
      <c r="J96" s="199">
        <f>BK96</f>
        <v>0</v>
      </c>
      <c r="K96" s="185"/>
      <c r="L96" s="190"/>
      <c r="M96" s="191"/>
      <c r="N96" s="192"/>
      <c r="O96" s="192"/>
      <c r="P96" s="193">
        <f>SUM(P97:P106)</f>
        <v>0</v>
      </c>
      <c r="Q96" s="192"/>
      <c r="R96" s="193">
        <f>SUM(R97:R106)</f>
        <v>0</v>
      </c>
      <c r="S96" s="192"/>
      <c r="T96" s="194">
        <f>SUM(T97:T106)</f>
        <v>1661.975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5" t="s">
        <v>81</v>
      </c>
      <c r="AT96" s="196" t="s">
        <v>72</v>
      </c>
      <c r="AU96" s="196" t="s">
        <v>81</v>
      </c>
      <c r="AY96" s="195" t="s">
        <v>113</v>
      </c>
      <c r="BK96" s="197">
        <f>SUM(BK97:BK106)</f>
        <v>0</v>
      </c>
    </row>
    <row r="97" spans="1:65" s="2" customFormat="1" ht="16.5" customHeight="1">
      <c r="A97" s="38"/>
      <c r="B97" s="39"/>
      <c r="C97" s="200" t="s">
        <v>136</v>
      </c>
      <c r="D97" s="200" t="s">
        <v>115</v>
      </c>
      <c r="E97" s="201" t="s">
        <v>137</v>
      </c>
      <c r="F97" s="202" t="s">
        <v>138</v>
      </c>
      <c r="G97" s="203" t="s">
        <v>118</v>
      </c>
      <c r="H97" s="204">
        <v>230.8</v>
      </c>
      <c r="I97" s="205"/>
      <c r="J97" s="206">
        <f>ROUND(I97*H97,2)</f>
        <v>0</v>
      </c>
      <c r="K97" s="202" t="s">
        <v>119</v>
      </c>
      <c r="L97" s="44"/>
      <c r="M97" s="207" t="s">
        <v>19</v>
      </c>
      <c r="N97" s="208" t="s">
        <v>44</v>
      </c>
      <c r="O97" s="84"/>
      <c r="P97" s="209">
        <f>O97*H97</f>
        <v>0</v>
      </c>
      <c r="Q97" s="209">
        <v>0</v>
      </c>
      <c r="R97" s="209">
        <f>Q97*H97</f>
        <v>0</v>
      </c>
      <c r="S97" s="209">
        <v>2</v>
      </c>
      <c r="T97" s="210">
        <f>S97*H97</f>
        <v>461.6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1" t="s">
        <v>120</v>
      </c>
      <c r="AT97" s="211" t="s">
        <v>115</v>
      </c>
      <c r="AU97" s="211" t="s">
        <v>83</v>
      </c>
      <c r="AY97" s="17" t="s">
        <v>113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7" t="s">
        <v>81</v>
      </c>
      <c r="BK97" s="212">
        <f>ROUND(I97*H97,2)</f>
        <v>0</v>
      </c>
      <c r="BL97" s="17" t="s">
        <v>120</v>
      </c>
      <c r="BM97" s="211" t="s">
        <v>139</v>
      </c>
    </row>
    <row r="98" spans="1:47" s="2" customFormat="1" ht="12">
      <c r="A98" s="38"/>
      <c r="B98" s="39"/>
      <c r="C98" s="40"/>
      <c r="D98" s="213" t="s">
        <v>122</v>
      </c>
      <c r="E98" s="40"/>
      <c r="F98" s="214" t="s">
        <v>140</v>
      </c>
      <c r="G98" s="40"/>
      <c r="H98" s="40"/>
      <c r="I98" s="215"/>
      <c r="J98" s="40"/>
      <c r="K98" s="40"/>
      <c r="L98" s="44"/>
      <c r="M98" s="216"/>
      <c r="N98" s="217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122</v>
      </c>
      <c r="AU98" s="17" t="s">
        <v>83</v>
      </c>
    </row>
    <row r="99" spans="1:47" s="2" customFormat="1" ht="12">
      <c r="A99" s="38"/>
      <c r="B99" s="39"/>
      <c r="C99" s="40"/>
      <c r="D99" s="218" t="s">
        <v>124</v>
      </c>
      <c r="E99" s="40"/>
      <c r="F99" s="219" t="s">
        <v>141</v>
      </c>
      <c r="G99" s="40"/>
      <c r="H99" s="40"/>
      <c r="I99" s="215"/>
      <c r="J99" s="40"/>
      <c r="K99" s="40"/>
      <c r="L99" s="44"/>
      <c r="M99" s="216"/>
      <c r="N99" s="217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124</v>
      </c>
      <c r="AU99" s="17" t="s">
        <v>83</v>
      </c>
    </row>
    <row r="100" spans="1:51" s="13" customFormat="1" ht="12">
      <c r="A100" s="13"/>
      <c r="B100" s="220"/>
      <c r="C100" s="221"/>
      <c r="D100" s="213" t="s">
        <v>132</v>
      </c>
      <c r="E100" s="222" t="s">
        <v>19</v>
      </c>
      <c r="F100" s="223" t="s">
        <v>142</v>
      </c>
      <c r="G100" s="221"/>
      <c r="H100" s="224">
        <v>105.6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132</v>
      </c>
      <c r="AU100" s="230" t="s">
        <v>83</v>
      </c>
      <c r="AV100" s="13" t="s">
        <v>83</v>
      </c>
      <c r="AW100" s="13" t="s">
        <v>35</v>
      </c>
      <c r="AX100" s="13" t="s">
        <v>73</v>
      </c>
      <c r="AY100" s="230" t="s">
        <v>113</v>
      </c>
    </row>
    <row r="101" spans="1:51" s="13" customFormat="1" ht="12">
      <c r="A101" s="13"/>
      <c r="B101" s="220"/>
      <c r="C101" s="221"/>
      <c r="D101" s="213" t="s">
        <v>132</v>
      </c>
      <c r="E101" s="222" t="s">
        <v>19</v>
      </c>
      <c r="F101" s="223" t="s">
        <v>143</v>
      </c>
      <c r="G101" s="221"/>
      <c r="H101" s="224">
        <v>11.2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132</v>
      </c>
      <c r="AU101" s="230" t="s">
        <v>83</v>
      </c>
      <c r="AV101" s="13" t="s">
        <v>83</v>
      </c>
      <c r="AW101" s="13" t="s">
        <v>35</v>
      </c>
      <c r="AX101" s="13" t="s">
        <v>73</v>
      </c>
      <c r="AY101" s="230" t="s">
        <v>113</v>
      </c>
    </row>
    <row r="102" spans="1:51" s="13" customFormat="1" ht="12">
      <c r="A102" s="13"/>
      <c r="B102" s="220"/>
      <c r="C102" s="221"/>
      <c r="D102" s="213" t="s">
        <v>132</v>
      </c>
      <c r="E102" s="222" t="s">
        <v>19</v>
      </c>
      <c r="F102" s="223" t="s">
        <v>144</v>
      </c>
      <c r="G102" s="221"/>
      <c r="H102" s="224">
        <v>114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132</v>
      </c>
      <c r="AU102" s="230" t="s">
        <v>83</v>
      </c>
      <c r="AV102" s="13" t="s">
        <v>83</v>
      </c>
      <c r="AW102" s="13" t="s">
        <v>35</v>
      </c>
      <c r="AX102" s="13" t="s">
        <v>73</v>
      </c>
      <c r="AY102" s="230" t="s">
        <v>113</v>
      </c>
    </row>
    <row r="103" spans="1:51" s="14" customFormat="1" ht="12">
      <c r="A103" s="14"/>
      <c r="B103" s="231"/>
      <c r="C103" s="232"/>
      <c r="D103" s="213" t="s">
        <v>132</v>
      </c>
      <c r="E103" s="233" t="s">
        <v>19</v>
      </c>
      <c r="F103" s="234" t="s">
        <v>145</v>
      </c>
      <c r="G103" s="232"/>
      <c r="H103" s="235">
        <v>230.8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1" t="s">
        <v>132</v>
      </c>
      <c r="AU103" s="241" t="s">
        <v>83</v>
      </c>
      <c r="AV103" s="14" t="s">
        <v>120</v>
      </c>
      <c r="AW103" s="14" t="s">
        <v>35</v>
      </c>
      <c r="AX103" s="14" t="s">
        <v>81</v>
      </c>
      <c r="AY103" s="241" t="s">
        <v>113</v>
      </c>
    </row>
    <row r="104" spans="1:65" s="2" customFormat="1" ht="16.5" customHeight="1">
      <c r="A104" s="38"/>
      <c r="B104" s="39"/>
      <c r="C104" s="200" t="s">
        <v>120</v>
      </c>
      <c r="D104" s="200" t="s">
        <v>115</v>
      </c>
      <c r="E104" s="201" t="s">
        <v>146</v>
      </c>
      <c r="F104" s="202" t="s">
        <v>147</v>
      </c>
      <c r="G104" s="203" t="s">
        <v>118</v>
      </c>
      <c r="H104" s="204">
        <v>2667.5</v>
      </c>
      <c r="I104" s="205"/>
      <c r="J104" s="206">
        <f>ROUND(I104*H104,2)</f>
        <v>0</v>
      </c>
      <c r="K104" s="202" t="s">
        <v>119</v>
      </c>
      <c r="L104" s="44"/>
      <c r="M104" s="207" t="s">
        <v>19</v>
      </c>
      <c r="N104" s="208" t="s">
        <v>44</v>
      </c>
      <c r="O104" s="84"/>
      <c r="P104" s="209">
        <f>O104*H104</f>
        <v>0</v>
      </c>
      <c r="Q104" s="209">
        <v>0</v>
      </c>
      <c r="R104" s="209">
        <f>Q104*H104</f>
        <v>0</v>
      </c>
      <c r="S104" s="209">
        <v>0.45</v>
      </c>
      <c r="T104" s="210">
        <f>S104*H104</f>
        <v>1200.375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1" t="s">
        <v>120</v>
      </c>
      <c r="AT104" s="211" t="s">
        <v>115</v>
      </c>
      <c r="AU104" s="211" t="s">
        <v>83</v>
      </c>
      <c r="AY104" s="17" t="s">
        <v>113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7" t="s">
        <v>81</v>
      </c>
      <c r="BK104" s="212">
        <f>ROUND(I104*H104,2)</f>
        <v>0</v>
      </c>
      <c r="BL104" s="17" t="s">
        <v>120</v>
      </c>
      <c r="BM104" s="211" t="s">
        <v>148</v>
      </c>
    </row>
    <row r="105" spans="1:47" s="2" customFormat="1" ht="12">
      <c r="A105" s="38"/>
      <c r="B105" s="39"/>
      <c r="C105" s="40"/>
      <c r="D105" s="213" t="s">
        <v>122</v>
      </c>
      <c r="E105" s="40"/>
      <c r="F105" s="214" t="s">
        <v>149</v>
      </c>
      <c r="G105" s="40"/>
      <c r="H105" s="40"/>
      <c r="I105" s="215"/>
      <c r="J105" s="40"/>
      <c r="K105" s="40"/>
      <c r="L105" s="44"/>
      <c r="M105" s="216"/>
      <c r="N105" s="217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122</v>
      </c>
      <c r="AU105" s="17" t="s">
        <v>83</v>
      </c>
    </row>
    <row r="106" spans="1:47" s="2" customFormat="1" ht="12">
      <c r="A106" s="38"/>
      <c r="B106" s="39"/>
      <c r="C106" s="40"/>
      <c r="D106" s="218" t="s">
        <v>124</v>
      </c>
      <c r="E106" s="40"/>
      <c r="F106" s="219" t="s">
        <v>150</v>
      </c>
      <c r="G106" s="40"/>
      <c r="H106" s="40"/>
      <c r="I106" s="215"/>
      <c r="J106" s="40"/>
      <c r="K106" s="40"/>
      <c r="L106" s="44"/>
      <c r="M106" s="216"/>
      <c r="N106" s="217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124</v>
      </c>
      <c r="AU106" s="17" t="s">
        <v>83</v>
      </c>
    </row>
    <row r="107" spans="1:63" s="12" customFormat="1" ht="22.8" customHeight="1">
      <c r="A107" s="12"/>
      <c r="B107" s="184"/>
      <c r="C107" s="185"/>
      <c r="D107" s="186" t="s">
        <v>72</v>
      </c>
      <c r="E107" s="198" t="s">
        <v>151</v>
      </c>
      <c r="F107" s="198" t="s">
        <v>152</v>
      </c>
      <c r="G107" s="185"/>
      <c r="H107" s="185"/>
      <c r="I107" s="188"/>
      <c r="J107" s="199">
        <f>BK107</f>
        <v>0</v>
      </c>
      <c r="K107" s="185"/>
      <c r="L107" s="190"/>
      <c r="M107" s="191"/>
      <c r="N107" s="192"/>
      <c r="O107" s="192"/>
      <c r="P107" s="193">
        <f>SUM(P108:P148)</f>
        <v>0</v>
      </c>
      <c r="Q107" s="192"/>
      <c r="R107" s="193">
        <f>SUM(R108:R148)</f>
        <v>0</v>
      </c>
      <c r="S107" s="192"/>
      <c r="T107" s="194">
        <f>SUM(T108:T148)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5" t="s">
        <v>81</v>
      </c>
      <c r="AT107" s="196" t="s">
        <v>72</v>
      </c>
      <c r="AU107" s="196" t="s">
        <v>81</v>
      </c>
      <c r="AY107" s="195" t="s">
        <v>113</v>
      </c>
      <c r="BK107" s="197">
        <f>SUM(BK108:BK148)</f>
        <v>0</v>
      </c>
    </row>
    <row r="108" spans="1:65" s="2" customFormat="1" ht="16.5" customHeight="1">
      <c r="A108" s="38"/>
      <c r="B108" s="39"/>
      <c r="C108" s="200" t="s">
        <v>153</v>
      </c>
      <c r="D108" s="200" t="s">
        <v>115</v>
      </c>
      <c r="E108" s="201" t="s">
        <v>154</v>
      </c>
      <c r="F108" s="202" t="s">
        <v>155</v>
      </c>
      <c r="G108" s="203" t="s">
        <v>156</v>
      </c>
      <c r="H108" s="204">
        <v>1200.375</v>
      </c>
      <c r="I108" s="205"/>
      <c r="J108" s="206">
        <f>ROUND(I108*H108,2)</f>
        <v>0</v>
      </c>
      <c r="K108" s="202" t="s">
        <v>119</v>
      </c>
      <c r="L108" s="44"/>
      <c r="M108" s="207" t="s">
        <v>19</v>
      </c>
      <c r="N108" s="208" t="s">
        <v>44</v>
      </c>
      <c r="O108" s="84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1" t="s">
        <v>120</v>
      </c>
      <c r="AT108" s="211" t="s">
        <v>115</v>
      </c>
      <c r="AU108" s="211" t="s">
        <v>83</v>
      </c>
      <c r="AY108" s="17" t="s">
        <v>113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7" t="s">
        <v>81</v>
      </c>
      <c r="BK108" s="212">
        <f>ROUND(I108*H108,2)</f>
        <v>0</v>
      </c>
      <c r="BL108" s="17" t="s">
        <v>120</v>
      </c>
      <c r="BM108" s="211" t="s">
        <v>157</v>
      </c>
    </row>
    <row r="109" spans="1:47" s="2" customFormat="1" ht="12">
      <c r="A109" s="38"/>
      <c r="B109" s="39"/>
      <c r="C109" s="40"/>
      <c r="D109" s="213" t="s">
        <v>122</v>
      </c>
      <c r="E109" s="40"/>
      <c r="F109" s="214" t="s">
        <v>158</v>
      </c>
      <c r="G109" s="40"/>
      <c r="H109" s="40"/>
      <c r="I109" s="215"/>
      <c r="J109" s="40"/>
      <c r="K109" s="40"/>
      <c r="L109" s="44"/>
      <c r="M109" s="216"/>
      <c r="N109" s="217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122</v>
      </c>
      <c r="AU109" s="17" t="s">
        <v>83</v>
      </c>
    </row>
    <row r="110" spans="1:47" s="2" customFormat="1" ht="12">
      <c r="A110" s="38"/>
      <c r="B110" s="39"/>
      <c r="C110" s="40"/>
      <c r="D110" s="218" t="s">
        <v>124</v>
      </c>
      <c r="E110" s="40"/>
      <c r="F110" s="219" t="s">
        <v>159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124</v>
      </c>
      <c r="AU110" s="17" t="s">
        <v>83</v>
      </c>
    </row>
    <row r="111" spans="1:51" s="13" customFormat="1" ht="12">
      <c r="A111" s="13"/>
      <c r="B111" s="220"/>
      <c r="C111" s="221"/>
      <c r="D111" s="213" t="s">
        <v>132</v>
      </c>
      <c r="E111" s="222" t="s">
        <v>19</v>
      </c>
      <c r="F111" s="223" t="s">
        <v>160</v>
      </c>
      <c r="G111" s="221"/>
      <c r="H111" s="224">
        <v>1200.375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132</v>
      </c>
      <c r="AU111" s="230" t="s">
        <v>83</v>
      </c>
      <c r="AV111" s="13" t="s">
        <v>83</v>
      </c>
      <c r="AW111" s="13" t="s">
        <v>35</v>
      </c>
      <c r="AX111" s="13" t="s">
        <v>81</v>
      </c>
      <c r="AY111" s="230" t="s">
        <v>113</v>
      </c>
    </row>
    <row r="112" spans="1:65" s="2" customFormat="1" ht="16.5" customHeight="1">
      <c r="A112" s="38"/>
      <c r="B112" s="39"/>
      <c r="C112" s="200" t="s">
        <v>139</v>
      </c>
      <c r="D112" s="200" t="s">
        <v>115</v>
      </c>
      <c r="E112" s="201" t="s">
        <v>161</v>
      </c>
      <c r="F112" s="202" t="s">
        <v>162</v>
      </c>
      <c r="G112" s="203" t="s">
        <v>156</v>
      </c>
      <c r="H112" s="204">
        <v>461.6</v>
      </c>
      <c r="I112" s="205"/>
      <c r="J112" s="206">
        <f>ROUND(I112*H112,2)</f>
        <v>0</v>
      </c>
      <c r="K112" s="202" t="s">
        <v>119</v>
      </c>
      <c r="L112" s="44"/>
      <c r="M112" s="207" t="s">
        <v>19</v>
      </c>
      <c r="N112" s="208" t="s">
        <v>44</v>
      </c>
      <c r="O112" s="84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1" t="s">
        <v>120</v>
      </c>
      <c r="AT112" s="211" t="s">
        <v>115</v>
      </c>
      <c r="AU112" s="211" t="s">
        <v>83</v>
      </c>
      <c r="AY112" s="17" t="s">
        <v>113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7" t="s">
        <v>81</v>
      </c>
      <c r="BK112" s="212">
        <f>ROUND(I112*H112,2)</f>
        <v>0</v>
      </c>
      <c r="BL112" s="17" t="s">
        <v>120</v>
      </c>
      <c r="BM112" s="211" t="s">
        <v>163</v>
      </c>
    </row>
    <row r="113" spans="1:47" s="2" customFormat="1" ht="12">
      <c r="A113" s="38"/>
      <c r="B113" s="39"/>
      <c r="C113" s="40"/>
      <c r="D113" s="213" t="s">
        <v>122</v>
      </c>
      <c r="E113" s="40"/>
      <c r="F113" s="214" t="s">
        <v>164</v>
      </c>
      <c r="G113" s="40"/>
      <c r="H113" s="40"/>
      <c r="I113" s="215"/>
      <c r="J113" s="40"/>
      <c r="K113" s="40"/>
      <c r="L113" s="44"/>
      <c r="M113" s="216"/>
      <c r="N113" s="217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122</v>
      </c>
      <c r="AU113" s="17" t="s">
        <v>83</v>
      </c>
    </row>
    <row r="114" spans="1:47" s="2" customFormat="1" ht="12">
      <c r="A114" s="38"/>
      <c r="B114" s="39"/>
      <c r="C114" s="40"/>
      <c r="D114" s="218" t="s">
        <v>124</v>
      </c>
      <c r="E114" s="40"/>
      <c r="F114" s="219" t="s">
        <v>165</v>
      </c>
      <c r="G114" s="40"/>
      <c r="H114" s="40"/>
      <c r="I114" s="215"/>
      <c r="J114" s="40"/>
      <c r="K114" s="40"/>
      <c r="L114" s="44"/>
      <c r="M114" s="216"/>
      <c r="N114" s="217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124</v>
      </c>
      <c r="AU114" s="17" t="s">
        <v>83</v>
      </c>
    </row>
    <row r="115" spans="1:51" s="13" customFormat="1" ht="12">
      <c r="A115" s="13"/>
      <c r="B115" s="220"/>
      <c r="C115" s="221"/>
      <c r="D115" s="213" t="s">
        <v>132</v>
      </c>
      <c r="E115" s="222" t="s">
        <v>19</v>
      </c>
      <c r="F115" s="223" t="s">
        <v>166</v>
      </c>
      <c r="G115" s="221"/>
      <c r="H115" s="224">
        <v>461.6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132</v>
      </c>
      <c r="AU115" s="230" t="s">
        <v>83</v>
      </c>
      <c r="AV115" s="13" t="s">
        <v>83</v>
      </c>
      <c r="AW115" s="13" t="s">
        <v>35</v>
      </c>
      <c r="AX115" s="13" t="s">
        <v>81</v>
      </c>
      <c r="AY115" s="230" t="s">
        <v>113</v>
      </c>
    </row>
    <row r="116" spans="1:65" s="2" customFormat="1" ht="16.5" customHeight="1">
      <c r="A116" s="38"/>
      <c r="B116" s="39"/>
      <c r="C116" s="200" t="s">
        <v>167</v>
      </c>
      <c r="D116" s="200" t="s">
        <v>115</v>
      </c>
      <c r="E116" s="201" t="s">
        <v>168</v>
      </c>
      <c r="F116" s="202" t="s">
        <v>169</v>
      </c>
      <c r="G116" s="203" t="s">
        <v>156</v>
      </c>
      <c r="H116" s="204">
        <v>25</v>
      </c>
      <c r="I116" s="205"/>
      <c r="J116" s="206">
        <f>ROUND(I116*H116,2)</f>
        <v>0</v>
      </c>
      <c r="K116" s="202" t="s">
        <v>119</v>
      </c>
      <c r="L116" s="44"/>
      <c r="M116" s="207" t="s">
        <v>19</v>
      </c>
      <c r="N116" s="208" t="s">
        <v>44</v>
      </c>
      <c r="O116" s="84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1" t="s">
        <v>120</v>
      </c>
      <c r="AT116" s="211" t="s">
        <v>115</v>
      </c>
      <c r="AU116" s="211" t="s">
        <v>83</v>
      </c>
      <c r="AY116" s="17" t="s">
        <v>113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7" t="s">
        <v>81</v>
      </c>
      <c r="BK116" s="212">
        <f>ROUND(I116*H116,2)</f>
        <v>0</v>
      </c>
      <c r="BL116" s="17" t="s">
        <v>120</v>
      </c>
      <c r="BM116" s="211" t="s">
        <v>170</v>
      </c>
    </row>
    <row r="117" spans="1:47" s="2" customFormat="1" ht="12">
      <c r="A117" s="38"/>
      <c r="B117" s="39"/>
      <c r="C117" s="40"/>
      <c r="D117" s="213" t="s">
        <v>122</v>
      </c>
      <c r="E117" s="40"/>
      <c r="F117" s="214" t="s">
        <v>171</v>
      </c>
      <c r="G117" s="40"/>
      <c r="H117" s="40"/>
      <c r="I117" s="215"/>
      <c r="J117" s="40"/>
      <c r="K117" s="40"/>
      <c r="L117" s="44"/>
      <c r="M117" s="216"/>
      <c r="N117" s="217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122</v>
      </c>
      <c r="AU117" s="17" t="s">
        <v>83</v>
      </c>
    </row>
    <row r="118" spans="1:47" s="2" customFormat="1" ht="12">
      <c r="A118" s="38"/>
      <c r="B118" s="39"/>
      <c r="C118" s="40"/>
      <c r="D118" s="218" t="s">
        <v>124</v>
      </c>
      <c r="E118" s="40"/>
      <c r="F118" s="219" t="s">
        <v>172</v>
      </c>
      <c r="G118" s="40"/>
      <c r="H118" s="40"/>
      <c r="I118" s="215"/>
      <c r="J118" s="40"/>
      <c r="K118" s="40"/>
      <c r="L118" s="44"/>
      <c r="M118" s="216"/>
      <c r="N118" s="217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124</v>
      </c>
      <c r="AU118" s="17" t="s">
        <v>83</v>
      </c>
    </row>
    <row r="119" spans="1:51" s="13" customFormat="1" ht="12">
      <c r="A119" s="13"/>
      <c r="B119" s="220"/>
      <c r="C119" s="221"/>
      <c r="D119" s="213" t="s">
        <v>132</v>
      </c>
      <c r="E119" s="222" t="s">
        <v>19</v>
      </c>
      <c r="F119" s="223" t="s">
        <v>173</v>
      </c>
      <c r="G119" s="221"/>
      <c r="H119" s="224">
        <v>25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132</v>
      </c>
      <c r="AU119" s="230" t="s">
        <v>83</v>
      </c>
      <c r="AV119" s="13" t="s">
        <v>83</v>
      </c>
      <c r="AW119" s="13" t="s">
        <v>35</v>
      </c>
      <c r="AX119" s="13" t="s">
        <v>81</v>
      </c>
      <c r="AY119" s="230" t="s">
        <v>113</v>
      </c>
    </row>
    <row r="120" spans="1:65" s="2" customFormat="1" ht="16.5" customHeight="1">
      <c r="A120" s="38"/>
      <c r="B120" s="39"/>
      <c r="C120" s="200" t="s">
        <v>148</v>
      </c>
      <c r="D120" s="200" t="s">
        <v>115</v>
      </c>
      <c r="E120" s="201" t="s">
        <v>174</v>
      </c>
      <c r="F120" s="202" t="s">
        <v>175</v>
      </c>
      <c r="G120" s="203" t="s">
        <v>156</v>
      </c>
      <c r="H120" s="204">
        <v>1225</v>
      </c>
      <c r="I120" s="205"/>
      <c r="J120" s="206">
        <f>ROUND(I120*H120,2)</f>
        <v>0</v>
      </c>
      <c r="K120" s="202" t="s">
        <v>119</v>
      </c>
      <c r="L120" s="44"/>
      <c r="M120" s="207" t="s">
        <v>19</v>
      </c>
      <c r="N120" s="208" t="s">
        <v>44</v>
      </c>
      <c r="O120" s="84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1" t="s">
        <v>120</v>
      </c>
      <c r="AT120" s="211" t="s">
        <v>115</v>
      </c>
      <c r="AU120" s="211" t="s">
        <v>83</v>
      </c>
      <c r="AY120" s="17" t="s">
        <v>113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81</v>
      </c>
      <c r="BK120" s="212">
        <f>ROUND(I120*H120,2)</f>
        <v>0</v>
      </c>
      <c r="BL120" s="17" t="s">
        <v>120</v>
      </c>
      <c r="BM120" s="211" t="s">
        <v>176</v>
      </c>
    </row>
    <row r="121" spans="1:47" s="2" customFormat="1" ht="12">
      <c r="A121" s="38"/>
      <c r="B121" s="39"/>
      <c r="C121" s="40"/>
      <c r="D121" s="213" t="s">
        <v>122</v>
      </c>
      <c r="E121" s="40"/>
      <c r="F121" s="214" t="s">
        <v>177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122</v>
      </c>
      <c r="AU121" s="17" t="s">
        <v>83</v>
      </c>
    </row>
    <row r="122" spans="1:47" s="2" customFormat="1" ht="12">
      <c r="A122" s="38"/>
      <c r="B122" s="39"/>
      <c r="C122" s="40"/>
      <c r="D122" s="218" t="s">
        <v>124</v>
      </c>
      <c r="E122" s="40"/>
      <c r="F122" s="219" t="s">
        <v>178</v>
      </c>
      <c r="G122" s="40"/>
      <c r="H122" s="40"/>
      <c r="I122" s="215"/>
      <c r="J122" s="40"/>
      <c r="K122" s="40"/>
      <c r="L122" s="44"/>
      <c r="M122" s="216"/>
      <c r="N122" s="217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124</v>
      </c>
      <c r="AU122" s="17" t="s">
        <v>83</v>
      </c>
    </row>
    <row r="123" spans="1:51" s="13" customFormat="1" ht="12">
      <c r="A123" s="13"/>
      <c r="B123" s="220"/>
      <c r="C123" s="221"/>
      <c r="D123" s="213" t="s">
        <v>132</v>
      </c>
      <c r="E123" s="222" t="s">
        <v>19</v>
      </c>
      <c r="F123" s="223" t="s">
        <v>179</v>
      </c>
      <c r="G123" s="221"/>
      <c r="H123" s="224">
        <v>1686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132</v>
      </c>
      <c r="AU123" s="230" t="s">
        <v>83</v>
      </c>
      <c r="AV123" s="13" t="s">
        <v>83</v>
      </c>
      <c r="AW123" s="13" t="s">
        <v>35</v>
      </c>
      <c r="AX123" s="13" t="s">
        <v>73</v>
      </c>
      <c r="AY123" s="230" t="s">
        <v>113</v>
      </c>
    </row>
    <row r="124" spans="1:51" s="13" customFormat="1" ht="12">
      <c r="A124" s="13"/>
      <c r="B124" s="220"/>
      <c r="C124" s="221"/>
      <c r="D124" s="213" t="s">
        <v>132</v>
      </c>
      <c r="E124" s="222" t="s">
        <v>19</v>
      </c>
      <c r="F124" s="223" t="s">
        <v>180</v>
      </c>
      <c r="G124" s="221"/>
      <c r="H124" s="224">
        <v>-461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132</v>
      </c>
      <c r="AU124" s="230" t="s">
        <v>83</v>
      </c>
      <c r="AV124" s="13" t="s">
        <v>83</v>
      </c>
      <c r="AW124" s="13" t="s">
        <v>35</v>
      </c>
      <c r="AX124" s="13" t="s">
        <v>73</v>
      </c>
      <c r="AY124" s="230" t="s">
        <v>113</v>
      </c>
    </row>
    <row r="125" spans="1:51" s="14" customFormat="1" ht="12">
      <c r="A125" s="14"/>
      <c r="B125" s="231"/>
      <c r="C125" s="232"/>
      <c r="D125" s="213" t="s">
        <v>132</v>
      </c>
      <c r="E125" s="233" t="s">
        <v>19</v>
      </c>
      <c r="F125" s="234" t="s">
        <v>145</v>
      </c>
      <c r="G125" s="232"/>
      <c r="H125" s="235">
        <v>1225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1" t="s">
        <v>132</v>
      </c>
      <c r="AU125" s="241" t="s">
        <v>83</v>
      </c>
      <c r="AV125" s="14" t="s">
        <v>120</v>
      </c>
      <c r="AW125" s="14" t="s">
        <v>35</v>
      </c>
      <c r="AX125" s="14" t="s">
        <v>81</v>
      </c>
      <c r="AY125" s="241" t="s">
        <v>113</v>
      </c>
    </row>
    <row r="126" spans="1:65" s="2" customFormat="1" ht="16.5" customHeight="1">
      <c r="A126" s="38"/>
      <c r="B126" s="39"/>
      <c r="C126" s="200" t="s">
        <v>134</v>
      </c>
      <c r="D126" s="200" t="s">
        <v>115</v>
      </c>
      <c r="E126" s="201" t="s">
        <v>181</v>
      </c>
      <c r="F126" s="202" t="s">
        <v>182</v>
      </c>
      <c r="G126" s="203" t="s">
        <v>156</v>
      </c>
      <c r="H126" s="204">
        <v>6125</v>
      </c>
      <c r="I126" s="205"/>
      <c r="J126" s="206">
        <f>ROUND(I126*H126,2)</f>
        <v>0</v>
      </c>
      <c r="K126" s="202" t="s">
        <v>119</v>
      </c>
      <c r="L126" s="44"/>
      <c r="M126" s="207" t="s">
        <v>19</v>
      </c>
      <c r="N126" s="208" t="s">
        <v>44</v>
      </c>
      <c r="O126" s="84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1" t="s">
        <v>120</v>
      </c>
      <c r="AT126" s="211" t="s">
        <v>115</v>
      </c>
      <c r="AU126" s="211" t="s">
        <v>83</v>
      </c>
      <c r="AY126" s="17" t="s">
        <v>113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7" t="s">
        <v>81</v>
      </c>
      <c r="BK126" s="212">
        <f>ROUND(I126*H126,2)</f>
        <v>0</v>
      </c>
      <c r="BL126" s="17" t="s">
        <v>120</v>
      </c>
      <c r="BM126" s="211" t="s">
        <v>183</v>
      </c>
    </row>
    <row r="127" spans="1:47" s="2" customFormat="1" ht="12">
      <c r="A127" s="38"/>
      <c r="B127" s="39"/>
      <c r="C127" s="40"/>
      <c r="D127" s="213" t="s">
        <v>122</v>
      </c>
      <c r="E127" s="40"/>
      <c r="F127" s="214" t="s">
        <v>184</v>
      </c>
      <c r="G127" s="40"/>
      <c r="H127" s="40"/>
      <c r="I127" s="215"/>
      <c r="J127" s="40"/>
      <c r="K127" s="40"/>
      <c r="L127" s="44"/>
      <c r="M127" s="216"/>
      <c r="N127" s="21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122</v>
      </c>
      <c r="AU127" s="17" t="s">
        <v>83</v>
      </c>
    </row>
    <row r="128" spans="1:47" s="2" customFormat="1" ht="12">
      <c r="A128" s="38"/>
      <c r="B128" s="39"/>
      <c r="C128" s="40"/>
      <c r="D128" s="218" t="s">
        <v>124</v>
      </c>
      <c r="E128" s="40"/>
      <c r="F128" s="219" t="s">
        <v>185</v>
      </c>
      <c r="G128" s="40"/>
      <c r="H128" s="40"/>
      <c r="I128" s="215"/>
      <c r="J128" s="40"/>
      <c r="K128" s="40"/>
      <c r="L128" s="44"/>
      <c r="M128" s="216"/>
      <c r="N128" s="217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124</v>
      </c>
      <c r="AU128" s="17" t="s">
        <v>83</v>
      </c>
    </row>
    <row r="129" spans="1:51" s="13" customFormat="1" ht="12">
      <c r="A129" s="13"/>
      <c r="B129" s="220"/>
      <c r="C129" s="221"/>
      <c r="D129" s="213" t="s">
        <v>132</v>
      </c>
      <c r="E129" s="222" t="s">
        <v>19</v>
      </c>
      <c r="F129" s="223" t="s">
        <v>186</v>
      </c>
      <c r="G129" s="221"/>
      <c r="H129" s="224">
        <v>6125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132</v>
      </c>
      <c r="AU129" s="230" t="s">
        <v>83</v>
      </c>
      <c r="AV129" s="13" t="s">
        <v>83</v>
      </c>
      <c r="AW129" s="13" t="s">
        <v>35</v>
      </c>
      <c r="AX129" s="13" t="s">
        <v>73</v>
      </c>
      <c r="AY129" s="230" t="s">
        <v>113</v>
      </c>
    </row>
    <row r="130" spans="1:51" s="14" customFormat="1" ht="12">
      <c r="A130" s="14"/>
      <c r="B130" s="231"/>
      <c r="C130" s="232"/>
      <c r="D130" s="213" t="s">
        <v>132</v>
      </c>
      <c r="E130" s="233" t="s">
        <v>19</v>
      </c>
      <c r="F130" s="234" t="s">
        <v>145</v>
      </c>
      <c r="G130" s="232"/>
      <c r="H130" s="235">
        <v>6125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1" t="s">
        <v>132</v>
      </c>
      <c r="AU130" s="241" t="s">
        <v>83</v>
      </c>
      <c r="AV130" s="14" t="s">
        <v>120</v>
      </c>
      <c r="AW130" s="14" t="s">
        <v>35</v>
      </c>
      <c r="AX130" s="14" t="s">
        <v>81</v>
      </c>
      <c r="AY130" s="241" t="s">
        <v>113</v>
      </c>
    </row>
    <row r="131" spans="1:65" s="2" customFormat="1" ht="16.5" customHeight="1">
      <c r="A131" s="38"/>
      <c r="B131" s="39"/>
      <c r="C131" s="200" t="s">
        <v>176</v>
      </c>
      <c r="D131" s="200" t="s">
        <v>115</v>
      </c>
      <c r="E131" s="201" t="s">
        <v>187</v>
      </c>
      <c r="F131" s="202" t="s">
        <v>188</v>
      </c>
      <c r="G131" s="203" t="s">
        <v>156</v>
      </c>
      <c r="H131" s="204">
        <v>1225</v>
      </c>
      <c r="I131" s="205"/>
      <c r="J131" s="206">
        <f>ROUND(I131*H131,2)</f>
        <v>0</v>
      </c>
      <c r="K131" s="202" t="s">
        <v>119</v>
      </c>
      <c r="L131" s="44"/>
      <c r="M131" s="207" t="s">
        <v>19</v>
      </c>
      <c r="N131" s="208" t="s">
        <v>44</v>
      </c>
      <c r="O131" s="84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120</v>
      </c>
      <c r="AT131" s="211" t="s">
        <v>115</v>
      </c>
      <c r="AU131" s="211" t="s">
        <v>83</v>
      </c>
      <c r="AY131" s="17" t="s">
        <v>113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81</v>
      </c>
      <c r="BK131" s="212">
        <f>ROUND(I131*H131,2)</f>
        <v>0</v>
      </c>
      <c r="BL131" s="17" t="s">
        <v>120</v>
      </c>
      <c r="BM131" s="211" t="s">
        <v>189</v>
      </c>
    </row>
    <row r="132" spans="1:47" s="2" customFormat="1" ht="12">
      <c r="A132" s="38"/>
      <c r="B132" s="39"/>
      <c r="C132" s="40"/>
      <c r="D132" s="213" t="s">
        <v>122</v>
      </c>
      <c r="E132" s="40"/>
      <c r="F132" s="214" t="s">
        <v>188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122</v>
      </c>
      <c r="AU132" s="17" t="s">
        <v>83</v>
      </c>
    </row>
    <row r="133" spans="1:47" s="2" customFormat="1" ht="12">
      <c r="A133" s="38"/>
      <c r="B133" s="39"/>
      <c r="C133" s="40"/>
      <c r="D133" s="218" t="s">
        <v>124</v>
      </c>
      <c r="E133" s="40"/>
      <c r="F133" s="219" t="s">
        <v>190</v>
      </c>
      <c r="G133" s="40"/>
      <c r="H133" s="40"/>
      <c r="I133" s="215"/>
      <c r="J133" s="40"/>
      <c r="K133" s="40"/>
      <c r="L133" s="44"/>
      <c r="M133" s="216"/>
      <c r="N133" s="217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124</v>
      </c>
      <c r="AU133" s="17" t="s">
        <v>83</v>
      </c>
    </row>
    <row r="134" spans="1:65" s="2" customFormat="1" ht="21.75" customHeight="1">
      <c r="A134" s="38"/>
      <c r="B134" s="39"/>
      <c r="C134" s="200" t="s">
        <v>191</v>
      </c>
      <c r="D134" s="200" t="s">
        <v>115</v>
      </c>
      <c r="E134" s="201" t="s">
        <v>192</v>
      </c>
      <c r="F134" s="202" t="s">
        <v>193</v>
      </c>
      <c r="G134" s="203" t="s">
        <v>156</v>
      </c>
      <c r="H134" s="204">
        <v>1</v>
      </c>
      <c r="I134" s="205"/>
      <c r="J134" s="206">
        <f>ROUND(I134*H134,2)</f>
        <v>0</v>
      </c>
      <c r="K134" s="202" t="s">
        <v>119</v>
      </c>
      <c r="L134" s="44"/>
      <c r="M134" s="207" t="s">
        <v>19</v>
      </c>
      <c r="N134" s="208" t="s">
        <v>44</v>
      </c>
      <c r="O134" s="84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1" t="s">
        <v>120</v>
      </c>
      <c r="AT134" s="211" t="s">
        <v>115</v>
      </c>
      <c r="AU134" s="211" t="s">
        <v>83</v>
      </c>
      <c r="AY134" s="17" t="s">
        <v>113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81</v>
      </c>
      <c r="BK134" s="212">
        <f>ROUND(I134*H134,2)</f>
        <v>0</v>
      </c>
      <c r="BL134" s="17" t="s">
        <v>120</v>
      </c>
      <c r="BM134" s="211" t="s">
        <v>194</v>
      </c>
    </row>
    <row r="135" spans="1:47" s="2" customFormat="1" ht="12">
      <c r="A135" s="38"/>
      <c r="B135" s="39"/>
      <c r="C135" s="40"/>
      <c r="D135" s="213" t="s">
        <v>122</v>
      </c>
      <c r="E135" s="40"/>
      <c r="F135" s="214" t="s">
        <v>195</v>
      </c>
      <c r="G135" s="40"/>
      <c r="H135" s="40"/>
      <c r="I135" s="215"/>
      <c r="J135" s="40"/>
      <c r="K135" s="40"/>
      <c r="L135" s="44"/>
      <c r="M135" s="216"/>
      <c r="N135" s="21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122</v>
      </c>
      <c r="AU135" s="17" t="s">
        <v>83</v>
      </c>
    </row>
    <row r="136" spans="1:47" s="2" customFormat="1" ht="12">
      <c r="A136" s="38"/>
      <c r="B136" s="39"/>
      <c r="C136" s="40"/>
      <c r="D136" s="218" t="s">
        <v>124</v>
      </c>
      <c r="E136" s="40"/>
      <c r="F136" s="219" t="s">
        <v>196</v>
      </c>
      <c r="G136" s="40"/>
      <c r="H136" s="40"/>
      <c r="I136" s="215"/>
      <c r="J136" s="40"/>
      <c r="K136" s="40"/>
      <c r="L136" s="44"/>
      <c r="M136" s="216"/>
      <c r="N136" s="217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124</v>
      </c>
      <c r="AU136" s="17" t="s">
        <v>83</v>
      </c>
    </row>
    <row r="137" spans="1:65" s="2" customFormat="1" ht="16.5" customHeight="1">
      <c r="A137" s="38"/>
      <c r="B137" s="39"/>
      <c r="C137" s="200" t="s">
        <v>183</v>
      </c>
      <c r="D137" s="200" t="s">
        <v>115</v>
      </c>
      <c r="E137" s="201" t="s">
        <v>197</v>
      </c>
      <c r="F137" s="202" t="s">
        <v>198</v>
      </c>
      <c r="G137" s="203" t="s">
        <v>156</v>
      </c>
      <c r="H137" s="204">
        <v>1</v>
      </c>
      <c r="I137" s="205"/>
      <c r="J137" s="206">
        <f>ROUND(I137*H137,2)</f>
        <v>0</v>
      </c>
      <c r="K137" s="202" t="s">
        <v>199</v>
      </c>
      <c r="L137" s="44"/>
      <c r="M137" s="207" t="s">
        <v>19</v>
      </c>
      <c r="N137" s="208" t="s">
        <v>44</v>
      </c>
      <c r="O137" s="84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1" t="s">
        <v>120</v>
      </c>
      <c r="AT137" s="211" t="s">
        <v>115</v>
      </c>
      <c r="AU137" s="211" t="s">
        <v>83</v>
      </c>
      <c r="AY137" s="17" t="s">
        <v>113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81</v>
      </c>
      <c r="BK137" s="212">
        <f>ROUND(I137*H137,2)</f>
        <v>0</v>
      </c>
      <c r="BL137" s="17" t="s">
        <v>120</v>
      </c>
      <c r="BM137" s="211" t="s">
        <v>200</v>
      </c>
    </row>
    <row r="138" spans="1:47" s="2" customFormat="1" ht="12">
      <c r="A138" s="38"/>
      <c r="B138" s="39"/>
      <c r="C138" s="40"/>
      <c r="D138" s="213" t="s">
        <v>122</v>
      </c>
      <c r="E138" s="40"/>
      <c r="F138" s="214" t="s">
        <v>201</v>
      </c>
      <c r="G138" s="40"/>
      <c r="H138" s="40"/>
      <c r="I138" s="215"/>
      <c r="J138" s="40"/>
      <c r="K138" s="40"/>
      <c r="L138" s="44"/>
      <c r="M138" s="216"/>
      <c r="N138" s="217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122</v>
      </c>
      <c r="AU138" s="17" t="s">
        <v>83</v>
      </c>
    </row>
    <row r="139" spans="1:47" s="2" customFormat="1" ht="12">
      <c r="A139" s="38"/>
      <c r="B139" s="39"/>
      <c r="C139" s="40"/>
      <c r="D139" s="218" t="s">
        <v>124</v>
      </c>
      <c r="E139" s="40"/>
      <c r="F139" s="219" t="s">
        <v>202</v>
      </c>
      <c r="G139" s="40"/>
      <c r="H139" s="40"/>
      <c r="I139" s="215"/>
      <c r="J139" s="40"/>
      <c r="K139" s="40"/>
      <c r="L139" s="44"/>
      <c r="M139" s="216"/>
      <c r="N139" s="217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124</v>
      </c>
      <c r="AU139" s="17" t="s">
        <v>83</v>
      </c>
    </row>
    <row r="140" spans="1:65" s="2" customFormat="1" ht="24.15" customHeight="1">
      <c r="A140" s="38"/>
      <c r="B140" s="39"/>
      <c r="C140" s="200" t="s">
        <v>203</v>
      </c>
      <c r="D140" s="200" t="s">
        <v>115</v>
      </c>
      <c r="E140" s="201" t="s">
        <v>204</v>
      </c>
      <c r="F140" s="202" t="s">
        <v>205</v>
      </c>
      <c r="G140" s="203" t="s">
        <v>156</v>
      </c>
      <c r="H140" s="204">
        <v>1</v>
      </c>
      <c r="I140" s="205"/>
      <c r="J140" s="206">
        <f>ROUND(I140*H140,2)</f>
        <v>0</v>
      </c>
      <c r="K140" s="202" t="s">
        <v>119</v>
      </c>
      <c r="L140" s="44"/>
      <c r="M140" s="207" t="s">
        <v>19</v>
      </c>
      <c r="N140" s="208" t="s">
        <v>44</v>
      </c>
      <c r="O140" s="84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1" t="s">
        <v>120</v>
      </c>
      <c r="AT140" s="211" t="s">
        <v>115</v>
      </c>
      <c r="AU140" s="211" t="s">
        <v>83</v>
      </c>
      <c r="AY140" s="17" t="s">
        <v>113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81</v>
      </c>
      <c r="BK140" s="212">
        <f>ROUND(I140*H140,2)</f>
        <v>0</v>
      </c>
      <c r="BL140" s="17" t="s">
        <v>120</v>
      </c>
      <c r="BM140" s="211" t="s">
        <v>206</v>
      </c>
    </row>
    <row r="141" spans="1:47" s="2" customFormat="1" ht="12">
      <c r="A141" s="38"/>
      <c r="B141" s="39"/>
      <c r="C141" s="40"/>
      <c r="D141" s="213" t="s">
        <v>122</v>
      </c>
      <c r="E141" s="40"/>
      <c r="F141" s="214" t="s">
        <v>207</v>
      </c>
      <c r="G141" s="40"/>
      <c r="H141" s="40"/>
      <c r="I141" s="215"/>
      <c r="J141" s="40"/>
      <c r="K141" s="40"/>
      <c r="L141" s="44"/>
      <c r="M141" s="216"/>
      <c r="N141" s="217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122</v>
      </c>
      <c r="AU141" s="17" t="s">
        <v>83</v>
      </c>
    </row>
    <row r="142" spans="1:47" s="2" customFormat="1" ht="12">
      <c r="A142" s="38"/>
      <c r="B142" s="39"/>
      <c r="C142" s="40"/>
      <c r="D142" s="218" t="s">
        <v>124</v>
      </c>
      <c r="E142" s="40"/>
      <c r="F142" s="219" t="s">
        <v>208</v>
      </c>
      <c r="G142" s="40"/>
      <c r="H142" s="40"/>
      <c r="I142" s="215"/>
      <c r="J142" s="40"/>
      <c r="K142" s="40"/>
      <c r="L142" s="44"/>
      <c r="M142" s="216"/>
      <c r="N142" s="217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124</v>
      </c>
      <c r="AU142" s="17" t="s">
        <v>83</v>
      </c>
    </row>
    <row r="143" spans="1:65" s="2" customFormat="1" ht="24.15" customHeight="1">
      <c r="A143" s="38"/>
      <c r="B143" s="39"/>
      <c r="C143" s="200" t="s">
        <v>189</v>
      </c>
      <c r="D143" s="200" t="s">
        <v>115</v>
      </c>
      <c r="E143" s="201" t="s">
        <v>209</v>
      </c>
      <c r="F143" s="202" t="s">
        <v>210</v>
      </c>
      <c r="G143" s="203" t="s">
        <v>156</v>
      </c>
      <c r="H143" s="204">
        <v>1</v>
      </c>
      <c r="I143" s="205"/>
      <c r="J143" s="206">
        <f>ROUND(I143*H143,2)</f>
        <v>0</v>
      </c>
      <c r="K143" s="202" t="s">
        <v>119</v>
      </c>
      <c r="L143" s="44"/>
      <c r="M143" s="207" t="s">
        <v>19</v>
      </c>
      <c r="N143" s="208" t="s">
        <v>44</v>
      </c>
      <c r="O143" s="84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1" t="s">
        <v>120</v>
      </c>
      <c r="AT143" s="211" t="s">
        <v>115</v>
      </c>
      <c r="AU143" s="211" t="s">
        <v>83</v>
      </c>
      <c r="AY143" s="17" t="s">
        <v>113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81</v>
      </c>
      <c r="BK143" s="212">
        <f>ROUND(I143*H143,2)</f>
        <v>0</v>
      </c>
      <c r="BL143" s="17" t="s">
        <v>120</v>
      </c>
      <c r="BM143" s="211" t="s">
        <v>211</v>
      </c>
    </row>
    <row r="144" spans="1:47" s="2" customFormat="1" ht="12">
      <c r="A144" s="38"/>
      <c r="B144" s="39"/>
      <c r="C144" s="40"/>
      <c r="D144" s="213" t="s">
        <v>122</v>
      </c>
      <c r="E144" s="40"/>
      <c r="F144" s="214" t="s">
        <v>212</v>
      </c>
      <c r="G144" s="40"/>
      <c r="H144" s="40"/>
      <c r="I144" s="215"/>
      <c r="J144" s="40"/>
      <c r="K144" s="40"/>
      <c r="L144" s="44"/>
      <c r="M144" s="216"/>
      <c r="N144" s="217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122</v>
      </c>
      <c r="AU144" s="17" t="s">
        <v>83</v>
      </c>
    </row>
    <row r="145" spans="1:47" s="2" customFormat="1" ht="12">
      <c r="A145" s="38"/>
      <c r="B145" s="39"/>
      <c r="C145" s="40"/>
      <c r="D145" s="218" t="s">
        <v>124</v>
      </c>
      <c r="E145" s="40"/>
      <c r="F145" s="219" t="s">
        <v>213</v>
      </c>
      <c r="G145" s="40"/>
      <c r="H145" s="40"/>
      <c r="I145" s="215"/>
      <c r="J145" s="40"/>
      <c r="K145" s="40"/>
      <c r="L145" s="44"/>
      <c r="M145" s="216"/>
      <c r="N145" s="217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124</v>
      </c>
      <c r="AU145" s="17" t="s">
        <v>83</v>
      </c>
    </row>
    <row r="146" spans="1:65" s="2" customFormat="1" ht="21.75" customHeight="1">
      <c r="A146" s="38"/>
      <c r="B146" s="39"/>
      <c r="C146" s="200" t="s">
        <v>8</v>
      </c>
      <c r="D146" s="200" t="s">
        <v>115</v>
      </c>
      <c r="E146" s="201" t="s">
        <v>214</v>
      </c>
      <c r="F146" s="202" t="s">
        <v>215</v>
      </c>
      <c r="G146" s="203" t="s">
        <v>156</v>
      </c>
      <c r="H146" s="204">
        <v>1</v>
      </c>
      <c r="I146" s="205"/>
      <c r="J146" s="206">
        <f>ROUND(I146*H146,2)</f>
        <v>0</v>
      </c>
      <c r="K146" s="202" t="s">
        <v>119</v>
      </c>
      <c r="L146" s="44"/>
      <c r="M146" s="207" t="s">
        <v>19</v>
      </c>
      <c r="N146" s="208" t="s">
        <v>44</v>
      </c>
      <c r="O146" s="84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1" t="s">
        <v>120</v>
      </c>
      <c r="AT146" s="211" t="s">
        <v>115</v>
      </c>
      <c r="AU146" s="211" t="s">
        <v>83</v>
      </c>
      <c r="AY146" s="17" t="s">
        <v>113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81</v>
      </c>
      <c r="BK146" s="212">
        <f>ROUND(I146*H146,2)</f>
        <v>0</v>
      </c>
      <c r="BL146" s="17" t="s">
        <v>120</v>
      </c>
      <c r="BM146" s="211" t="s">
        <v>216</v>
      </c>
    </row>
    <row r="147" spans="1:47" s="2" customFormat="1" ht="12">
      <c r="A147" s="38"/>
      <c r="B147" s="39"/>
      <c r="C147" s="40"/>
      <c r="D147" s="213" t="s">
        <v>122</v>
      </c>
      <c r="E147" s="40"/>
      <c r="F147" s="214" t="s">
        <v>217</v>
      </c>
      <c r="G147" s="40"/>
      <c r="H147" s="40"/>
      <c r="I147" s="215"/>
      <c r="J147" s="40"/>
      <c r="K147" s="40"/>
      <c r="L147" s="44"/>
      <c r="M147" s="216"/>
      <c r="N147" s="217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122</v>
      </c>
      <c r="AU147" s="17" t="s">
        <v>83</v>
      </c>
    </row>
    <row r="148" spans="1:47" s="2" customFormat="1" ht="12">
      <c r="A148" s="38"/>
      <c r="B148" s="39"/>
      <c r="C148" s="40"/>
      <c r="D148" s="218" t="s">
        <v>124</v>
      </c>
      <c r="E148" s="40"/>
      <c r="F148" s="219" t="s">
        <v>218</v>
      </c>
      <c r="G148" s="40"/>
      <c r="H148" s="40"/>
      <c r="I148" s="215"/>
      <c r="J148" s="40"/>
      <c r="K148" s="40"/>
      <c r="L148" s="44"/>
      <c r="M148" s="216"/>
      <c r="N148" s="217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124</v>
      </c>
      <c r="AU148" s="17" t="s">
        <v>83</v>
      </c>
    </row>
    <row r="149" spans="1:63" s="12" customFormat="1" ht="25.9" customHeight="1">
      <c r="A149" s="12"/>
      <c r="B149" s="184"/>
      <c r="C149" s="185"/>
      <c r="D149" s="186" t="s">
        <v>72</v>
      </c>
      <c r="E149" s="187" t="s">
        <v>219</v>
      </c>
      <c r="F149" s="187" t="s">
        <v>220</v>
      </c>
      <c r="G149" s="185"/>
      <c r="H149" s="185"/>
      <c r="I149" s="188"/>
      <c r="J149" s="189">
        <f>BK149</f>
        <v>0</v>
      </c>
      <c r="K149" s="185"/>
      <c r="L149" s="190"/>
      <c r="M149" s="191"/>
      <c r="N149" s="192"/>
      <c r="O149" s="192"/>
      <c r="P149" s="193">
        <f>P150+P157</f>
        <v>0</v>
      </c>
      <c r="Q149" s="192"/>
      <c r="R149" s="193">
        <f>R150+R157</f>
        <v>0</v>
      </c>
      <c r="S149" s="192"/>
      <c r="T149" s="194">
        <f>T150+T157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5" t="s">
        <v>153</v>
      </c>
      <c r="AT149" s="196" t="s">
        <v>72</v>
      </c>
      <c r="AU149" s="196" t="s">
        <v>73</v>
      </c>
      <c r="AY149" s="195" t="s">
        <v>113</v>
      </c>
      <c r="BK149" s="197">
        <f>BK150+BK157</f>
        <v>0</v>
      </c>
    </row>
    <row r="150" spans="1:63" s="12" customFormat="1" ht="22.8" customHeight="1">
      <c r="A150" s="12"/>
      <c r="B150" s="184"/>
      <c r="C150" s="185"/>
      <c r="D150" s="186" t="s">
        <v>72</v>
      </c>
      <c r="E150" s="198" t="s">
        <v>221</v>
      </c>
      <c r="F150" s="198" t="s">
        <v>222</v>
      </c>
      <c r="G150" s="185"/>
      <c r="H150" s="185"/>
      <c r="I150" s="188"/>
      <c r="J150" s="199">
        <f>BK150</f>
        <v>0</v>
      </c>
      <c r="K150" s="185"/>
      <c r="L150" s="190"/>
      <c r="M150" s="191"/>
      <c r="N150" s="192"/>
      <c r="O150" s="192"/>
      <c r="P150" s="193">
        <f>SUM(P151:P156)</f>
        <v>0</v>
      </c>
      <c r="Q150" s="192"/>
      <c r="R150" s="193">
        <f>SUM(R151:R156)</f>
        <v>0</v>
      </c>
      <c r="S150" s="192"/>
      <c r="T150" s="194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5" t="s">
        <v>153</v>
      </c>
      <c r="AT150" s="196" t="s">
        <v>72</v>
      </c>
      <c r="AU150" s="196" t="s">
        <v>81</v>
      </c>
      <c r="AY150" s="195" t="s">
        <v>113</v>
      </c>
      <c r="BK150" s="197">
        <f>SUM(BK151:BK156)</f>
        <v>0</v>
      </c>
    </row>
    <row r="151" spans="1:65" s="2" customFormat="1" ht="24.15" customHeight="1">
      <c r="A151" s="38"/>
      <c r="B151" s="39"/>
      <c r="C151" s="200" t="s">
        <v>223</v>
      </c>
      <c r="D151" s="200" t="s">
        <v>115</v>
      </c>
      <c r="E151" s="201" t="s">
        <v>224</v>
      </c>
      <c r="F151" s="202" t="s">
        <v>225</v>
      </c>
      <c r="G151" s="203" t="s">
        <v>226</v>
      </c>
      <c r="H151" s="204">
        <v>1</v>
      </c>
      <c r="I151" s="205"/>
      <c r="J151" s="206">
        <f>ROUND(I151*H151,2)</f>
        <v>0</v>
      </c>
      <c r="K151" s="202" t="s">
        <v>119</v>
      </c>
      <c r="L151" s="44"/>
      <c r="M151" s="207" t="s">
        <v>19</v>
      </c>
      <c r="N151" s="208" t="s">
        <v>44</v>
      </c>
      <c r="O151" s="84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1" t="s">
        <v>227</v>
      </c>
      <c r="AT151" s="211" t="s">
        <v>115</v>
      </c>
      <c r="AU151" s="211" t="s">
        <v>83</v>
      </c>
      <c r="AY151" s="17" t="s">
        <v>113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81</v>
      </c>
      <c r="BK151" s="212">
        <f>ROUND(I151*H151,2)</f>
        <v>0</v>
      </c>
      <c r="BL151" s="17" t="s">
        <v>227</v>
      </c>
      <c r="BM151" s="211" t="s">
        <v>228</v>
      </c>
    </row>
    <row r="152" spans="1:47" s="2" customFormat="1" ht="12">
      <c r="A152" s="38"/>
      <c r="B152" s="39"/>
      <c r="C152" s="40"/>
      <c r="D152" s="213" t="s">
        <v>122</v>
      </c>
      <c r="E152" s="40"/>
      <c r="F152" s="214" t="s">
        <v>225</v>
      </c>
      <c r="G152" s="40"/>
      <c r="H152" s="40"/>
      <c r="I152" s="215"/>
      <c r="J152" s="40"/>
      <c r="K152" s="40"/>
      <c r="L152" s="44"/>
      <c r="M152" s="216"/>
      <c r="N152" s="217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122</v>
      </c>
      <c r="AU152" s="17" t="s">
        <v>83</v>
      </c>
    </row>
    <row r="153" spans="1:47" s="2" customFormat="1" ht="12">
      <c r="A153" s="38"/>
      <c r="B153" s="39"/>
      <c r="C153" s="40"/>
      <c r="D153" s="218" t="s">
        <v>124</v>
      </c>
      <c r="E153" s="40"/>
      <c r="F153" s="219" t="s">
        <v>229</v>
      </c>
      <c r="G153" s="40"/>
      <c r="H153" s="40"/>
      <c r="I153" s="215"/>
      <c r="J153" s="40"/>
      <c r="K153" s="40"/>
      <c r="L153" s="44"/>
      <c r="M153" s="216"/>
      <c r="N153" s="217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124</v>
      </c>
      <c r="AU153" s="17" t="s">
        <v>83</v>
      </c>
    </row>
    <row r="154" spans="1:65" s="2" customFormat="1" ht="24.15" customHeight="1">
      <c r="A154" s="38"/>
      <c r="B154" s="39"/>
      <c r="C154" s="200" t="s">
        <v>230</v>
      </c>
      <c r="D154" s="200" t="s">
        <v>115</v>
      </c>
      <c r="E154" s="201" t="s">
        <v>231</v>
      </c>
      <c r="F154" s="202" t="s">
        <v>232</v>
      </c>
      <c r="G154" s="203" t="s">
        <v>226</v>
      </c>
      <c r="H154" s="204">
        <v>1</v>
      </c>
      <c r="I154" s="205"/>
      <c r="J154" s="206">
        <f>ROUND(I154*H154,2)</f>
        <v>0</v>
      </c>
      <c r="K154" s="202" t="s">
        <v>119</v>
      </c>
      <c r="L154" s="44"/>
      <c r="M154" s="207" t="s">
        <v>19</v>
      </c>
      <c r="N154" s="208" t="s">
        <v>44</v>
      </c>
      <c r="O154" s="84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1" t="s">
        <v>227</v>
      </c>
      <c r="AT154" s="211" t="s">
        <v>115</v>
      </c>
      <c r="AU154" s="211" t="s">
        <v>83</v>
      </c>
      <c r="AY154" s="17" t="s">
        <v>113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81</v>
      </c>
      <c r="BK154" s="212">
        <f>ROUND(I154*H154,2)</f>
        <v>0</v>
      </c>
      <c r="BL154" s="17" t="s">
        <v>227</v>
      </c>
      <c r="BM154" s="211" t="s">
        <v>233</v>
      </c>
    </row>
    <row r="155" spans="1:47" s="2" customFormat="1" ht="12">
      <c r="A155" s="38"/>
      <c r="B155" s="39"/>
      <c r="C155" s="40"/>
      <c r="D155" s="213" t="s">
        <v>122</v>
      </c>
      <c r="E155" s="40"/>
      <c r="F155" s="214" t="s">
        <v>232</v>
      </c>
      <c r="G155" s="40"/>
      <c r="H155" s="40"/>
      <c r="I155" s="215"/>
      <c r="J155" s="40"/>
      <c r="K155" s="40"/>
      <c r="L155" s="44"/>
      <c r="M155" s="216"/>
      <c r="N155" s="217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122</v>
      </c>
      <c r="AU155" s="17" t="s">
        <v>83</v>
      </c>
    </row>
    <row r="156" spans="1:47" s="2" customFormat="1" ht="12">
      <c r="A156" s="38"/>
      <c r="B156" s="39"/>
      <c r="C156" s="40"/>
      <c r="D156" s="218" t="s">
        <v>124</v>
      </c>
      <c r="E156" s="40"/>
      <c r="F156" s="219" t="s">
        <v>234</v>
      </c>
      <c r="G156" s="40"/>
      <c r="H156" s="40"/>
      <c r="I156" s="215"/>
      <c r="J156" s="40"/>
      <c r="K156" s="40"/>
      <c r="L156" s="44"/>
      <c r="M156" s="216"/>
      <c r="N156" s="217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124</v>
      </c>
      <c r="AU156" s="17" t="s">
        <v>83</v>
      </c>
    </row>
    <row r="157" spans="1:63" s="12" customFormat="1" ht="22.8" customHeight="1">
      <c r="A157" s="12"/>
      <c r="B157" s="184"/>
      <c r="C157" s="185"/>
      <c r="D157" s="186" t="s">
        <v>72</v>
      </c>
      <c r="E157" s="198" t="s">
        <v>235</v>
      </c>
      <c r="F157" s="198" t="s">
        <v>236</v>
      </c>
      <c r="G157" s="185"/>
      <c r="H157" s="185"/>
      <c r="I157" s="188"/>
      <c r="J157" s="199">
        <f>BK157</f>
        <v>0</v>
      </c>
      <c r="K157" s="185"/>
      <c r="L157" s="190"/>
      <c r="M157" s="191"/>
      <c r="N157" s="192"/>
      <c r="O157" s="192"/>
      <c r="P157" s="193">
        <f>SUM(P158:P160)</f>
        <v>0</v>
      </c>
      <c r="Q157" s="192"/>
      <c r="R157" s="193">
        <f>SUM(R158:R160)</f>
        <v>0</v>
      </c>
      <c r="S157" s="192"/>
      <c r="T157" s="194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5" t="s">
        <v>153</v>
      </c>
      <c r="AT157" s="196" t="s">
        <v>72</v>
      </c>
      <c r="AU157" s="196" t="s">
        <v>81</v>
      </c>
      <c r="AY157" s="195" t="s">
        <v>113</v>
      </c>
      <c r="BK157" s="197">
        <f>SUM(BK158:BK160)</f>
        <v>0</v>
      </c>
    </row>
    <row r="158" spans="1:65" s="2" customFormat="1" ht="24.15" customHeight="1">
      <c r="A158" s="38"/>
      <c r="B158" s="39"/>
      <c r="C158" s="200" t="s">
        <v>200</v>
      </c>
      <c r="D158" s="200" t="s">
        <v>115</v>
      </c>
      <c r="E158" s="201" t="s">
        <v>237</v>
      </c>
      <c r="F158" s="202" t="s">
        <v>238</v>
      </c>
      <c r="G158" s="203" t="s">
        <v>226</v>
      </c>
      <c r="H158" s="204">
        <v>1</v>
      </c>
      <c r="I158" s="205"/>
      <c r="J158" s="206">
        <f>ROUND(I158*H158,2)</f>
        <v>0</v>
      </c>
      <c r="K158" s="202" t="s">
        <v>119</v>
      </c>
      <c r="L158" s="44"/>
      <c r="M158" s="207" t="s">
        <v>19</v>
      </c>
      <c r="N158" s="208" t="s">
        <v>44</v>
      </c>
      <c r="O158" s="84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1" t="s">
        <v>227</v>
      </c>
      <c r="AT158" s="211" t="s">
        <v>115</v>
      </c>
      <c r="AU158" s="211" t="s">
        <v>83</v>
      </c>
      <c r="AY158" s="17" t="s">
        <v>113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81</v>
      </c>
      <c r="BK158" s="212">
        <f>ROUND(I158*H158,2)</f>
        <v>0</v>
      </c>
      <c r="BL158" s="17" t="s">
        <v>227</v>
      </c>
      <c r="BM158" s="211" t="s">
        <v>239</v>
      </c>
    </row>
    <row r="159" spans="1:47" s="2" customFormat="1" ht="12">
      <c r="A159" s="38"/>
      <c r="B159" s="39"/>
      <c r="C159" s="40"/>
      <c r="D159" s="213" t="s">
        <v>122</v>
      </c>
      <c r="E159" s="40"/>
      <c r="F159" s="214" t="s">
        <v>238</v>
      </c>
      <c r="G159" s="40"/>
      <c r="H159" s="40"/>
      <c r="I159" s="215"/>
      <c r="J159" s="40"/>
      <c r="K159" s="40"/>
      <c r="L159" s="44"/>
      <c r="M159" s="216"/>
      <c r="N159" s="217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122</v>
      </c>
      <c r="AU159" s="17" t="s">
        <v>83</v>
      </c>
    </row>
    <row r="160" spans="1:47" s="2" customFormat="1" ht="12">
      <c r="A160" s="38"/>
      <c r="B160" s="39"/>
      <c r="C160" s="40"/>
      <c r="D160" s="218" t="s">
        <v>124</v>
      </c>
      <c r="E160" s="40"/>
      <c r="F160" s="219" t="s">
        <v>240</v>
      </c>
      <c r="G160" s="40"/>
      <c r="H160" s="40"/>
      <c r="I160" s="215"/>
      <c r="J160" s="40"/>
      <c r="K160" s="40"/>
      <c r="L160" s="44"/>
      <c r="M160" s="242"/>
      <c r="N160" s="243"/>
      <c r="O160" s="244"/>
      <c r="P160" s="244"/>
      <c r="Q160" s="244"/>
      <c r="R160" s="244"/>
      <c r="S160" s="244"/>
      <c r="T160" s="24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124</v>
      </c>
      <c r="AU160" s="17" t="s">
        <v>83</v>
      </c>
    </row>
    <row r="161" spans="1:31" s="2" customFormat="1" ht="6.95" customHeight="1">
      <c r="A161" s="38"/>
      <c r="B161" s="59"/>
      <c r="C161" s="60"/>
      <c r="D161" s="60"/>
      <c r="E161" s="60"/>
      <c r="F161" s="60"/>
      <c r="G161" s="60"/>
      <c r="H161" s="60"/>
      <c r="I161" s="60"/>
      <c r="J161" s="60"/>
      <c r="K161" s="60"/>
      <c r="L161" s="44"/>
      <c r="M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</sheetData>
  <sheetProtection password="CC35" sheet="1" objects="1" scenarios="1" formatColumns="0" formatRows="0" autoFilter="0"/>
  <autoFilter ref="C85:K16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2/174151101"/>
    <hyperlink ref="F94" r:id="rId2" display="https://podminky.urs.cz/item/CS_URS_2023_02/181951112"/>
    <hyperlink ref="F99" r:id="rId3" display="https://podminky.urs.cz/item/CS_URS_2023_02/961044111"/>
    <hyperlink ref="F106" r:id="rId4" display="https://podminky.urs.cz/item/CS_URS_2023_02/981011314"/>
    <hyperlink ref="F110" r:id="rId5" display="https://podminky.urs.cz/item/CS_URS_2023_02/997006005"/>
    <hyperlink ref="F114" r:id="rId6" display="https://podminky.urs.cz/item/CS_URS_2023_02/997006006"/>
    <hyperlink ref="F118" r:id="rId7" display="https://podminky.urs.cz/item/CS_URS_2023_02/997006007"/>
    <hyperlink ref="F122" r:id="rId8" display="https://podminky.urs.cz/item/CS_URS_2023_02/997006512"/>
    <hyperlink ref="F128" r:id="rId9" display="https://podminky.urs.cz/item/CS_URS_2023_02/997006519"/>
    <hyperlink ref="F133" r:id="rId10" display="https://podminky.urs.cz/item/CS_URS_2023_02/997006551"/>
    <hyperlink ref="F136" r:id="rId11" display="https://podminky.urs.cz/item/CS_URS_2023_02/997013821"/>
    <hyperlink ref="F139" r:id="rId12" display="https://podminky.urs.cz/item/CS_URS_2021_01/997013831"/>
    <hyperlink ref="F142" r:id="rId13" display="https://podminky.urs.cz/item/CS_URS_2023_02/997013861"/>
    <hyperlink ref="F145" r:id="rId14" display="https://podminky.urs.cz/item/CS_URS_2023_02/997013862"/>
    <hyperlink ref="F148" r:id="rId15" display="https://podminky.urs.cz/item/CS_URS_2023_02/997013863"/>
    <hyperlink ref="F153" r:id="rId16" display="https://podminky.urs.cz/item/CS_URS_2023_02/032903000"/>
    <hyperlink ref="F156" r:id="rId17" display="https://podminky.urs.cz/item/CS_URS_2023_02/039103000"/>
    <hyperlink ref="F160" r:id="rId18" display="https://podminky.urs.cz/item/CS_URS_2023_02/0910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251" t="s">
        <v>241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242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243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244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245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246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247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248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249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250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251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80</v>
      </c>
      <c r="F18" s="257" t="s">
        <v>252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253</v>
      </c>
      <c r="F19" s="257" t="s">
        <v>254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255</v>
      </c>
      <c r="F20" s="257" t="s">
        <v>256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257</v>
      </c>
      <c r="F21" s="257" t="s">
        <v>258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259</v>
      </c>
      <c r="F22" s="257" t="s">
        <v>260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261</v>
      </c>
      <c r="F23" s="257" t="s">
        <v>262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263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264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265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266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267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268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269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270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271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99</v>
      </c>
      <c r="F36" s="257"/>
      <c r="G36" s="257" t="s">
        <v>272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273</v>
      </c>
      <c r="F37" s="257"/>
      <c r="G37" s="257" t="s">
        <v>274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54</v>
      </c>
      <c r="F38" s="257"/>
      <c r="G38" s="257" t="s">
        <v>275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55</v>
      </c>
      <c r="F39" s="257"/>
      <c r="G39" s="257" t="s">
        <v>276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100</v>
      </c>
      <c r="F40" s="257"/>
      <c r="G40" s="257" t="s">
        <v>277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101</v>
      </c>
      <c r="F41" s="257"/>
      <c r="G41" s="257" t="s">
        <v>278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279</v>
      </c>
      <c r="F42" s="257"/>
      <c r="G42" s="257" t="s">
        <v>280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281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282</v>
      </c>
      <c r="F44" s="257"/>
      <c r="G44" s="257" t="s">
        <v>283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103</v>
      </c>
      <c r="F45" s="257"/>
      <c r="G45" s="257" t="s">
        <v>284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285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286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287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288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289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290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291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292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293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294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295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296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297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298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299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300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301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302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303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304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305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306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307</v>
      </c>
      <c r="D76" s="275"/>
      <c r="E76" s="275"/>
      <c r="F76" s="275" t="s">
        <v>308</v>
      </c>
      <c r="G76" s="276"/>
      <c r="H76" s="275" t="s">
        <v>55</v>
      </c>
      <c r="I76" s="275" t="s">
        <v>58</v>
      </c>
      <c r="J76" s="275" t="s">
        <v>309</v>
      </c>
      <c r="K76" s="274"/>
    </row>
    <row r="77" spans="2:11" s="1" customFormat="1" ht="17.25" customHeight="1">
      <c r="B77" s="272"/>
      <c r="C77" s="277" t="s">
        <v>310</v>
      </c>
      <c r="D77" s="277"/>
      <c r="E77" s="277"/>
      <c r="F77" s="278" t="s">
        <v>311</v>
      </c>
      <c r="G77" s="279"/>
      <c r="H77" s="277"/>
      <c r="I77" s="277"/>
      <c r="J77" s="277" t="s">
        <v>312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54</v>
      </c>
      <c r="D79" s="282"/>
      <c r="E79" s="282"/>
      <c r="F79" s="283" t="s">
        <v>313</v>
      </c>
      <c r="G79" s="284"/>
      <c r="H79" s="260" t="s">
        <v>314</v>
      </c>
      <c r="I79" s="260" t="s">
        <v>315</v>
      </c>
      <c r="J79" s="260">
        <v>20</v>
      </c>
      <c r="K79" s="274"/>
    </row>
    <row r="80" spans="2:11" s="1" customFormat="1" ht="15" customHeight="1">
      <c r="B80" s="272"/>
      <c r="C80" s="260" t="s">
        <v>316</v>
      </c>
      <c r="D80" s="260"/>
      <c r="E80" s="260"/>
      <c r="F80" s="283" t="s">
        <v>313</v>
      </c>
      <c r="G80" s="284"/>
      <c r="H80" s="260" t="s">
        <v>317</v>
      </c>
      <c r="I80" s="260" t="s">
        <v>315</v>
      </c>
      <c r="J80" s="260">
        <v>120</v>
      </c>
      <c r="K80" s="274"/>
    </row>
    <row r="81" spans="2:11" s="1" customFormat="1" ht="15" customHeight="1">
      <c r="B81" s="285"/>
      <c r="C81" s="260" t="s">
        <v>318</v>
      </c>
      <c r="D81" s="260"/>
      <c r="E81" s="260"/>
      <c r="F81" s="283" t="s">
        <v>319</v>
      </c>
      <c r="G81" s="284"/>
      <c r="H81" s="260" t="s">
        <v>320</v>
      </c>
      <c r="I81" s="260" t="s">
        <v>315</v>
      </c>
      <c r="J81" s="260">
        <v>50</v>
      </c>
      <c r="K81" s="274"/>
    </row>
    <row r="82" spans="2:11" s="1" customFormat="1" ht="15" customHeight="1">
      <c r="B82" s="285"/>
      <c r="C82" s="260" t="s">
        <v>321</v>
      </c>
      <c r="D82" s="260"/>
      <c r="E82" s="260"/>
      <c r="F82" s="283" t="s">
        <v>313</v>
      </c>
      <c r="G82" s="284"/>
      <c r="H82" s="260" t="s">
        <v>322</v>
      </c>
      <c r="I82" s="260" t="s">
        <v>323</v>
      </c>
      <c r="J82" s="260"/>
      <c r="K82" s="274"/>
    </row>
    <row r="83" spans="2:11" s="1" customFormat="1" ht="15" customHeight="1">
      <c r="B83" s="285"/>
      <c r="C83" s="286" t="s">
        <v>324</v>
      </c>
      <c r="D83" s="286"/>
      <c r="E83" s="286"/>
      <c r="F83" s="287" t="s">
        <v>319</v>
      </c>
      <c r="G83" s="286"/>
      <c r="H83" s="286" t="s">
        <v>325</v>
      </c>
      <c r="I83" s="286" t="s">
        <v>315</v>
      </c>
      <c r="J83" s="286">
        <v>15</v>
      </c>
      <c r="K83" s="274"/>
    </row>
    <row r="84" spans="2:11" s="1" customFormat="1" ht="15" customHeight="1">
      <c r="B84" s="285"/>
      <c r="C84" s="286" t="s">
        <v>326</v>
      </c>
      <c r="D84" s="286"/>
      <c r="E84" s="286"/>
      <c r="F84" s="287" t="s">
        <v>319</v>
      </c>
      <c r="G84" s="286"/>
      <c r="H84" s="286" t="s">
        <v>327</v>
      </c>
      <c r="I84" s="286" t="s">
        <v>315</v>
      </c>
      <c r="J84" s="286">
        <v>15</v>
      </c>
      <c r="K84" s="274"/>
    </row>
    <row r="85" spans="2:11" s="1" customFormat="1" ht="15" customHeight="1">
      <c r="B85" s="285"/>
      <c r="C85" s="286" t="s">
        <v>328</v>
      </c>
      <c r="D85" s="286"/>
      <c r="E85" s="286"/>
      <c r="F85" s="287" t="s">
        <v>319</v>
      </c>
      <c r="G85" s="286"/>
      <c r="H85" s="286" t="s">
        <v>329</v>
      </c>
      <c r="I85" s="286" t="s">
        <v>315</v>
      </c>
      <c r="J85" s="286">
        <v>20</v>
      </c>
      <c r="K85" s="274"/>
    </row>
    <row r="86" spans="2:11" s="1" customFormat="1" ht="15" customHeight="1">
      <c r="B86" s="285"/>
      <c r="C86" s="286" t="s">
        <v>330</v>
      </c>
      <c r="D86" s="286"/>
      <c r="E86" s="286"/>
      <c r="F86" s="287" t="s">
        <v>319</v>
      </c>
      <c r="G86" s="286"/>
      <c r="H86" s="286" t="s">
        <v>331</v>
      </c>
      <c r="I86" s="286" t="s">
        <v>315</v>
      </c>
      <c r="J86" s="286">
        <v>20</v>
      </c>
      <c r="K86" s="274"/>
    </row>
    <row r="87" spans="2:11" s="1" customFormat="1" ht="15" customHeight="1">
      <c r="B87" s="285"/>
      <c r="C87" s="260" t="s">
        <v>332</v>
      </c>
      <c r="D87" s="260"/>
      <c r="E87" s="260"/>
      <c r="F87" s="283" t="s">
        <v>319</v>
      </c>
      <c r="G87" s="284"/>
      <c r="H87" s="260" t="s">
        <v>333</v>
      </c>
      <c r="I87" s="260" t="s">
        <v>315</v>
      </c>
      <c r="J87" s="260">
        <v>50</v>
      </c>
      <c r="K87" s="274"/>
    </row>
    <row r="88" spans="2:11" s="1" customFormat="1" ht="15" customHeight="1">
      <c r="B88" s="285"/>
      <c r="C88" s="260" t="s">
        <v>334</v>
      </c>
      <c r="D88" s="260"/>
      <c r="E88" s="260"/>
      <c r="F88" s="283" t="s">
        <v>319</v>
      </c>
      <c r="G88" s="284"/>
      <c r="H88" s="260" t="s">
        <v>335</v>
      </c>
      <c r="I88" s="260" t="s">
        <v>315</v>
      </c>
      <c r="J88" s="260">
        <v>20</v>
      </c>
      <c r="K88" s="274"/>
    </row>
    <row r="89" spans="2:11" s="1" customFormat="1" ht="15" customHeight="1">
      <c r="B89" s="285"/>
      <c r="C89" s="260" t="s">
        <v>336</v>
      </c>
      <c r="D89" s="260"/>
      <c r="E89" s="260"/>
      <c r="F89" s="283" t="s">
        <v>319</v>
      </c>
      <c r="G89" s="284"/>
      <c r="H89" s="260" t="s">
        <v>337</v>
      </c>
      <c r="I89" s="260" t="s">
        <v>315</v>
      </c>
      <c r="J89" s="260">
        <v>20</v>
      </c>
      <c r="K89" s="274"/>
    </row>
    <row r="90" spans="2:11" s="1" customFormat="1" ht="15" customHeight="1">
      <c r="B90" s="285"/>
      <c r="C90" s="260" t="s">
        <v>338</v>
      </c>
      <c r="D90" s="260"/>
      <c r="E90" s="260"/>
      <c r="F90" s="283" t="s">
        <v>319</v>
      </c>
      <c r="G90" s="284"/>
      <c r="H90" s="260" t="s">
        <v>339</v>
      </c>
      <c r="I90" s="260" t="s">
        <v>315</v>
      </c>
      <c r="J90" s="260">
        <v>50</v>
      </c>
      <c r="K90" s="274"/>
    </row>
    <row r="91" spans="2:11" s="1" customFormat="1" ht="15" customHeight="1">
      <c r="B91" s="285"/>
      <c r="C91" s="260" t="s">
        <v>340</v>
      </c>
      <c r="D91" s="260"/>
      <c r="E91" s="260"/>
      <c r="F91" s="283" t="s">
        <v>319</v>
      </c>
      <c r="G91" s="284"/>
      <c r="H91" s="260" t="s">
        <v>340</v>
      </c>
      <c r="I91" s="260" t="s">
        <v>315</v>
      </c>
      <c r="J91" s="260">
        <v>50</v>
      </c>
      <c r="K91" s="274"/>
    </row>
    <row r="92" spans="2:11" s="1" customFormat="1" ht="15" customHeight="1">
      <c r="B92" s="285"/>
      <c r="C92" s="260" t="s">
        <v>341</v>
      </c>
      <c r="D92" s="260"/>
      <c r="E92" s="260"/>
      <c r="F92" s="283" t="s">
        <v>319</v>
      </c>
      <c r="G92" s="284"/>
      <c r="H92" s="260" t="s">
        <v>342</v>
      </c>
      <c r="I92" s="260" t="s">
        <v>315</v>
      </c>
      <c r="J92" s="260">
        <v>255</v>
      </c>
      <c r="K92" s="274"/>
    </row>
    <row r="93" spans="2:11" s="1" customFormat="1" ht="15" customHeight="1">
      <c r="B93" s="285"/>
      <c r="C93" s="260" t="s">
        <v>343</v>
      </c>
      <c r="D93" s="260"/>
      <c r="E93" s="260"/>
      <c r="F93" s="283" t="s">
        <v>313</v>
      </c>
      <c r="G93" s="284"/>
      <c r="H93" s="260" t="s">
        <v>344</v>
      </c>
      <c r="I93" s="260" t="s">
        <v>345</v>
      </c>
      <c r="J93" s="260"/>
      <c r="K93" s="274"/>
    </row>
    <row r="94" spans="2:11" s="1" customFormat="1" ht="15" customHeight="1">
      <c r="B94" s="285"/>
      <c r="C94" s="260" t="s">
        <v>346</v>
      </c>
      <c r="D94" s="260"/>
      <c r="E94" s="260"/>
      <c r="F94" s="283" t="s">
        <v>313</v>
      </c>
      <c r="G94" s="284"/>
      <c r="H94" s="260" t="s">
        <v>347</v>
      </c>
      <c r="I94" s="260" t="s">
        <v>348</v>
      </c>
      <c r="J94" s="260"/>
      <c r="K94" s="274"/>
    </row>
    <row r="95" spans="2:11" s="1" customFormat="1" ht="15" customHeight="1">
      <c r="B95" s="285"/>
      <c r="C95" s="260" t="s">
        <v>349</v>
      </c>
      <c r="D95" s="260"/>
      <c r="E95" s="260"/>
      <c r="F95" s="283" t="s">
        <v>313</v>
      </c>
      <c r="G95" s="284"/>
      <c r="H95" s="260" t="s">
        <v>349</v>
      </c>
      <c r="I95" s="260" t="s">
        <v>348</v>
      </c>
      <c r="J95" s="260"/>
      <c r="K95" s="274"/>
    </row>
    <row r="96" spans="2:11" s="1" customFormat="1" ht="15" customHeight="1">
      <c r="B96" s="285"/>
      <c r="C96" s="260" t="s">
        <v>39</v>
      </c>
      <c r="D96" s="260"/>
      <c r="E96" s="260"/>
      <c r="F96" s="283" t="s">
        <v>313</v>
      </c>
      <c r="G96" s="284"/>
      <c r="H96" s="260" t="s">
        <v>350</v>
      </c>
      <c r="I96" s="260" t="s">
        <v>348</v>
      </c>
      <c r="J96" s="260"/>
      <c r="K96" s="274"/>
    </row>
    <row r="97" spans="2:11" s="1" customFormat="1" ht="15" customHeight="1">
      <c r="B97" s="285"/>
      <c r="C97" s="260" t="s">
        <v>49</v>
      </c>
      <c r="D97" s="260"/>
      <c r="E97" s="260"/>
      <c r="F97" s="283" t="s">
        <v>313</v>
      </c>
      <c r="G97" s="284"/>
      <c r="H97" s="260" t="s">
        <v>351</v>
      </c>
      <c r="I97" s="260" t="s">
        <v>348</v>
      </c>
      <c r="J97" s="260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352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307</v>
      </c>
      <c r="D103" s="275"/>
      <c r="E103" s="275"/>
      <c r="F103" s="275" t="s">
        <v>308</v>
      </c>
      <c r="G103" s="276"/>
      <c r="H103" s="275" t="s">
        <v>55</v>
      </c>
      <c r="I103" s="275" t="s">
        <v>58</v>
      </c>
      <c r="J103" s="275" t="s">
        <v>309</v>
      </c>
      <c r="K103" s="274"/>
    </row>
    <row r="104" spans="2:11" s="1" customFormat="1" ht="17.25" customHeight="1">
      <c r="B104" s="272"/>
      <c r="C104" s="277" t="s">
        <v>310</v>
      </c>
      <c r="D104" s="277"/>
      <c r="E104" s="277"/>
      <c r="F104" s="278" t="s">
        <v>311</v>
      </c>
      <c r="G104" s="279"/>
      <c r="H104" s="277"/>
      <c r="I104" s="277"/>
      <c r="J104" s="277" t="s">
        <v>312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2"/>
      <c r="C106" s="260" t="s">
        <v>54</v>
      </c>
      <c r="D106" s="282"/>
      <c r="E106" s="282"/>
      <c r="F106" s="283" t="s">
        <v>313</v>
      </c>
      <c r="G106" s="260"/>
      <c r="H106" s="260" t="s">
        <v>353</v>
      </c>
      <c r="I106" s="260" t="s">
        <v>315</v>
      </c>
      <c r="J106" s="260">
        <v>20</v>
      </c>
      <c r="K106" s="274"/>
    </row>
    <row r="107" spans="2:11" s="1" customFormat="1" ht="15" customHeight="1">
      <c r="B107" s="272"/>
      <c r="C107" s="260" t="s">
        <v>316</v>
      </c>
      <c r="D107" s="260"/>
      <c r="E107" s="260"/>
      <c r="F107" s="283" t="s">
        <v>313</v>
      </c>
      <c r="G107" s="260"/>
      <c r="H107" s="260" t="s">
        <v>353</v>
      </c>
      <c r="I107" s="260" t="s">
        <v>315</v>
      </c>
      <c r="J107" s="260">
        <v>120</v>
      </c>
      <c r="K107" s="274"/>
    </row>
    <row r="108" spans="2:11" s="1" customFormat="1" ht="15" customHeight="1">
      <c r="B108" s="285"/>
      <c r="C108" s="260" t="s">
        <v>318</v>
      </c>
      <c r="D108" s="260"/>
      <c r="E108" s="260"/>
      <c r="F108" s="283" t="s">
        <v>319</v>
      </c>
      <c r="G108" s="260"/>
      <c r="H108" s="260" t="s">
        <v>353</v>
      </c>
      <c r="I108" s="260" t="s">
        <v>315</v>
      </c>
      <c r="J108" s="260">
        <v>50</v>
      </c>
      <c r="K108" s="274"/>
    </row>
    <row r="109" spans="2:11" s="1" customFormat="1" ht="15" customHeight="1">
      <c r="B109" s="285"/>
      <c r="C109" s="260" t="s">
        <v>321</v>
      </c>
      <c r="D109" s="260"/>
      <c r="E109" s="260"/>
      <c r="F109" s="283" t="s">
        <v>313</v>
      </c>
      <c r="G109" s="260"/>
      <c r="H109" s="260" t="s">
        <v>353</v>
      </c>
      <c r="I109" s="260" t="s">
        <v>323</v>
      </c>
      <c r="J109" s="260"/>
      <c r="K109" s="274"/>
    </row>
    <row r="110" spans="2:11" s="1" customFormat="1" ht="15" customHeight="1">
      <c r="B110" s="285"/>
      <c r="C110" s="260" t="s">
        <v>332</v>
      </c>
      <c r="D110" s="260"/>
      <c r="E110" s="260"/>
      <c r="F110" s="283" t="s">
        <v>319</v>
      </c>
      <c r="G110" s="260"/>
      <c r="H110" s="260" t="s">
        <v>353</v>
      </c>
      <c r="I110" s="260" t="s">
        <v>315</v>
      </c>
      <c r="J110" s="260">
        <v>50</v>
      </c>
      <c r="K110" s="274"/>
    </row>
    <row r="111" spans="2:11" s="1" customFormat="1" ht="15" customHeight="1">
      <c r="B111" s="285"/>
      <c r="C111" s="260" t="s">
        <v>340</v>
      </c>
      <c r="D111" s="260"/>
      <c r="E111" s="260"/>
      <c r="F111" s="283" t="s">
        <v>319</v>
      </c>
      <c r="G111" s="260"/>
      <c r="H111" s="260" t="s">
        <v>353</v>
      </c>
      <c r="I111" s="260" t="s">
        <v>315</v>
      </c>
      <c r="J111" s="260">
        <v>50</v>
      </c>
      <c r="K111" s="274"/>
    </row>
    <row r="112" spans="2:11" s="1" customFormat="1" ht="15" customHeight="1">
      <c r="B112" s="285"/>
      <c r="C112" s="260" t="s">
        <v>338</v>
      </c>
      <c r="D112" s="260"/>
      <c r="E112" s="260"/>
      <c r="F112" s="283" t="s">
        <v>319</v>
      </c>
      <c r="G112" s="260"/>
      <c r="H112" s="260" t="s">
        <v>353</v>
      </c>
      <c r="I112" s="260" t="s">
        <v>315</v>
      </c>
      <c r="J112" s="260">
        <v>50</v>
      </c>
      <c r="K112" s="274"/>
    </row>
    <row r="113" spans="2:11" s="1" customFormat="1" ht="15" customHeight="1">
      <c r="B113" s="285"/>
      <c r="C113" s="260" t="s">
        <v>54</v>
      </c>
      <c r="D113" s="260"/>
      <c r="E113" s="260"/>
      <c r="F113" s="283" t="s">
        <v>313</v>
      </c>
      <c r="G113" s="260"/>
      <c r="H113" s="260" t="s">
        <v>354</v>
      </c>
      <c r="I113" s="260" t="s">
        <v>315</v>
      </c>
      <c r="J113" s="260">
        <v>20</v>
      </c>
      <c r="K113" s="274"/>
    </row>
    <row r="114" spans="2:11" s="1" customFormat="1" ht="15" customHeight="1">
      <c r="B114" s="285"/>
      <c r="C114" s="260" t="s">
        <v>355</v>
      </c>
      <c r="D114" s="260"/>
      <c r="E114" s="260"/>
      <c r="F114" s="283" t="s">
        <v>313</v>
      </c>
      <c r="G114" s="260"/>
      <c r="H114" s="260" t="s">
        <v>356</v>
      </c>
      <c r="I114" s="260" t="s">
        <v>315</v>
      </c>
      <c r="J114" s="260">
        <v>120</v>
      </c>
      <c r="K114" s="274"/>
    </row>
    <row r="115" spans="2:11" s="1" customFormat="1" ht="15" customHeight="1">
      <c r="B115" s="285"/>
      <c r="C115" s="260" t="s">
        <v>39</v>
      </c>
      <c r="D115" s="260"/>
      <c r="E115" s="260"/>
      <c r="F115" s="283" t="s">
        <v>313</v>
      </c>
      <c r="G115" s="260"/>
      <c r="H115" s="260" t="s">
        <v>357</v>
      </c>
      <c r="I115" s="260" t="s">
        <v>348</v>
      </c>
      <c r="J115" s="260"/>
      <c r="K115" s="274"/>
    </row>
    <row r="116" spans="2:11" s="1" customFormat="1" ht="15" customHeight="1">
      <c r="B116" s="285"/>
      <c r="C116" s="260" t="s">
        <v>49</v>
      </c>
      <c r="D116" s="260"/>
      <c r="E116" s="260"/>
      <c r="F116" s="283" t="s">
        <v>313</v>
      </c>
      <c r="G116" s="260"/>
      <c r="H116" s="260" t="s">
        <v>358</v>
      </c>
      <c r="I116" s="260" t="s">
        <v>348</v>
      </c>
      <c r="J116" s="260"/>
      <c r="K116" s="274"/>
    </row>
    <row r="117" spans="2:11" s="1" customFormat="1" ht="15" customHeight="1">
      <c r="B117" s="285"/>
      <c r="C117" s="260" t="s">
        <v>58</v>
      </c>
      <c r="D117" s="260"/>
      <c r="E117" s="260"/>
      <c r="F117" s="283" t="s">
        <v>313</v>
      </c>
      <c r="G117" s="260"/>
      <c r="H117" s="260" t="s">
        <v>359</v>
      </c>
      <c r="I117" s="260" t="s">
        <v>360</v>
      </c>
      <c r="J117" s="260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251" t="s">
        <v>361</v>
      </c>
      <c r="D122" s="251"/>
      <c r="E122" s="251"/>
      <c r="F122" s="251"/>
      <c r="G122" s="251"/>
      <c r="H122" s="251"/>
      <c r="I122" s="251"/>
      <c r="J122" s="251"/>
      <c r="K122" s="302"/>
    </row>
    <row r="123" spans="2:11" s="1" customFormat="1" ht="17.25" customHeight="1">
      <c r="B123" s="303"/>
      <c r="C123" s="275" t="s">
        <v>307</v>
      </c>
      <c r="D123" s="275"/>
      <c r="E123" s="275"/>
      <c r="F123" s="275" t="s">
        <v>308</v>
      </c>
      <c r="G123" s="276"/>
      <c r="H123" s="275" t="s">
        <v>55</v>
      </c>
      <c r="I123" s="275" t="s">
        <v>58</v>
      </c>
      <c r="J123" s="275" t="s">
        <v>309</v>
      </c>
      <c r="K123" s="304"/>
    </row>
    <row r="124" spans="2:11" s="1" customFormat="1" ht="17.25" customHeight="1">
      <c r="B124" s="303"/>
      <c r="C124" s="277" t="s">
        <v>310</v>
      </c>
      <c r="D124" s="277"/>
      <c r="E124" s="277"/>
      <c r="F124" s="278" t="s">
        <v>311</v>
      </c>
      <c r="G124" s="279"/>
      <c r="H124" s="277"/>
      <c r="I124" s="277"/>
      <c r="J124" s="277" t="s">
        <v>312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0" t="s">
        <v>316</v>
      </c>
      <c r="D126" s="282"/>
      <c r="E126" s="282"/>
      <c r="F126" s="283" t="s">
        <v>313</v>
      </c>
      <c r="G126" s="260"/>
      <c r="H126" s="260" t="s">
        <v>353</v>
      </c>
      <c r="I126" s="260" t="s">
        <v>315</v>
      </c>
      <c r="J126" s="260">
        <v>120</v>
      </c>
      <c r="K126" s="308"/>
    </row>
    <row r="127" spans="2:11" s="1" customFormat="1" ht="15" customHeight="1">
      <c r="B127" s="305"/>
      <c r="C127" s="260" t="s">
        <v>362</v>
      </c>
      <c r="D127" s="260"/>
      <c r="E127" s="260"/>
      <c r="F127" s="283" t="s">
        <v>313</v>
      </c>
      <c r="G127" s="260"/>
      <c r="H127" s="260" t="s">
        <v>363</v>
      </c>
      <c r="I127" s="260" t="s">
        <v>315</v>
      </c>
      <c r="J127" s="260" t="s">
        <v>364</v>
      </c>
      <c r="K127" s="308"/>
    </row>
    <row r="128" spans="2:11" s="1" customFormat="1" ht="15" customHeight="1">
      <c r="B128" s="305"/>
      <c r="C128" s="260" t="s">
        <v>261</v>
      </c>
      <c r="D128" s="260"/>
      <c r="E128" s="260"/>
      <c r="F128" s="283" t="s">
        <v>313</v>
      </c>
      <c r="G128" s="260"/>
      <c r="H128" s="260" t="s">
        <v>365</v>
      </c>
      <c r="I128" s="260" t="s">
        <v>315</v>
      </c>
      <c r="J128" s="260" t="s">
        <v>364</v>
      </c>
      <c r="K128" s="308"/>
    </row>
    <row r="129" spans="2:11" s="1" customFormat="1" ht="15" customHeight="1">
      <c r="B129" s="305"/>
      <c r="C129" s="260" t="s">
        <v>324</v>
      </c>
      <c r="D129" s="260"/>
      <c r="E129" s="260"/>
      <c r="F129" s="283" t="s">
        <v>319</v>
      </c>
      <c r="G129" s="260"/>
      <c r="H129" s="260" t="s">
        <v>325</v>
      </c>
      <c r="I129" s="260" t="s">
        <v>315</v>
      </c>
      <c r="J129" s="260">
        <v>15</v>
      </c>
      <c r="K129" s="308"/>
    </row>
    <row r="130" spans="2:11" s="1" customFormat="1" ht="15" customHeight="1">
      <c r="B130" s="305"/>
      <c r="C130" s="286" t="s">
        <v>326</v>
      </c>
      <c r="D130" s="286"/>
      <c r="E130" s="286"/>
      <c r="F130" s="287" t="s">
        <v>319</v>
      </c>
      <c r="G130" s="286"/>
      <c r="H130" s="286" t="s">
        <v>327</v>
      </c>
      <c r="I130" s="286" t="s">
        <v>315</v>
      </c>
      <c r="J130" s="286">
        <v>15</v>
      </c>
      <c r="K130" s="308"/>
    </row>
    <row r="131" spans="2:11" s="1" customFormat="1" ht="15" customHeight="1">
      <c r="B131" s="305"/>
      <c r="C131" s="286" t="s">
        <v>328</v>
      </c>
      <c r="D131" s="286"/>
      <c r="E131" s="286"/>
      <c r="F131" s="287" t="s">
        <v>319</v>
      </c>
      <c r="G131" s="286"/>
      <c r="H131" s="286" t="s">
        <v>329</v>
      </c>
      <c r="I131" s="286" t="s">
        <v>315</v>
      </c>
      <c r="J131" s="286">
        <v>20</v>
      </c>
      <c r="K131" s="308"/>
    </row>
    <row r="132" spans="2:11" s="1" customFormat="1" ht="15" customHeight="1">
      <c r="B132" s="305"/>
      <c r="C132" s="286" t="s">
        <v>330</v>
      </c>
      <c r="D132" s="286"/>
      <c r="E132" s="286"/>
      <c r="F132" s="287" t="s">
        <v>319</v>
      </c>
      <c r="G132" s="286"/>
      <c r="H132" s="286" t="s">
        <v>331</v>
      </c>
      <c r="I132" s="286" t="s">
        <v>315</v>
      </c>
      <c r="J132" s="286">
        <v>20</v>
      </c>
      <c r="K132" s="308"/>
    </row>
    <row r="133" spans="2:11" s="1" customFormat="1" ht="15" customHeight="1">
      <c r="B133" s="305"/>
      <c r="C133" s="260" t="s">
        <v>318</v>
      </c>
      <c r="D133" s="260"/>
      <c r="E133" s="260"/>
      <c r="F133" s="283" t="s">
        <v>319</v>
      </c>
      <c r="G133" s="260"/>
      <c r="H133" s="260" t="s">
        <v>353</v>
      </c>
      <c r="I133" s="260" t="s">
        <v>315</v>
      </c>
      <c r="J133" s="260">
        <v>50</v>
      </c>
      <c r="K133" s="308"/>
    </row>
    <row r="134" spans="2:11" s="1" customFormat="1" ht="15" customHeight="1">
      <c r="B134" s="305"/>
      <c r="C134" s="260" t="s">
        <v>332</v>
      </c>
      <c r="D134" s="260"/>
      <c r="E134" s="260"/>
      <c r="F134" s="283" t="s">
        <v>319</v>
      </c>
      <c r="G134" s="260"/>
      <c r="H134" s="260" t="s">
        <v>353</v>
      </c>
      <c r="I134" s="260" t="s">
        <v>315</v>
      </c>
      <c r="J134" s="260">
        <v>50</v>
      </c>
      <c r="K134" s="308"/>
    </row>
    <row r="135" spans="2:11" s="1" customFormat="1" ht="15" customHeight="1">
      <c r="B135" s="305"/>
      <c r="C135" s="260" t="s">
        <v>338</v>
      </c>
      <c r="D135" s="260"/>
      <c r="E135" s="260"/>
      <c r="F135" s="283" t="s">
        <v>319</v>
      </c>
      <c r="G135" s="260"/>
      <c r="H135" s="260" t="s">
        <v>353</v>
      </c>
      <c r="I135" s="260" t="s">
        <v>315</v>
      </c>
      <c r="J135" s="260">
        <v>50</v>
      </c>
      <c r="K135" s="308"/>
    </row>
    <row r="136" spans="2:11" s="1" customFormat="1" ht="15" customHeight="1">
      <c r="B136" s="305"/>
      <c r="C136" s="260" t="s">
        <v>340</v>
      </c>
      <c r="D136" s="260"/>
      <c r="E136" s="260"/>
      <c r="F136" s="283" t="s">
        <v>319</v>
      </c>
      <c r="G136" s="260"/>
      <c r="H136" s="260" t="s">
        <v>353</v>
      </c>
      <c r="I136" s="260" t="s">
        <v>315</v>
      </c>
      <c r="J136" s="260">
        <v>50</v>
      </c>
      <c r="K136" s="308"/>
    </row>
    <row r="137" spans="2:11" s="1" customFormat="1" ht="15" customHeight="1">
      <c r="B137" s="305"/>
      <c r="C137" s="260" t="s">
        <v>341</v>
      </c>
      <c r="D137" s="260"/>
      <c r="E137" s="260"/>
      <c r="F137" s="283" t="s">
        <v>319</v>
      </c>
      <c r="G137" s="260"/>
      <c r="H137" s="260" t="s">
        <v>366</v>
      </c>
      <c r="I137" s="260" t="s">
        <v>315</v>
      </c>
      <c r="J137" s="260">
        <v>255</v>
      </c>
      <c r="K137" s="308"/>
    </row>
    <row r="138" spans="2:11" s="1" customFormat="1" ht="15" customHeight="1">
      <c r="B138" s="305"/>
      <c r="C138" s="260" t="s">
        <v>343</v>
      </c>
      <c r="D138" s="260"/>
      <c r="E138" s="260"/>
      <c r="F138" s="283" t="s">
        <v>313</v>
      </c>
      <c r="G138" s="260"/>
      <c r="H138" s="260" t="s">
        <v>367</v>
      </c>
      <c r="I138" s="260" t="s">
        <v>345</v>
      </c>
      <c r="J138" s="260"/>
      <c r="K138" s="308"/>
    </row>
    <row r="139" spans="2:11" s="1" customFormat="1" ht="15" customHeight="1">
      <c r="B139" s="305"/>
      <c r="C139" s="260" t="s">
        <v>346</v>
      </c>
      <c r="D139" s="260"/>
      <c r="E139" s="260"/>
      <c r="F139" s="283" t="s">
        <v>313</v>
      </c>
      <c r="G139" s="260"/>
      <c r="H139" s="260" t="s">
        <v>368</v>
      </c>
      <c r="I139" s="260" t="s">
        <v>348</v>
      </c>
      <c r="J139" s="260"/>
      <c r="K139" s="308"/>
    </row>
    <row r="140" spans="2:11" s="1" customFormat="1" ht="15" customHeight="1">
      <c r="B140" s="305"/>
      <c r="C140" s="260" t="s">
        <v>349</v>
      </c>
      <c r="D140" s="260"/>
      <c r="E140" s="260"/>
      <c r="F140" s="283" t="s">
        <v>313</v>
      </c>
      <c r="G140" s="260"/>
      <c r="H140" s="260" t="s">
        <v>349</v>
      </c>
      <c r="I140" s="260" t="s">
        <v>348</v>
      </c>
      <c r="J140" s="260"/>
      <c r="K140" s="308"/>
    </row>
    <row r="141" spans="2:11" s="1" customFormat="1" ht="15" customHeight="1">
      <c r="B141" s="305"/>
      <c r="C141" s="260" t="s">
        <v>39</v>
      </c>
      <c r="D141" s="260"/>
      <c r="E141" s="260"/>
      <c r="F141" s="283" t="s">
        <v>313</v>
      </c>
      <c r="G141" s="260"/>
      <c r="H141" s="260" t="s">
        <v>369</v>
      </c>
      <c r="I141" s="260" t="s">
        <v>348</v>
      </c>
      <c r="J141" s="260"/>
      <c r="K141" s="308"/>
    </row>
    <row r="142" spans="2:11" s="1" customFormat="1" ht="15" customHeight="1">
      <c r="B142" s="305"/>
      <c r="C142" s="260" t="s">
        <v>370</v>
      </c>
      <c r="D142" s="260"/>
      <c r="E142" s="260"/>
      <c r="F142" s="283" t="s">
        <v>313</v>
      </c>
      <c r="G142" s="260"/>
      <c r="H142" s="260" t="s">
        <v>371</v>
      </c>
      <c r="I142" s="260" t="s">
        <v>348</v>
      </c>
      <c r="J142" s="260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372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307</v>
      </c>
      <c r="D148" s="275"/>
      <c r="E148" s="275"/>
      <c r="F148" s="275" t="s">
        <v>308</v>
      </c>
      <c r="G148" s="276"/>
      <c r="H148" s="275" t="s">
        <v>55</v>
      </c>
      <c r="I148" s="275" t="s">
        <v>58</v>
      </c>
      <c r="J148" s="275" t="s">
        <v>309</v>
      </c>
      <c r="K148" s="274"/>
    </row>
    <row r="149" spans="2:11" s="1" customFormat="1" ht="17.25" customHeight="1">
      <c r="B149" s="272"/>
      <c r="C149" s="277" t="s">
        <v>310</v>
      </c>
      <c r="D149" s="277"/>
      <c r="E149" s="277"/>
      <c r="F149" s="278" t="s">
        <v>311</v>
      </c>
      <c r="G149" s="279"/>
      <c r="H149" s="277"/>
      <c r="I149" s="277"/>
      <c r="J149" s="277" t="s">
        <v>312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316</v>
      </c>
      <c r="D151" s="260"/>
      <c r="E151" s="260"/>
      <c r="F151" s="313" t="s">
        <v>313</v>
      </c>
      <c r="G151" s="260"/>
      <c r="H151" s="312" t="s">
        <v>353</v>
      </c>
      <c r="I151" s="312" t="s">
        <v>315</v>
      </c>
      <c r="J151" s="312">
        <v>120</v>
      </c>
      <c r="K151" s="308"/>
    </row>
    <row r="152" spans="2:11" s="1" customFormat="1" ht="15" customHeight="1">
      <c r="B152" s="285"/>
      <c r="C152" s="312" t="s">
        <v>362</v>
      </c>
      <c r="D152" s="260"/>
      <c r="E152" s="260"/>
      <c r="F152" s="313" t="s">
        <v>313</v>
      </c>
      <c r="G152" s="260"/>
      <c r="H152" s="312" t="s">
        <v>373</v>
      </c>
      <c r="I152" s="312" t="s">
        <v>315</v>
      </c>
      <c r="J152" s="312" t="s">
        <v>364</v>
      </c>
      <c r="K152" s="308"/>
    </row>
    <row r="153" spans="2:11" s="1" customFormat="1" ht="15" customHeight="1">
      <c r="B153" s="285"/>
      <c r="C153" s="312" t="s">
        <v>261</v>
      </c>
      <c r="D153" s="260"/>
      <c r="E153" s="260"/>
      <c r="F153" s="313" t="s">
        <v>313</v>
      </c>
      <c r="G153" s="260"/>
      <c r="H153" s="312" t="s">
        <v>374</v>
      </c>
      <c r="I153" s="312" t="s">
        <v>315</v>
      </c>
      <c r="J153" s="312" t="s">
        <v>364</v>
      </c>
      <c r="K153" s="308"/>
    </row>
    <row r="154" spans="2:11" s="1" customFormat="1" ht="15" customHeight="1">
      <c r="B154" s="285"/>
      <c r="C154" s="312" t="s">
        <v>318</v>
      </c>
      <c r="D154" s="260"/>
      <c r="E154" s="260"/>
      <c r="F154" s="313" t="s">
        <v>319</v>
      </c>
      <c r="G154" s="260"/>
      <c r="H154" s="312" t="s">
        <v>353</v>
      </c>
      <c r="I154" s="312" t="s">
        <v>315</v>
      </c>
      <c r="J154" s="312">
        <v>50</v>
      </c>
      <c r="K154" s="308"/>
    </row>
    <row r="155" spans="2:11" s="1" customFormat="1" ht="15" customHeight="1">
      <c r="B155" s="285"/>
      <c r="C155" s="312" t="s">
        <v>321</v>
      </c>
      <c r="D155" s="260"/>
      <c r="E155" s="260"/>
      <c r="F155" s="313" t="s">
        <v>313</v>
      </c>
      <c r="G155" s="260"/>
      <c r="H155" s="312" t="s">
        <v>353</v>
      </c>
      <c r="I155" s="312" t="s">
        <v>323</v>
      </c>
      <c r="J155" s="312"/>
      <c r="K155" s="308"/>
    </row>
    <row r="156" spans="2:11" s="1" customFormat="1" ht="15" customHeight="1">
      <c r="B156" s="285"/>
      <c r="C156" s="312" t="s">
        <v>332</v>
      </c>
      <c r="D156" s="260"/>
      <c r="E156" s="260"/>
      <c r="F156" s="313" t="s">
        <v>319</v>
      </c>
      <c r="G156" s="260"/>
      <c r="H156" s="312" t="s">
        <v>353</v>
      </c>
      <c r="I156" s="312" t="s">
        <v>315</v>
      </c>
      <c r="J156" s="312">
        <v>50</v>
      </c>
      <c r="K156" s="308"/>
    </row>
    <row r="157" spans="2:11" s="1" customFormat="1" ht="15" customHeight="1">
      <c r="B157" s="285"/>
      <c r="C157" s="312" t="s">
        <v>340</v>
      </c>
      <c r="D157" s="260"/>
      <c r="E157" s="260"/>
      <c r="F157" s="313" t="s">
        <v>319</v>
      </c>
      <c r="G157" s="260"/>
      <c r="H157" s="312" t="s">
        <v>353</v>
      </c>
      <c r="I157" s="312" t="s">
        <v>315</v>
      </c>
      <c r="J157" s="312">
        <v>50</v>
      </c>
      <c r="K157" s="308"/>
    </row>
    <row r="158" spans="2:11" s="1" customFormat="1" ht="15" customHeight="1">
      <c r="B158" s="285"/>
      <c r="C158" s="312" t="s">
        <v>338</v>
      </c>
      <c r="D158" s="260"/>
      <c r="E158" s="260"/>
      <c r="F158" s="313" t="s">
        <v>319</v>
      </c>
      <c r="G158" s="260"/>
      <c r="H158" s="312" t="s">
        <v>353</v>
      </c>
      <c r="I158" s="312" t="s">
        <v>315</v>
      </c>
      <c r="J158" s="312">
        <v>50</v>
      </c>
      <c r="K158" s="308"/>
    </row>
    <row r="159" spans="2:11" s="1" customFormat="1" ht="15" customHeight="1">
      <c r="B159" s="285"/>
      <c r="C159" s="312" t="s">
        <v>88</v>
      </c>
      <c r="D159" s="260"/>
      <c r="E159" s="260"/>
      <c r="F159" s="313" t="s">
        <v>313</v>
      </c>
      <c r="G159" s="260"/>
      <c r="H159" s="312" t="s">
        <v>375</v>
      </c>
      <c r="I159" s="312" t="s">
        <v>315</v>
      </c>
      <c r="J159" s="312" t="s">
        <v>376</v>
      </c>
      <c r="K159" s="308"/>
    </row>
    <row r="160" spans="2:11" s="1" customFormat="1" ht="15" customHeight="1">
      <c r="B160" s="285"/>
      <c r="C160" s="312" t="s">
        <v>377</v>
      </c>
      <c r="D160" s="260"/>
      <c r="E160" s="260"/>
      <c r="F160" s="313" t="s">
        <v>313</v>
      </c>
      <c r="G160" s="260"/>
      <c r="H160" s="312" t="s">
        <v>378</v>
      </c>
      <c r="I160" s="312" t="s">
        <v>348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379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307</v>
      </c>
      <c r="D166" s="275"/>
      <c r="E166" s="275"/>
      <c r="F166" s="275" t="s">
        <v>308</v>
      </c>
      <c r="G166" s="317"/>
      <c r="H166" s="318" t="s">
        <v>55</v>
      </c>
      <c r="I166" s="318" t="s">
        <v>58</v>
      </c>
      <c r="J166" s="275" t="s">
        <v>309</v>
      </c>
      <c r="K166" s="252"/>
    </row>
    <row r="167" spans="2:11" s="1" customFormat="1" ht="17.25" customHeight="1">
      <c r="B167" s="253"/>
      <c r="C167" s="277" t="s">
        <v>310</v>
      </c>
      <c r="D167" s="277"/>
      <c r="E167" s="277"/>
      <c r="F167" s="278" t="s">
        <v>311</v>
      </c>
      <c r="G167" s="319"/>
      <c r="H167" s="320"/>
      <c r="I167" s="320"/>
      <c r="J167" s="277" t="s">
        <v>312</v>
      </c>
      <c r="K167" s="255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0" t="s">
        <v>316</v>
      </c>
      <c r="D169" s="260"/>
      <c r="E169" s="260"/>
      <c r="F169" s="283" t="s">
        <v>313</v>
      </c>
      <c r="G169" s="260"/>
      <c r="H169" s="260" t="s">
        <v>353</v>
      </c>
      <c r="I169" s="260" t="s">
        <v>315</v>
      </c>
      <c r="J169" s="260">
        <v>120</v>
      </c>
      <c r="K169" s="308"/>
    </row>
    <row r="170" spans="2:11" s="1" customFormat="1" ht="15" customHeight="1">
      <c r="B170" s="285"/>
      <c r="C170" s="260" t="s">
        <v>362</v>
      </c>
      <c r="D170" s="260"/>
      <c r="E170" s="260"/>
      <c r="F170" s="283" t="s">
        <v>313</v>
      </c>
      <c r="G170" s="260"/>
      <c r="H170" s="260" t="s">
        <v>363</v>
      </c>
      <c r="I170" s="260" t="s">
        <v>315</v>
      </c>
      <c r="J170" s="260" t="s">
        <v>364</v>
      </c>
      <c r="K170" s="308"/>
    </row>
    <row r="171" spans="2:11" s="1" customFormat="1" ht="15" customHeight="1">
      <c r="B171" s="285"/>
      <c r="C171" s="260" t="s">
        <v>261</v>
      </c>
      <c r="D171" s="260"/>
      <c r="E171" s="260"/>
      <c r="F171" s="283" t="s">
        <v>313</v>
      </c>
      <c r="G171" s="260"/>
      <c r="H171" s="260" t="s">
        <v>380</v>
      </c>
      <c r="I171" s="260" t="s">
        <v>315</v>
      </c>
      <c r="J171" s="260" t="s">
        <v>364</v>
      </c>
      <c r="K171" s="308"/>
    </row>
    <row r="172" spans="2:11" s="1" customFormat="1" ht="15" customHeight="1">
      <c r="B172" s="285"/>
      <c r="C172" s="260" t="s">
        <v>318</v>
      </c>
      <c r="D172" s="260"/>
      <c r="E172" s="260"/>
      <c r="F172" s="283" t="s">
        <v>319</v>
      </c>
      <c r="G172" s="260"/>
      <c r="H172" s="260" t="s">
        <v>380</v>
      </c>
      <c r="I172" s="260" t="s">
        <v>315</v>
      </c>
      <c r="J172" s="260">
        <v>50</v>
      </c>
      <c r="K172" s="308"/>
    </row>
    <row r="173" spans="2:11" s="1" customFormat="1" ht="15" customHeight="1">
      <c r="B173" s="285"/>
      <c r="C173" s="260" t="s">
        <v>321</v>
      </c>
      <c r="D173" s="260"/>
      <c r="E173" s="260"/>
      <c r="F173" s="283" t="s">
        <v>313</v>
      </c>
      <c r="G173" s="260"/>
      <c r="H173" s="260" t="s">
        <v>380</v>
      </c>
      <c r="I173" s="260" t="s">
        <v>323</v>
      </c>
      <c r="J173" s="260"/>
      <c r="K173" s="308"/>
    </row>
    <row r="174" spans="2:11" s="1" customFormat="1" ht="15" customHeight="1">
      <c r="B174" s="285"/>
      <c r="C174" s="260" t="s">
        <v>332</v>
      </c>
      <c r="D174" s="260"/>
      <c r="E174" s="260"/>
      <c r="F174" s="283" t="s">
        <v>319</v>
      </c>
      <c r="G174" s="260"/>
      <c r="H174" s="260" t="s">
        <v>380</v>
      </c>
      <c r="I174" s="260" t="s">
        <v>315</v>
      </c>
      <c r="J174" s="260">
        <v>50</v>
      </c>
      <c r="K174" s="308"/>
    </row>
    <row r="175" spans="2:11" s="1" customFormat="1" ht="15" customHeight="1">
      <c r="B175" s="285"/>
      <c r="C175" s="260" t="s">
        <v>340</v>
      </c>
      <c r="D175" s="260"/>
      <c r="E175" s="260"/>
      <c r="F175" s="283" t="s">
        <v>319</v>
      </c>
      <c r="G175" s="260"/>
      <c r="H175" s="260" t="s">
        <v>380</v>
      </c>
      <c r="I175" s="260" t="s">
        <v>315</v>
      </c>
      <c r="J175" s="260">
        <v>50</v>
      </c>
      <c r="K175" s="308"/>
    </row>
    <row r="176" spans="2:11" s="1" customFormat="1" ht="15" customHeight="1">
      <c r="B176" s="285"/>
      <c r="C176" s="260" t="s">
        <v>338</v>
      </c>
      <c r="D176" s="260"/>
      <c r="E176" s="260"/>
      <c r="F176" s="283" t="s">
        <v>319</v>
      </c>
      <c r="G176" s="260"/>
      <c r="H176" s="260" t="s">
        <v>380</v>
      </c>
      <c r="I176" s="260" t="s">
        <v>315</v>
      </c>
      <c r="J176" s="260">
        <v>50</v>
      </c>
      <c r="K176" s="308"/>
    </row>
    <row r="177" spans="2:11" s="1" customFormat="1" ht="15" customHeight="1">
      <c r="B177" s="285"/>
      <c r="C177" s="260" t="s">
        <v>99</v>
      </c>
      <c r="D177" s="260"/>
      <c r="E177" s="260"/>
      <c r="F177" s="283" t="s">
        <v>313</v>
      </c>
      <c r="G177" s="260"/>
      <c r="H177" s="260" t="s">
        <v>381</v>
      </c>
      <c r="I177" s="260" t="s">
        <v>382</v>
      </c>
      <c r="J177" s="260"/>
      <c r="K177" s="308"/>
    </row>
    <row r="178" spans="2:11" s="1" customFormat="1" ht="15" customHeight="1">
      <c r="B178" s="285"/>
      <c r="C178" s="260" t="s">
        <v>58</v>
      </c>
      <c r="D178" s="260"/>
      <c r="E178" s="260"/>
      <c r="F178" s="283" t="s">
        <v>313</v>
      </c>
      <c r="G178" s="260"/>
      <c r="H178" s="260" t="s">
        <v>383</v>
      </c>
      <c r="I178" s="260" t="s">
        <v>384</v>
      </c>
      <c r="J178" s="260">
        <v>1</v>
      </c>
      <c r="K178" s="308"/>
    </row>
    <row r="179" spans="2:11" s="1" customFormat="1" ht="15" customHeight="1">
      <c r="B179" s="285"/>
      <c r="C179" s="260" t="s">
        <v>54</v>
      </c>
      <c r="D179" s="260"/>
      <c r="E179" s="260"/>
      <c r="F179" s="283" t="s">
        <v>313</v>
      </c>
      <c r="G179" s="260"/>
      <c r="H179" s="260" t="s">
        <v>385</v>
      </c>
      <c r="I179" s="260" t="s">
        <v>315</v>
      </c>
      <c r="J179" s="260">
        <v>20</v>
      </c>
      <c r="K179" s="308"/>
    </row>
    <row r="180" spans="2:11" s="1" customFormat="1" ht="15" customHeight="1">
      <c r="B180" s="285"/>
      <c r="C180" s="260" t="s">
        <v>55</v>
      </c>
      <c r="D180" s="260"/>
      <c r="E180" s="260"/>
      <c r="F180" s="283" t="s">
        <v>313</v>
      </c>
      <c r="G180" s="260"/>
      <c r="H180" s="260" t="s">
        <v>386</v>
      </c>
      <c r="I180" s="260" t="s">
        <v>315</v>
      </c>
      <c r="J180" s="260">
        <v>255</v>
      </c>
      <c r="K180" s="308"/>
    </row>
    <row r="181" spans="2:11" s="1" customFormat="1" ht="15" customHeight="1">
      <c r="B181" s="285"/>
      <c r="C181" s="260" t="s">
        <v>100</v>
      </c>
      <c r="D181" s="260"/>
      <c r="E181" s="260"/>
      <c r="F181" s="283" t="s">
        <v>313</v>
      </c>
      <c r="G181" s="260"/>
      <c r="H181" s="260" t="s">
        <v>277</v>
      </c>
      <c r="I181" s="260" t="s">
        <v>315</v>
      </c>
      <c r="J181" s="260">
        <v>10</v>
      </c>
      <c r="K181" s="308"/>
    </row>
    <row r="182" spans="2:11" s="1" customFormat="1" ht="15" customHeight="1">
      <c r="B182" s="285"/>
      <c r="C182" s="260" t="s">
        <v>101</v>
      </c>
      <c r="D182" s="260"/>
      <c r="E182" s="260"/>
      <c r="F182" s="283" t="s">
        <v>313</v>
      </c>
      <c r="G182" s="260"/>
      <c r="H182" s="260" t="s">
        <v>387</v>
      </c>
      <c r="I182" s="260" t="s">
        <v>348</v>
      </c>
      <c r="J182" s="260"/>
      <c r="K182" s="308"/>
    </row>
    <row r="183" spans="2:11" s="1" customFormat="1" ht="15" customHeight="1">
      <c r="B183" s="285"/>
      <c r="C183" s="260" t="s">
        <v>388</v>
      </c>
      <c r="D183" s="260"/>
      <c r="E183" s="260"/>
      <c r="F183" s="283" t="s">
        <v>313</v>
      </c>
      <c r="G183" s="260"/>
      <c r="H183" s="260" t="s">
        <v>389</v>
      </c>
      <c r="I183" s="260" t="s">
        <v>348</v>
      </c>
      <c r="J183" s="260"/>
      <c r="K183" s="308"/>
    </row>
    <row r="184" spans="2:11" s="1" customFormat="1" ht="15" customHeight="1">
      <c r="B184" s="285"/>
      <c r="C184" s="260" t="s">
        <v>377</v>
      </c>
      <c r="D184" s="260"/>
      <c r="E184" s="260"/>
      <c r="F184" s="283" t="s">
        <v>313</v>
      </c>
      <c r="G184" s="260"/>
      <c r="H184" s="260" t="s">
        <v>390</v>
      </c>
      <c r="I184" s="260" t="s">
        <v>348</v>
      </c>
      <c r="J184" s="260"/>
      <c r="K184" s="308"/>
    </row>
    <row r="185" spans="2:11" s="1" customFormat="1" ht="15" customHeight="1">
      <c r="B185" s="285"/>
      <c r="C185" s="260" t="s">
        <v>103</v>
      </c>
      <c r="D185" s="260"/>
      <c r="E185" s="260"/>
      <c r="F185" s="283" t="s">
        <v>319</v>
      </c>
      <c r="G185" s="260"/>
      <c r="H185" s="260" t="s">
        <v>391</v>
      </c>
      <c r="I185" s="260" t="s">
        <v>315</v>
      </c>
      <c r="J185" s="260">
        <v>50</v>
      </c>
      <c r="K185" s="308"/>
    </row>
    <row r="186" spans="2:11" s="1" customFormat="1" ht="15" customHeight="1">
      <c r="B186" s="285"/>
      <c r="C186" s="260" t="s">
        <v>392</v>
      </c>
      <c r="D186" s="260"/>
      <c r="E186" s="260"/>
      <c r="F186" s="283" t="s">
        <v>319</v>
      </c>
      <c r="G186" s="260"/>
      <c r="H186" s="260" t="s">
        <v>393</v>
      </c>
      <c r="I186" s="260" t="s">
        <v>394</v>
      </c>
      <c r="J186" s="260"/>
      <c r="K186" s="308"/>
    </row>
    <row r="187" spans="2:11" s="1" customFormat="1" ht="15" customHeight="1">
      <c r="B187" s="285"/>
      <c r="C187" s="260" t="s">
        <v>395</v>
      </c>
      <c r="D187" s="260"/>
      <c r="E187" s="260"/>
      <c r="F187" s="283" t="s">
        <v>319</v>
      </c>
      <c r="G187" s="260"/>
      <c r="H187" s="260" t="s">
        <v>396</v>
      </c>
      <c r="I187" s="260" t="s">
        <v>394</v>
      </c>
      <c r="J187" s="260"/>
      <c r="K187" s="308"/>
    </row>
    <row r="188" spans="2:11" s="1" customFormat="1" ht="15" customHeight="1">
      <c r="B188" s="285"/>
      <c r="C188" s="260" t="s">
        <v>397</v>
      </c>
      <c r="D188" s="260"/>
      <c r="E188" s="260"/>
      <c r="F188" s="283" t="s">
        <v>319</v>
      </c>
      <c r="G188" s="260"/>
      <c r="H188" s="260" t="s">
        <v>398</v>
      </c>
      <c r="I188" s="260" t="s">
        <v>394</v>
      </c>
      <c r="J188" s="260"/>
      <c r="K188" s="308"/>
    </row>
    <row r="189" spans="2:11" s="1" customFormat="1" ht="15" customHeight="1">
      <c r="B189" s="285"/>
      <c r="C189" s="321" t="s">
        <v>399</v>
      </c>
      <c r="D189" s="260"/>
      <c r="E189" s="260"/>
      <c r="F189" s="283" t="s">
        <v>319</v>
      </c>
      <c r="G189" s="260"/>
      <c r="H189" s="260" t="s">
        <v>400</v>
      </c>
      <c r="I189" s="260" t="s">
        <v>401</v>
      </c>
      <c r="J189" s="322" t="s">
        <v>402</v>
      </c>
      <c r="K189" s="308"/>
    </row>
    <row r="190" spans="2:11" s="1" customFormat="1" ht="15" customHeight="1">
      <c r="B190" s="285"/>
      <c r="C190" s="321" t="s">
        <v>43</v>
      </c>
      <c r="D190" s="260"/>
      <c r="E190" s="260"/>
      <c r="F190" s="283" t="s">
        <v>313</v>
      </c>
      <c r="G190" s="260"/>
      <c r="H190" s="257" t="s">
        <v>403</v>
      </c>
      <c r="I190" s="260" t="s">
        <v>404</v>
      </c>
      <c r="J190" s="260"/>
      <c r="K190" s="308"/>
    </row>
    <row r="191" spans="2:11" s="1" customFormat="1" ht="15" customHeight="1">
      <c r="B191" s="285"/>
      <c r="C191" s="321" t="s">
        <v>405</v>
      </c>
      <c r="D191" s="260"/>
      <c r="E191" s="260"/>
      <c r="F191" s="283" t="s">
        <v>313</v>
      </c>
      <c r="G191" s="260"/>
      <c r="H191" s="260" t="s">
        <v>406</v>
      </c>
      <c r="I191" s="260" t="s">
        <v>348</v>
      </c>
      <c r="J191" s="260"/>
      <c r="K191" s="308"/>
    </row>
    <row r="192" spans="2:11" s="1" customFormat="1" ht="15" customHeight="1">
      <c r="B192" s="285"/>
      <c r="C192" s="321" t="s">
        <v>407</v>
      </c>
      <c r="D192" s="260"/>
      <c r="E192" s="260"/>
      <c r="F192" s="283" t="s">
        <v>313</v>
      </c>
      <c r="G192" s="260"/>
      <c r="H192" s="260" t="s">
        <v>408</v>
      </c>
      <c r="I192" s="260" t="s">
        <v>348</v>
      </c>
      <c r="J192" s="260"/>
      <c r="K192" s="308"/>
    </row>
    <row r="193" spans="2:11" s="1" customFormat="1" ht="15" customHeight="1">
      <c r="B193" s="285"/>
      <c r="C193" s="321" t="s">
        <v>409</v>
      </c>
      <c r="D193" s="260"/>
      <c r="E193" s="260"/>
      <c r="F193" s="283" t="s">
        <v>319</v>
      </c>
      <c r="G193" s="260"/>
      <c r="H193" s="260" t="s">
        <v>410</v>
      </c>
      <c r="I193" s="260" t="s">
        <v>348</v>
      </c>
      <c r="J193" s="260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411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24" t="s">
        <v>412</v>
      </c>
      <c r="D200" s="324"/>
      <c r="E200" s="324"/>
      <c r="F200" s="324" t="s">
        <v>413</v>
      </c>
      <c r="G200" s="325"/>
      <c r="H200" s="324" t="s">
        <v>414</v>
      </c>
      <c r="I200" s="324"/>
      <c r="J200" s="324"/>
      <c r="K200" s="252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0" t="s">
        <v>404</v>
      </c>
      <c r="D202" s="260"/>
      <c r="E202" s="260"/>
      <c r="F202" s="283" t="s">
        <v>44</v>
      </c>
      <c r="G202" s="260"/>
      <c r="H202" s="260" t="s">
        <v>415</v>
      </c>
      <c r="I202" s="260"/>
      <c r="J202" s="260"/>
      <c r="K202" s="308"/>
    </row>
    <row r="203" spans="2:11" s="1" customFormat="1" ht="15" customHeight="1">
      <c r="B203" s="285"/>
      <c r="C203" s="260"/>
      <c r="D203" s="260"/>
      <c r="E203" s="260"/>
      <c r="F203" s="283" t="s">
        <v>45</v>
      </c>
      <c r="G203" s="260"/>
      <c r="H203" s="260" t="s">
        <v>416</v>
      </c>
      <c r="I203" s="260"/>
      <c r="J203" s="260"/>
      <c r="K203" s="308"/>
    </row>
    <row r="204" spans="2:11" s="1" customFormat="1" ht="15" customHeight="1">
      <c r="B204" s="285"/>
      <c r="C204" s="260"/>
      <c r="D204" s="260"/>
      <c r="E204" s="260"/>
      <c r="F204" s="283" t="s">
        <v>48</v>
      </c>
      <c r="G204" s="260"/>
      <c r="H204" s="260" t="s">
        <v>417</v>
      </c>
      <c r="I204" s="260"/>
      <c r="J204" s="260"/>
      <c r="K204" s="308"/>
    </row>
    <row r="205" spans="2:11" s="1" customFormat="1" ht="15" customHeight="1">
      <c r="B205" s="285"/>
      <c r="C205" s="260"/>
      <c r="D205" s="260"/>
      <c r="E205" s="260"/>
      <c r="F205" s="283" t="s">
        <v>46</v>
      </c>
      <c r="G205" s="260"/>
      <c r="H205" s="260" t="s">
        <v>418</v>
      </c>
      <c r="I205" s="260"/>
      <c r="J205" s="260"/>
      <c r="K205" s="308"/>
    </row>
    <row r="206" spans="2:11" s="1" customFormat="1" ht="15" customHeight="1">
      <c r="B206" s="285"/>
      <c r="C206" s="260"/>
      <c r="D206" s="260"/>
      <c r="E206" s="260"/>
      <c r="F206" s="283" t="s">
        <v>47</v>
      </c>
      <c r="G206" s="260"/>
      <c r="H206" s="260" t="s">
        <v>419</v>
      </c>
      <c r="I206" s="260"/>
      <c r="J206" s="260"/>
      <c r="K206" s="308"/>
    </row>
    <row r="207" spans="2:11" s="1" customFormat="1" ht="15" customHeight="1">
      <c r="B207" s="285"/>
      <c r="C207" s="260"/>
      <c r="D207" s="260"/>
      <c r="E207" s="260"/>
      <c r="F207" s="283"/>
      <c r="G207" s="260"/>
      <c r="H207" s="260"/>
      <c r="I207" s="260"/>
      <c r="J207" s="260"/>
      <c r="K207" s="308"/>
    </row>
    <row r="208" spans="2:11" s="1" customFormat="1" ht="15" customHeight="1">
      <c r="B208" s="285"/>
      <c r="C208" s="260" t="s">
        <v>360</v>
      </c>
      <c r="D208" s="260"/>
      <c r="E208" s="260"/>
      <c r="F208" s="283" t="s">
        <v>80</v>
      </c>
      <c r="G208" s="260"/>
      <c r="H208" s="260" t="s">
        <v>420</v>
      </c>
      <c r="I208" s="260"/>
      <c r="J208" s="260"/>
      <c r="K208" s="308"/>
    </row>
    <row r="209" spans="2:11" s="1" customFormat="1" ht="15" customHeight="1">
      <c r="B209" s="285"/>
      <c r="C209" s="260"/>
      <c r="D209" s="260"/>
      <c r="E209" s="260"/>
      <c r="F209" s="283" t="s">
        <v>255</v>
      </c>
      <c r="G209" s="260"/>
      <c r="H209" s="260" t="s">
        <v>256</v>
      </c>
      <c r="I209" s="260"/>
      <c r="J209" s="260"/>
      <c r="K209" s="308"/>
    </row>
    <row r="210" spans="2:11" s="1" customFormat="1" ht="15" customHeight="1">
      <c r="B210" s="285"/>
      <c r="C210" s="260"/>
      <c r="D210" s="260"/>
      <c r="E210" s="260"/>
      <c r="F210" s="283" t="s">
        <v>253</v>
      </c>
      <c r="G210" s="260"/>
      <c r="H210" s="260" t="s">
        <v>421</v>
      </c>
      <c r="I210" s="260"/>
      <c r="J210" s="260"/>
      <c r="K210" s="308"/>
    </row>
    <row r="211" spans="2:11" s="1" customFormat="1" ht="15" customHeight="1">
      <c r="B211" s="326"/>
      <c r="C211" s="260"/>
      <c r="D211" s="260"/>
      <c r="E211" s="260"/>
      <c r="F211" s="283" t="s">
        <v>257</v>
      </c>
      <c r="G211" s="321"/>
      <c r="H211" s="312" t="s">
        <v>258</v>
      </c>
      <c r="I211" s="312"/>
      <c r="J211" s="312"/>
      <c r="K211" s="327"/>
    </row>
    <row r="212" spans="2:11" s="1" customFormat="1" ht="15" customHeight="1">
      <c r="B212" s="326"/>
      <c r="C212" s="260"/>
      <c r="D212" s="260"/>
      <c r="E212" s="260"/>
      <c r="F212" s="283" t="s">
        <v>259</v>
      </c>
      <c r="G212" s="321"/>
      <c r="H212" s="312" t="s">
        <v>236</v>
      </c>
      <c r="I212" s="312"/>
      <c r="J212" s="312"/>
      <c r="K212" s="327"/>
    </row>
    <row r="213" spans="2:11" s="1" customFormat="1" ht="15" customHeight="1">
      <c r="B213" s="326"/>
      <c r="C213" s="260"/>
      <c r="D213" s="260"/>
      <c r="E213" s="260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0" t="s">
        <v>384</v>
      </c>
      <c r="D214" s="260"/>
      <c r="E214" s="260"/>
      <c r="F214" s="283">
        <v>1</v>
      </c>
      <c r="G214" s="321"/>
      <c r="H214" s="312" t="s">
        <v>422</v>
      </c>
      <c r="I214" s="312"/>
      <c r="J214" s="312"/>
      <c r="K214" s="327"/>
    </row>
    <row r="215" spans="2:11" s="1" customFormat="1" ht="15" customHeight="1">
      <c r="B215" s="326"/>
      <c r="C215" s="260"/>
      <c r="D215" s="260"/>
      <c r="E215" s="260"/>
      <c r="F215" s="283">
        <v>2</v>
      </c>
      <c r="G215" s="321"/>
      <c r="H215" s="312" t="s">
        <v>423</v>
      </c>
      <c r="I215" s="312"/>
      <c r="J215" s="312"/>
      <c r="K215" s="327"/>
    </row>
    <row r="216" spans="2:11" s="1" customFormat="1" ht="15" customHeight="1">
      <c r="B216" s="326"/>
      <c r="C216" s="260"/>
      <c r="D216" s="260"/>
      <c r="E216" s="260"/>
      <c r="F216" s="283">
        <v>3</v>
      </c>
      <c r="G216" s="321"/>
      <c r="H216" s="312" t="s">
        <v>424</v>
      </c>
      <c r="I216" s="312"/>
      <c r="J216" s="312"/>
      <c r="K216" s="327"/>
    </row>
    <row r="217" spans="2:11" s="1" customFormat="1" ht="15" customHeight="1">
      <c r="B217" s="326"/>
      <c r="C217" s="260"/>
      <c r="D217" s="260"/>
      <c r="E217" s="260"/>
      <c r="F217" s="283">
        <v>4</v>
      </c>
      <c r="G217" s="321"/>
      <c r="H217" s="312" t="s">
        <v>425</v>
      </c>
      <c r="I217" s="312"/>
      <c r="J217" s="31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Bednář</dc:creator>
  <cp:keywords/>
  <dc:description/>
  <cp:lastModifiedBy>Jiří Bednář</cp:lastModifiedBy>
  <dcterms:created xsi:type="dcterms:W3CDTF">2023-10-24T06:00:35Z</dcterms:created>
  <dcterms:modified xsi:type="dcterms:W3CDTF">2023-10-24T06:00:39Z</dcterms:modified>
  <cp:category/>
  <cp:version/>
  <cp:contentType/>
  <cp:contentStatus/>
</cp:coreProperties>
</file>