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Místní komunikace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Místní komunikace'!$C$89:$K$519</definedName>
    <definedName name="_xlnm.Print_Area" localSheetId="1">'SO 101 - Místní komunikace'!$C$4:$J$39,'SO 101 - Místní komunikace'!$C$45:$J$71,'SO 101 - Místní komunikace'!$C$77:$K$519</definedName>
    <definedName name="_xlnm.Print_Titles" localSheetId="1">'SO 101 - Místní komunikace'!$89:$89</definedName>
    <definedName name="_xlnm._FilterDatabase" localSheetId="2" hidden="1">'VRN - Vedlejší rozpočtové...'!$C$83:$K$114</definedName>
    <definedName name="_xlnm.Print_Area" localSheetId="2">'VRN - Vedlejší rozpočtové...'!$C$4:$J$39,'VRN - Vedlejší rozpočtové...'!$C$45:$J$65,'VRN - Vedlejší rozpočtové...'!$C$71:$K$114</definedName>
    <definedName name="_xlnm.Print_Titles" localSheetId="2">'VRN - Vedlejší rozpočtové...'!$83:$83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2"/>
  <c r="BH112"/>
  <c r="BG112"/>
  <c r="BF112"/>
  <c r="T112"/>
  <c r="T111"/>
  <c r="R112"/>
  <c r="R111"/>
  <c r="P112"/>
  <c r="P111"/>
  <c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2" r="J37"/>
  <c r="J36"/>
  <c i="1" r="AY55"/>
  <c i="2" r="J35"/>
  <c i="1" r="AX55"/>
  <c i="2" r="BI515"/>
  <c r="BH515"/>
  <c r="BG515"/>
  <c r="BF515"/>
  <c r="T515"/>
  <c r="R515"/>
  <c r="P515"/>
  <c r="BI509"/>
  <c r="BH509"/>
  <c r="BG509"/>
  <c r="BF509"/>
  <c r="T509"/>
  <c r="R509"/>
  <c r="P509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4"/>
  <c r="BH204"/>
  <c r="BG204"/>
  <c r="BF204"/>
  <c r="T204"/>
  <c r="R204"/>
  <c r="P204"/>
  <c r="BI200"/>
  <c r="BH200"/>
  <c r="BG200"/>
  <c r="BF200"/>
  <c r="T200"/>
  <c r="R200"/>
  <c r="P200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1" r="L50"/>
  <c r="AM50"/>
  <c r="AM49"/>
  <c r="L49"/>
  <c r="AM47"/>
  <c r="L47"/>
  <c r="L45"/>
  <c r="L44"/>
  <c i="2" r="BK509"/>
  <c r="J490"/>
  <c r="J481"/>
  <c r="J467"/>
  <c r="BK443"/>
  <c r="BK428"/>
  <c r="J411"/>
  <c r="J399"/>
  <c r="J389"/>
  <c r="J369"/>
  <c r="BK357"/>
  <c r="J344"/>
  <c r="J328"/>
  <c r="BK318"/>
  <c r="J300"/>
  <c r="BK280"/>
  <c r="BK262"/>
  <c r="BK243"/>
  <c r="J228"/>
  <c r="BK213"/>
  <c r="J185"/>
  <c r="J169"/>
  <c r="BK153"/>
  <c r="BK125"/>
  <c r="BK109"/>
  <c r="BK477"/>
  <c r="J463"/>
  <c r="BK447"/>
  <c r="J428"/>
  <c r="BK411"/>
  <c r="BK399"/>
  <c r="J392"/>
  <c r="J377"/>
  <c r="BK365"/>
  <c r="BK359"/>
  <c r="BK347"/>
  <c r="J332"/>
  <c r="J314"/>
  <c r="BK294"/>
  <c r="J276"/>
  <c r="J258"/>
  <c r="J236"/>
  <c r="BK220"/>
  <c r="BK200"/>
  <c r="BK177"/>
  <c r="BK161"/>
  <c r="BK145"/>
  <c r="J125"/>
  <c r="J109"/>
  <c i="1" r="AS54"/>
  <c i="3" r="J107"/>
  <c r="J99"/>
  <c r="J87"/>
  <c i="2" r="BK502"/>
  <c r="BK490"/>
  <c r="BK481"/>
  <c r="BK463"/>
  <c r="J447"/>
  <c r="J431"/>
  <c r="J417"/>
  <c r="J402"/>
  <c r="BK392"/>
  <c r="J375"/>
  <c r="J365"/>
  <c r="BK353"/>
  <c r="BK340"/>
  <c r="J322"/>
  <c r="J304"/>
  <c r="J286"/>
  <c r="J266"/>
  <c r="BK248"/>
  <c r="BK236"/>
  <c r="BK217"/>
  <c r="J181"/>
  <c r="BK165"/>
  <c r="J149"/>
  <c r="J129"/>
  <c r="J113"/>
  <c r="BK93"/>
  <c r="BK467"/>
  <c r="J456"/>
  <c r="J439"/>
  <c r="J424"/>
  <c r="BK408"/>
  <c r="BK394"/>
  <c r="BK375"/>
  <c r="BK363"/>
  <c r="BK351"/>
  <c r="BK344"/>
  <c r="BK328"/>
  <c r="BK300"/>
  <c r="J280"/>
  <c r="J262"/>
  <c r="J243"/>
  <c r="BK224"/>
  <c r="J204"/>
  <c r="BK181"/>
  <c r="J165"/>
  <c r="BK149"/>
  <c r="BK129"/>
  <c r="BK113"/>
  <c r="J93"/>
  <c i="3" r="BK93"/>
  <c r="BK87"/>
  <c r="BK99"/>
  <c r="BK90"/>
  <c i="2" r="BK515"/>
  <c r="J502"/>
  <c r="J496"/>
  <c r="J485"/>
  <c r="BK459"/>
  <c r="BK451"/>
  <c r="BK435"/>
  <c r="BK421"/>
  <c r="J406"/>
  <c r="J394"/>
  <c r="BK377"/>
  <c r="J363"/>
  <c r="J351"/>
  <c r="BK337"/>
  <c r="J308"/>
  <c r="J290"/>
  <c r="BK272"/>
  <c r="BK253"/>
  <c r="J231"/>
  <c r="J220"/>
  <c r="J200"/>
  <c r="J177"/>
  <c r="J161"/>
  <c r="J145"/>
  <c r="BK137"/>
  <c r="J117"/>
  <c r="BK99"/>
  <c r="J472"/>
  <c r="J451"/>
  <c r="J435"/>
  <c r="J421"/>
  <c r="BK406"/>
  <c r="J396"/>
  <c r="J386"/>
  <c r="BK371"/>
  <c r="J353"/>
  <c r="J340"/>
  <c r="BK322"/>
  <c r="BK304"/>
  <c r="BK286"/>
  <c r="BK266"/>
  <c r="J248"/>
  <c r="BK228"/>
  <c r="J213"/>
  <c r="BK185"/>
  <c r="BK169"/>
  <c r="J153"/>
  <c r="J137"/>
  <c r="BK117"/>
  <c r="J99"/>
  <c i="3" r="BK112"/>
  <c r="J112"/>
  <c r="BK107"/>
  <c r="J103"/>
  <c r="J93"/>
  <c i="2" r="J515"/>
  <c r="J509"/>
  <c r="BK496"/>
  <c r="BK485"/>
  <c r="BK472"/>
  <c r="BK456"/>
  <c r="BK439"/>
  <c r="BK424"/>
  <c r="J408"/>
  <c r="BK396"/>
  <c r="BK386"/>
  <c r="J371"/>
  <c r="J359"/>
  <c r="J347"/>
  <c r="BK332"/>
  <c r="BK314"/>
  <c r="J294"/>
  <c r="BK276"/>
  <c r="BK258"/>
  <c r="J224"/>
  <c r="BK204"/>
  <c r="BK189"/>
  <c r="J173"/>
  <c r="BK157"/>
  <c r="BK141"/>
  <c r="BK121"/>
  <c r="J105"/>
  <c r="J477"/>
  <c r="J459"/>
  <c r="J443"/>
  <c r="BK431"/>
  <c r="BK417"/>
  <c r="BK402"/>
  <c r="BK389"/>
  <c r="BK369"/>
  <c r="J357"/>
  <c r="J337"/>
  <c r="J318"/>
  <c r="BK308"/>
  <c r="BK290"/>
  <c r="J272"/>
  <c r="J253"/>
  <c r="BK231"/>
  <c r="J217"/>
  <c r="J189"/>
  <c r="BK173"/>
  <c r="J157"/>
  <c r="J141"/>
  <c r="J121"/>
  <c r="BK105"/>
  <c i="3" r="J96"/>
  <c r="J90"/>
  <c r="BK103"/>
  <c r="BK96"/>
  <c i="2" l="1" r="BK92"/>
  <c r="J92"/>
  <c r="J61"/>
  <c r="T92"/>
  <c r="BK476"/>
  <c r="J476"/>
  <c r="J68"/>
  <c r="T476"/>
  <c r="BK508"/>
  <c r="J508"/>
  <c r="J70"/>
  <c r="R508"/>
  <c r="R507"/>
  <c i="3" r="BK86"/>
  <c r="R86"/>
  <c r="R85"/>
  <c r="R84"/>
  <c i="2" r="P92"/>
  <c r="R92"/>
  <c r="BK257"/>
  <c r="J257"/>
  <c r="J64"/>
  <c r="P257"/>
  <c r="R257"/>
  <c r="T257"/>
  <c r="BK336"/>
  <c r="J336"/>
  <c r="J65"/>
  <c r="P336"/>
  <c r="R336"/>
  <c r="T336"/>
  <c r="BK385"/>
  <c r="J385"/>
  <c r="J66"/>
  <c r="P385"/>
  <c r="R385"/>
  <c r="T385"/>
  <c r="BK455"/>
  <c r="J455"/>
  <c r="J67"/>
  <c r="P455"/>
  <c r="R455"/>
  <c r="T455"/>
  <c r="P476"/>
  <c r="R476"/>
  <c r="P508"/>
  <c r="P507"/>
  <c r="T508"/>
  <c r="T507"/>
  <c i="3" r="P86"/>
  <c r="P85"/>
  <c r="P84"/>
  <c i="1" r="AU56"/>
  <c i="3" r="T86"/>
  <c r="T85"/>
  <c r="T84"/>
  <c i="2" r="BK252"/>
  <c r="J252"/>
  <c r="J63"/>
  <c i="3" r="BK102"/>
  <c r="J102"/>
  <c r="J62"/>
  <c i="2" r="BK247"/>
  <c r="J247"/>
  <c r="J62"/>
  <c i="3" r="BK106"/>
  <c r="J106"/>
  <c r="J63"/>
  <c r="BK111"/>
  <c r="J111"/>
  <c r="J64"/>
  <c r="E48"/>
  <c r="J55"/>
  <c r="BE87"/>
  <c r="BE90"/>
  <c r="BE96"/>
  <c r="BE99"/>
  <c r="BE103"/>
  <c r="BE107"/>
  <c r="BE112"/>
  <c r="J52"/>
  <c r="F55"/>
  <c r="BE93"/>
  <c i="2" r="E48"/>
  <c r="F55"/>
  <c r="BE99"/>
  <c r="BE113"/>
  <c r="BE125"/>
  <c r="BE141"/>
  <c r="BE145"/>
  <c r="BE157"/>
  <c r="BE165"/>
  <c r="BE173"/>
  <c r="BE177"/>
  <c r="BE185"/>
  <c r="BE189"/>
  <c r="BE217"/>
  <c r="BE224"/>
  <c r="BE228"/>
  <c r="BE243"/>
  <c r="BE248"/>
  <c r="BE253"/>
  <c r="BE262"/>
  <c r="BE280"/>
  <c r="BE290"/>
  <c r="BE294"/>
  <c r="BE300"/>
  <c r="BE304"/>
  <c r="BE322"/>
  <c r="BE328"/>
  <c r="BE337"/>
  <c r="BE340"/>
  <c r="BE351"/>
  <c r="BE359"/>
  <c r="BE365"/>
  <c r="BE369"/>
  <c r="BE371"/>
  <c r="BE375"/>
  <c r="BE392"/>
  <c r="BE396"/>
  <c r="BE402"/>
  <c r="BE406"/>
  <c r="BE417"/>
  <c r="BE424"/>
  <c r="BE428"/>
  <c r="BE459"/>
  <c r="J52"/>
  <c r="J55"/>
  <c r="BE93"/>
  <c r="BE105"/>
  <c r="BE109"/>
  <c r="BE117"/>
  <c r="BE121"/>
  <c r="BE129"/>
  <c r="BE137"/>
  <c r="BE149"/>
  <c r="BE153"/>
  <c r="BE161"/>
  <c r="BE169"/>
  <c r="BE181"/>
  <c r="BE200"/>
  <c r="BE204"/>
  <c r="BE213"/>
  <c r="BE220"/>
  <c r="BE231"/>
  <c r="BE236"/>
  <c r="BE258"/>
  <c r="BE266"/>
  <c r="BE272"/>
  <c r="BE276"/>
  <c r="BE286"/>
  <c r="BE308"/>
  <c r="BE314"/>
  <c r="BE318"/>
  <c r="BE332"/>
  <c r="BE344"/>
  <c r="BE347"/>
  <c r="BE353"/>
  <c r="BE357"/>
  <c r="BE363"/>
  <c r="BE377"/>
  <c r="BE386"/>
  <c r="BE389"/>
  <c r="BE394"/>
  <c r="BE399"/>
  <c r="BE408"/>
  <c r="BE411"/>
  <c r="BE421"/>
  <c r="BE431"/>
  <c r="BE435"/>
  <c r="BE439"/>
  <c r="BE443"/>
  <c r="BE447"/>
  <c r="BE451"/>
  <c r="BE456"/>
  <c r="BE463"/>
  <c r="BE467"/>
  <c r="BE472"/>
  <c r="BE477"/>
  <c r="BE481"/>
  <c r="BE485"/>
  <c r="BE490"/>
  <c r="BE496"/>
  <c r="BE502"/>
  <c r="BE509"/>
  <c r="BE515"/>
  <c r="F34"/>
  <c i="1" r="BA55"/>
  <c i="3" r="J34"/>
  <c i="1" r="AW56"/>
  <c i="3" r="F36"/>
  <c i="1" r="BC56"/>
  <c i="2" r="J34"/>
  <c i="1" r="AW55"/>
  <c i="2" r="F35"/>
  <c i="1" r="BB55"/>
  <c i="2" r="F36"/>
  <c i="1" r="BC55"/>
  <c i="2" r="F37"/>
  <c i="1" r="BD55"/>
  <c i="3" r="F34"/>
  <c i="1" r="BA56"/>
  <c i="3" r="F35"/>
  <c i="1" r="BB56"/>
  <c i="3" r="F37"/>
  <c i="1" r="BD56"/>
  <c i="2" l="1" r="P91"/>
  <c r="P90"/>
  <c i="1" r="AU55"/>
  <c i="3" r="BK85"/>
  <c r="J85"/>
  <c r="J60"/>
  <c i="2" r="T91"/>
  <c r="T90"/>
  <c r="R91"/>
  <c r="R90"/>
  <c i="3" r="J86"/>
  <c r="J61"/>
  <c i="2" r="BK91"/>
  <c r="J91"/>
  <c r="J60"/>
  <c r="BK507"/>
  <c r="J507"/>
  <c r="J69"/>
  <c r="J33"/>
  <c i="1" r="AV55"/>
  <c r="AT55"/>
  <c r="BA54"/>
  <c r="W30"/>
  <c r="AU54"/>
  <c r="BD54"/>
  <c r="W33"/>
  <c r="BB54"/>
  <c r="W31"/>
  <c i="3" r="F33"/>
  <c i="1" r="AZ56"/>
  <c i="2" r="F33"/>
  <c i="1" r="AZ55"/>
  <c r="BC54"/>
  <c r="W32"/>
  <c i="3" r="J33"/>
  <c i="1" r="AV56"/>
  <c r="AT56"/>
  <c i="2" l="1" r="BK90"/>
  <c r="J90"/>
  <c r="J59"/>
  <c i="3" r="BK84"/>
  <c r="J84"/>
  <c r="J59"/>
  <c i="1" r="AZ54"/>
  <c r="W29"/>
  <c r="AW54"/>
  <c r="AK30"/>
  <c r="AX54"/>
  <c r="AY54"/>
  <c i="3" l="1" r="J30"/>
  <c i="1" r="AG56"/>
  <c i="2" r="J30"/>
  <c i="1" r="AG55"/>
  <c r="AV54"/>
  <c r="AK29"/>
  <c i="3" l="1" r="J39"/>
  <c i="2" r="J39"/>
  <c i="1" r="AN55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<sst xmlns="http://schemas.openxmlformats.org/spreadsheetml/2006/main">
  <si>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</si>
  <si>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</si>
  <si>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</si>
  <si>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</si>
  <si>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</si>
  <si>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{f043d4f8-f459-4723-8ec4-bb79df48de9b}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</si>
  <si>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</si>
  <si>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</si>
  <si>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</si>
  <si>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</si>
  <si>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</si>
  <si>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</si>
  <si>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</si>
  <si>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</si>
  <si>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</si>
  <si>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</si>
  <si>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</si>
  <si>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MK ul. Františka Palackého</t>
  </si>
  <si>
    <t>KSO:</t>
  </si>
  <si>
    <t/>
  </si>
  <si>
    <t>CC-CZ:</t>
  </si>
  <si>
    <t>Místo:</t>
  </si>
  <si>
    <t>Kynšperk nad Oh</t>
  </si>
  <si>
    <t>Datum:</t>
  </si>
  <si>
    <t>16. 4. 2024</t>
  </si>
  <si>
    <t>Zadavatel:</t>
  </si>
  <si>
    <t>IČ:</t>
  </si>
  <si>
    <t>00259454</t>
  </si>
  <si>
    <t>Město Kynšperk nad Ohří</t>
  </si>
  <si>
    <t>DIČ:</t>
  </si>
  <si>
    <t>CZ00259454</t>
  </si>
  <si>
    <t>Uchazeč:</t>
  </si>
  <si>
    <t>Vyplň údaj</t>
  </si>
  <si>
    <t>Projektant:</t>
  </si>
  <si>
    <t>Ing. Martin Štecher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</si>
  <si>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</si>
  <si>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</si>
  <si>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</si>
  <si>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</si>
  <si>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</si>
  <si>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</si>
  <si>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</si>
  <si>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</si>
  <si>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</si>
  <si>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</si>
  <si>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</si>
  <si>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</si>
  <si>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</si>
  <si>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</si>
  <si>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</si>
  <si>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</si>
  <si>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</si>
  <si>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</si>
  <si>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</si>
  <si>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</si>
  <si>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</si>
  <si>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</si>
  <si>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</si>
  <si>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</si>
  <si>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</si>
  <si>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</si>
  <si>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</si>
  <si>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</si>
  <si>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</si>
  <si>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</si>
  <si>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</si>
  <si>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</si>
  <si>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</si>
  <si>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</si>
  <si>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</si>
  <si>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</si>
  <si>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</si>
  <si>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</si>
  <si>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</si>
  <si>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</si>
  <si>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</si>
  <si>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</si>
  <si>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</si>
  <si>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</si>
  <si>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</si>
  <si>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Místní komunikace</t>
  </si>
  <si>
    <t>STA</t>
  </si>
  <si>
    <t>1</t>
  </si>
  <si>
    <t>{761c4823-026c-481e-ae84-08e4457ec8bf}</t>
  </si>
  <si>
    <t>2</t>
  </si>
  <si>
    <t>VRN</t>
  </si>
  <si>
    <t>Vedlejší rozpočtové náklady</t>
  </si>
  <si>
    <t>{89edbca3-5f5f-4bf2-9498-55c6d4394b9e}</t>
  </si>
  <si>
    <t>KRYCÍ LIST SOUPISU PRACÍ</t>
  </si>
  <si>
    <t>Objekt:</t>
  </si>
  <si>
    <t>SO 101 -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</si>
  <si>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</si>
  <si>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</si>
  <si>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</si>
  <si>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</si>
  <si>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</si>
  <si>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</si>
  <si>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</si>
  <si>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</si>
  <si>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</si>
  <si>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</si>
  <si>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</si>
  <si>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</si>
  <si>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</si>
  <si>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</si>
  <si>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</si>
  <si>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</si>
  <si>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</si>
  <si>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</si>
  <si>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</si>
  <si>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</si>
  <si>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</si>
  <si>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</si>
  <si>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</si>
  <si>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</si>
  <si>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</si>
  <si>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</si>
  <si>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</si>
  <si>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</si>
  <si>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</si>
  <si>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</si>
  <si>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</si>
  <si>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</si>
  <si>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</si>
  <si>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</si>
  <si>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</si>
  <si>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</si>
  <si>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CS ÚRS 2024 01</t>
  </si>
  <si>
    <t>4</t>
  </si>
  <si>
    <t>684773816</t>
  </si>
  <si>
    <t>PP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</si>
  <si>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</si>
  <si>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Online PSC</t>
  </si>
  <si>
    <t>https://podminky.urs.cz/item/CS_URS_2024_01/113106144</t>
  </si>
  <si>
    <t>VV</t>
  </si>
  <si>
    <t>28,2+25,4+11,5+19,5+8,7+46,6+72,7+28,1+5,3 " tl.60 - odměřeno v CAD</t>
  </si>
  <si>
    <t xml:space="preserve">18+29,3+5+5,1+8,8+9,8  " tl.80 - odměřeno v CAD</t>
  </si>
  <si>
    <t>Součet</t>
  </si>
  <si>
    <t>113107163</t>
  </si>
  <si>
    <t>Odstranění podkladu z kameniva drceného tl přes 200 do 300 mm strojně pl přes 50 do 200 m2</t>
  </si>
  <si>
    <t>2132154767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</si>
  <si>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</si>
  <si>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https://podminky.urs.cz/item/CS_URS_2024_01/113107163</t>
  </si>
  <si>
    <t>28,2+25,4+11,5+19,5+8,7+46,6+72,7+28,1+5,3 "kam. drcené tl. 230 mm - odměřeno v CAD</t>
  </si>
  <si>
    <t>943,6+96,6 "kam.drcené tl. 250 mm - odměřeno v CAD</t>
  </si>
  <si>
    <t>3</t>
  </si>
  <si>
    <t>113107182</t>
  </si>
  <si>
    <t>Odstranění podkladu živičného tl přes 50 do 100 mm strojně pl přes 50 do 200 m2</t>
  </si>
  <si>
    <t>-101743824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</si>
  <si>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</si>
  <si>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https://podminky.urs.cz/item/CS_URS_2024_01/113107182</t>
  </si>
  <si>
    <t>943,6 "tl. 8cm, odměřeno v CAD</t>
  </si>
  <si>
    <t>113107322</t>
  </si>
  <si>
    <t>Odstranění podkladu z kameniva drceného tl přes 100 do 200 mm strojně pl do 50 m2</t>
  </si>
  <si>
    <t>-2136196144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</si>
  <si>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</si>
  <si>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https://podminky.urs.cz/item/CS_URS_2024_01/113107322</t>
  </si>
  <si>
    <t>24,8+48,3 " kamenivo drcené tl. 150 mm - odměřeno v CAD</t>
  </si>
  <si>
    <t>5</t>
  </si>
  <si>
    <t>113107323</t>
  </si>
  <si>
    <t>Odstranění podkladu z kameniva drceného tl přes 200 do 300 mm strojně pl do 50 m2</t>
  </si>
  <si>
    <t>594880232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</si>
  <si>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</si>
  <si>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</si>
  <si>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18+29,3+5+5,1+8,8+9,8 "kam. drcené tl. 290 mm</t>
  </si>
  <si>
    <t>6</t>
  </si>
  <si>
    <t>113107331</t>
  </si>
  <si>
    <t>Odstranění podkladu z betonu prostého tl přes 100 do 150 mm strojně pl do 50 m2</t>
  </si>
  <si>
    <t>-960168097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</si>
  <si>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</si>
  <si>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https://podminky.urs.cz/item/CS_URS_2024_01/113107331</t>
  </si>
  <si>
    <t>1,3+1+46 "tl. 150 mm, odměřeno v CAD</t>
  </si>
  <si>
    <t>7</t>
  </si>
  <si>
    <t>113107341</t>
  </si>
  <si>
    <t>Odstranění podkladu živičného tl 50 mm strojně pl do 50 m2</t>
  </si>
  <si>
    <t>-1062995904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</si>
  <si>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</si>
  <si>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https://podminky.urs.cz/item/CS_URS_2024_01/113107341</t>
  </si>
  <si>
    <t>74,1+22,5 "tl. 40 mm-odměřeno v CAD</t>
  </si>
  <si>
    <t>8</t>
  </si>
  <si>
    <t>113154122</t>
  </si>
  <si>
    <t>Frézování živičného krytu tl 40 mm pruh š přes 0,5 do 1 m pl do 500 m2 bez překážek v trase</t>
  </si>
  <si>
    <t>1464892979</t>
  </si>
  <si>
    <t>Frézování živičného podkladu nebo krytu s naložením na dopravní prostředek plochy do 500 m2 bez překážek v trase pruhu šířky přes 0,5 m do 1 m, tloušťky vrstvy 40 mm</t>
  </si>
  <si>
    <t>https://podminky.urs.cz/item/CS_URS_2024_01/113154122</t>
  </si>
  <si>
    <t>25,6+13,8" odmeřeno v CAD</t>
  </si>
  <si>
    <t>9</t>
  </si>
  <si>
    <t>113202111</t>
  </si>
  <si>
    <t>Vytrhání obrub krajníků obrubníků stojatých</t>
  </si>
  <si>
    <t>m</t>
  </si>
  <si>
    <t>-1905991035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</si>
  <si>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</si>
  <si>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</si>
  <si>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193,7+17,7+2,5+23,1+4 "bet. 150/250mm - odměřeno v CAD</t>
  </si>
  <si>
    <t xml:space="preserve">10,5 "bet.100/250 mm - odměřeno v CAD </t>
  </si>
  <si>
    <t>5,2+33+35,7+1,7+25,4 "bet. 250/200 - odměřeno v CAD</t>
  </si>
  <si>
    <t>18+3,8+2,7 "bet. 80/250 - odměřeno v CAD</t>
  </si>
  <si>
    <t>10</t>
  </si>
  <si>
    <t>113204111</t>
  </si>
  <si>
    <t>Vytrhání obrub záhonových</t>
  </si>
  <si>
    <t>1712209149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</si>
  <si>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</si>
  <si>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</si>
  <si>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3+2,4+6,9+16,7 "bet. 60/200 - odměřeno v CAD</t>
  </si>
  <si>
    <t>11</t>
  </si>
  <si>
    <t>122252513</t>
  </si>
  <si>
    <t>Odkopávky a prokopávky zapažené pro silnice a dálnice v hornině třídy těžitelnosti I objem do 100 m3 strojně</t>
  </si>
  <si>
    <t>m3</t>
  </si>
  <si>
    <t>97417926</t>
  </si>
  <si>
    <t>Odkopávky a prokopávky zapažené pro silnice a dálnice strojně v hornině třídy těžitelnosti I do 100 m3</t>
  </si>
  <si>
    <t>https://podminky.urs.cz/item/CS_URS_2024_01/122252513</t>
  </si>
  <si>
    <t>0,1*(23,5+19,7+17,1) "skrývka zemin, odměřeno v CAD</t>
  </si>
  <si>
    <t>122452203</t>
  </si>
  <si>
    <t>Odkopávky a prokopávky nezapažené pro silnice a dálnice v hornině třídy těžitelnosti II objem do 100 m3 strojně</t>
  </si>
  <si>
    <t>720097661</t>
  </si>
  <si>
    <t>Odkopávky a prokopávky nezapažené pro silnice a dálnice strojně v hornině třídy těžitelnosti II do 100 m3</t>
  </si>
  <si>
    <t>https://podminky.urs.cz/item/CS_URS_2024_01/122452203</t>
  </si>
  <si>
    <t>145,74*0,7 "odměřeno v CAD</t>
  </si>
  <si>
    <t>13</t>
  </si>
  <si>
    <t>122452204</t>
  </si>
  <si>
    <t>Odkopávky a prokopávky nezapažené pro silnice a dálnice v hornině třídy těžitelnosti II objem do 500 m3 strojně</t>
  </si>
  <si>
    <t>1714524845</t>
  </si>
  <si>
    <t>Odkopávky a prokopávky nezapažené pro silnice a dálnice strojně v hornině třídy těžitelnosti II přes 100 do 500 m3</t>
  </si>
  <si>
    <t>https://podminky.urs.cz/item/CS_URS_2024_01/122452204</t>
  </si>
  <si>
    <t>1100*0,2" odměřeno v CAD</t>
  </si>
  <si>
    <t>14</t>
  </si>
  <si>
    <t>122552203</t>
  </si>
  <si>
    <t>Odkopávky a prokopávky nezapažené pro silnice a dálnice v hornině třídy těžitelnosti III objem do 100 m3 strojně</t>
  </si>
  <si>
    <t>1236962408</t>
  </si>
  <si>
    <t>Odkopávky a prokopávky nezapažené pro silnice a dálnice strojně v hornině třídy těžitelnosti III do 100 m3</t>
  </si>
  <si>
    <t>https://podminky.urs.cz/item/CS_URS_2024_01/122552203</t>
  </si>
  <si>
    <t>145,74*0,3 "odměřeno z příčných řezů</t>
  </si>
  <si>
    <t>15</t>
  </si>
  <si>
    <t>131251100</t>
  </si>
  <si>
    <t>Hloubení jam nezapažených v hornině třídy těžitelnosti I skupiny 3 objem do 20 m3 strojně</t>
  </si>
  <si>
    <t>94111764</t>
  </si>
  <si>
    <t>Hloubení nezapažených jam a zářezů strojně s urovnáním dna do předepsaného profilu a spádu v hornině třídy těžitelnosti I skupiny 3 do 20 m3</t>
  </si>
  <si>
    <t>https://podminky.urs.cz/item/CS_URS_2024_01/131251100</t>
  </si>
  <si>
    <t>1*1,5*2*0,5 "vybourání stávajících vpustí</t>
  </si>
  <si>
    <t>16</t>
  </si>
  <si>
    <t>131351100</t>
  </si>
  <si>
    <t>Hloubení jam nezapažených v hornině třídy těžitelnosti II skupiny 4 objem do 20 m3 strojně</t>
  </si>
  <si>
    <t>1482580228</t>
  </si>
  <si>
    <t>Hloubení nezapažených jam a zářezů strojně s urovnáním dna do předepsaného profilu a spádu v hornině třídy těžitelnosti II skupiny 4 do 20 m3</t>
  </si>
  <si>
    <t>https://podminky.urs.cz/item/CS_URS_2024_01/131351100</t>
  </si>
  <si>
    <t>17</t>
  </si>
  <si>
    <t>132151101</t>
  </si>
  <si>
    <t>Hloubení rýh nezapažených š do 800 mm v hornině třídy těžitelnosti I skupiny 1 a 2 objem do 20 m3 strojně</t>
  </si>
  <si>
    <t>1984984702</t>
  </si>
  <si>
    <t>Hloubení nezapažených rýh šířky do 800 mm strojně s urovnáním dna do předepsaného profilu a spádu v hornině třídy těžitelnosti I skupiny 1 a 2 do 20 m3</t>
  </si>
  <si>
    <t>https://podminky.urs.cz/item/CS_URS_2024_01/132151101</t>
  </si>
  <si>
    <t>34,79*0,3 "oměřeno z příčných řezů</t>
  </si>
  <si>
    <t>18</t>
  </si>
  <si>
    <t>132151251</t>
  </si>
  <si>
    <t>Hloubení rýh nezapažených š do 2000 mm v hornině třídy těžitelnosti I skupiny 1 a 2 objem do 20 m3 strojně</t>
  </si>
  <si>
    <t>1513331410</t>
  </si>
  <si>
    <t>Hloubení nezapažených rýh šířky přes 800 do 2 000 mm strojně s urovnáním dna do předepsaného profilu a spádu v hornině třídy těžitelnosti I skupiny 1 a 2 do 20 m3</t>
  </si>
  <si>
    <t>https://podminky.urs.cz/item/CS_URS_2024_01/132151251</t>
  </si>
  <si>
    <t>3*(3*1,2*0,5) "přípojky UV1-UV3</t>
  </si>
  <si>
    <t>19</t>
  </si>
  <si>
    <t>132212331</t>
  </si>
  <si>
    <t>Hloubení nezapažených rýh šířky do 2000 mm v soudržných horninách třídy těžitelnosti I skupiny 3 ručně</t>
  </si>
  <si>
    <t>1188794049</t>
  </si>
  <si>
    <t>Hloubení nezapažených rýh šířky přes 800 do 2 000 mm ručně s urovnáním dna do předepsaného profilu a spádu v hornině třídy těžitelnosti I skupiny 3 soudržných</t>
  </si>
  <si>
    <t>https://podminky.urs.cz/item/CS_URS_2024_01/132212331</t>
  </si>
  <si>
    <t>0,4*(29+17+15+4+8+8)*0,5</t>
  </si>
  <si>
    <t>20</t>
  </si>
  <si>
    <t>139001101</t>
  </si>
  <si>
    <t>Příplatek za ztížení vykopávky v blízkosti podzemního vedení</t>
  </si>
  <si>
    <t>1969422045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</si>
  <si>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</si>
  <si>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</si>
  <si>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151101101</t>
  </si>
  <si>
    <t>Zřízení příložného pažení a rozepření stěn rýh hl do 2 m</t>
  </si>
  <si>
    <t>-1668006578</t>
  </si>
  <si>
    <t>Zřízení pažení a rozepření stěn rýh pro podzemní vedení příložné pro jakoukoliv mezerovitost, hloubky do 2 m</t>
  </si>
  <si>
    <t>https://podminky.urs.cz/item/CS_URS_2024_01/151101101</t>
  </si>
  <si>
    <t>3*(3*1,5*2)</t>
  </si>
  <si>
    <t>22</t>
  </si>
  <si>
    <t>151101111</t>
  </si>
  <si>
    <t>Odstranění příložného pažení a rozepření stěn rýh hl do 2 m</t>
  </si>
  <si>
    <t>1881020531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</si>
  <si>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</si>
  <si>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</si>
  <si>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23</t>
  </si>
  <si>
    <t>162751117</t>
  </si>
  <si>
    <t>Vodorovné přemístění přes 9 000 do 10000 m výkopku/sypaniny z horniny třídy těžitelnosti I skupiny 1 až 3</t>
  </si>
  <si>
    <t>-62615782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</si>
  <si>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</si>
  <si>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</si>
  <si>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145,74+220 "odkopávky</t>
  </si>
  <si>
    <t>34,79+10,8 "hloubení rýh</t>
  </si>
  <si>
    <t>-(5+6+5,31+11,11+4,379) "zpětný zásyp</t>
  </si>
  <si>
    <t>16,2 "ruční výkop</t>
  </si>
  <si>
    <t>6,03 "skrývka zeminy</t>
  </si>
  <si>
    <t>3 "hloubení jam</t>
  </si>
  <si>
    <t>-7,65 "rozprostření zeminy, ohumusování</t>
  </si>
  <si>
    <t>24</t>
  </si>
  <si>
    <t>171251201</t>
  </si>
  <si>
    <t>Uložení sypaniny na skládky nebo meziskládky</t>
  </si>
  <si>
    <t>-1424733158</t>
  </si>
  <si>
    <t>Uložení sypaniny na skládky nebo meziskládky bez hutnění s upravením uložené sypaniny do předepsaného tvaru</t>
  </si>
  <si>
    <t>https://podminky.urs.cz/item/CS_URS_2024_01/171251201</t>
  </si>
  <si>
    <t>177,111+220</t>
  </si>
  <si>
    <t>25</t>
  </si>
  <si>
    <t>174151101</t>
  </si>
  <si>
    <t>Zásyp jam, šachet rýh nebo kolem objektů sypaninou se zhutněním</t>
  </si>
  <si>
    <t>542035671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</si>
  <si>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</si>
  <si>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</si>
  <si>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11,11 "odměřeno z příčných řezů</t>
  </si>
  <si>
    <t>1*9*0,59 "UV1-UV3</t>
  </si>
  <si>
    <t>6 "po stávajících vpustech</t>
  </si>
  <si>
    <t>5" kolem nových chrániček na kabelech</t>
  </si>
  <si>
    <t>0,973*1,5*3 "kolem nových vpustí</t>
  </si>
  <si>
    <t>26</t>
  </si>
  <si>
    <t>175151101</t>
  </si>
  <si>
    <t>Obsypání potrubí strojně sypaninou bez prohození, uloženou do 3 m</t>
  </si>
  <si>
    <t>-360715653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</si>
  <si>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</si>
  <si>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</si>
  <si>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6*1*0,26</t>
  </si>
  <si>
    <t>27</t>
  </si>
  <si>
    <t>M</t>
  </si>
  <si>
    <t>58337308</t>
  </si>
  <si>
    <t>štěrkopísek frakce 0/2</t>
  </si>
  <si>
    <t>t</t>
  </si>
  <si>
    <t>-407479220</t>
  </si>
  <si>
    <t>1,56*2 'Přepočtené koeficientem množství</t>
  </si>
  <si>
    <t>28</t>
  </si>
  <si>
    <t>181006111</t>
  </si>
  <si>
    <t>Rozprostření zemin tl vrstvy do 0,1 m schopných zúrodnění v rovině a sklonu do 1:5</t>
  </si>
  <si>
    <t>-1696039703</t>
  </si>
  <si>
    <t>Rozprostření zemin schopných zúrodnění v rovině a ve sklonu do 1:5, tloušťka vrstvy do 0,10 m</t>
  </si>
  <si>
    <t>https://podminky.urs.cz/item/CS_URS_2024_01/181006111</t>
  </si>
  <si>
    <t>27,3+15,5+15,7+18 "odměřeno v CAD</t>
  </si>
  <si>
    <t>29</t>
  </si>
  <si>
    <t>181411131</t>
  </si>
  <si>
    <t>Založení parkového trávníku výsevem pl do 1000 m2 v rovině a ve svahu do 1:5</t>
  </si>
  <si>
    <t>1651608738</t>
  </si>
  <si>
    <t>Založení trávníku na půdě předem připravené plochy do 1000 m2 výsevem včetně utažení parkového v rovině nebo na svahu do 1:5</t>
  </si>
  <si>
    <t>https://podminky.urs.cz/item/CS_URS_2024_01/181411131</t>
  </si>
  <si>
    <t>27,3+15,5+15,7+18</t>
  </si>
  <si>
    <t>30</t>
  </si>
  <si>
    <t>00572410</t>
  </si>
  <si>
    <t>osivo směs travní parková</t>
  </si>
  <si>
    <t>kg</t>
  </si>
  <si>
    <t>627818529</t>
  </si>
  <si>
    <t>76,5*0,02 'Přepočtené koeficientem množství</t>
  </si>
  <si>
    <t>31</t>
  </si>
  <si>
    <t>181911102</t>
  </si>
  <si>
    <t>Úprava pláně v hornině třídy těžitelnosti I skupiny 1 až 2 se zhutněním ručně</t>
  </si>
  <si>
    <t>346433984</t>
  </si>
  <si>
    <t>Úprava pláně vyrovnáním výškových rozdílů ručně v hornině třídy těžitelnosti I skupiny 1 a 2 se zhutněním</t>
  </si>
  <si>
    <t>https://podminky.urs.cz/item/CS_URS_2024_01/181911102</t>
  </si>
  <si>
    <t>400 "ruční úprava</t>
  </si>
  <si>
    <t>32</t>
  </si>
  <si>
    <t>181951112</t>
  </si>
  <si>
    <t>Úprava pláně v hornině třídy těžitelnosti I skupiny 1 až 3 se zhutněním strojně</t>
  </si>
  <si>
    <t>-150574952</t>
  </si>
  <si>
    <t>Úprava pláně vyrovnáním výškových rozdílů strojně v hornině třídy těžitelnosti I, skupiny 1 až 3 se zhutněním</t>
  </si>
  <si>
    <t>https://podminky.urs.cz/item/CS_URS_2024_01/181951112</t>
  </si>
  <si>
    <t>27,3+15,5+15,7+18 "odměřeno z CAD</t>
  </si>
  <si>
    <t>1674 "odměřeno z CAD</t>
  </si>
  <si>
    <t>-400 "ruční úprava</t>
  </si>
  <si>
    <t>33</t>
  </si>
  <si>
    <t>185803111</t>
  </si>
  <si>
    <t>Ošetření trávníku shrabáním v rovině a svahu do 1:5</t>
  </si>
  <si>
    <t>1988407361</t>
  </si>
  <si>
    <t>Ošetření trávníku jednorázové v rovině nebo na svahu do 1:5</t>
  </si>
  <si>
    <t>https://podminky.urs.cz/item/CS_URS_2024_01/185803111</t>
  </si>
  <si>
    <t>Zakládání</t>
  </si>
  <si>
    <t>34</t>
  </si>
  <si>
    <t>212752101</t>
  </si>
  <si>
    <t>Trativod z drenážních trubek korugovaných PE-HD SN 4 perforace 360° včetně lože otevřený výkop DN 100 pro liniové stavby</t>
  </si>
  <si>
    <t>-1426366628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</si>
  <si>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</si>
  <si>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https://podminky.urs.cz/item/CS_URS_2024_01/212752101</t>
  </si>
  <si>
    <t>165+4+3</t>
  </si>
  <si>
    <t>Vodorovné konstrukce</t>
  </si>
  <si>
    <t>35</t>
  </si>
  <si>
    <t>452311141</t>
  </si>
  <si>
    <t>Podkladní desky z betonu prostého bez zvýšených nároků na prostředí tř. C 16/20 otevřený výkop</t>
  </si>
  <si>
    <t>-783236979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</si>
  <si>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</si>
  <si>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https://podminky.urs.cz/item/CS_URS_2024_01/452311141</t>
  </si>
  <si>
    <t>3*0,8*0,8*0,1 "osazení vpustí</t>
  </si>
  <si>
    <t>Komunikace pozemní</t>
  </si>
  <si>
    <t>36</t>
  </si>
  <si>
    <t>564831011</t>
  </si>
  <si>
    <t>Podklad ze štěrkodrtě ŠD plochy do 100 m2 tl 100 mm</t>
  </si>
  <si>
    <t>-305351882</t>
  </si>
  <si>
    <t>Podklad ze štěrkodrti ŠD s rozprostřením a zhutněním plochy jednotlivě do 100 m2, po zhutnění tl. 100 mm</t>
  </si>
  <si>
    <t>https://podminky.urs.cz/item/CS_URS_2024_01/564831011</t>
  </si>
  <si>
    <t>0,5*172 "dosyp nad drenáží</t>
  </si>
  <si>
    <t>37</t>
  </si>
  <si>
    <t>564851111</t>
  </si>
  <si>
    <t>Podklad ze štěrkodrtě ŠD plochy přes 100 m2 tl 150 mm</t>
  </si>
  <si>
    <t>1937750059</t>
  </si>
  <si>
    <t>Podklad ze štěrkodrti ŠD s rozprostřením a zhutněním plochy přes 100 m2, po zhutnění tl. 150 mm</t>
  </si>
  <si>
    <t>https://podminky.urs.cz/item/CS_URS_2024_01/564851111</t>
  </si>
  <si>
    <t>986,3 "skladba č. 1 - odměřeno v CAD</t>
  </si>
  <si>
    <t>38</t>
  </si>
  <si>
    <t>564851112</t>
  </si>
  <si>
    <t>Podklad ze štěrkodrtě ŠD plochy přes 100 m2 tl 160 mm</t>
  </si>
  <si>
    <t>948171216</t>
  </si>
  <si>
    <t>Podklad ze štěrkodrti ŠD s rozprostřením a zhutněním plochy přes 100 m2, po zhutnění tl. 160 mm</t>
  </si>
  <si>
    <t>https://podminky.urs.cz/item/CS_URS_2024_01/564851112</t>
  </si>
  <si>
    <t>33,1+0,8+24+23,5+29,4+10,4+25,1+38,2+6,1+50,7+12,5+19,1 " skladba č.2; odměřeno z CAD</t>
  </si>
  <si>
    <t>3,2+5+0,8+0,4+0,7 "skladba č.1, oměřeno z CAD</t>
  </si>
  <si>
    <t>39</t>
  </si>
  <si>
    <t>564851114</t>
  </si>
  <si>
    <t>Podklad ze štěrkodrtě ŠD plochy přes 100 m2 tl 180 mm</t>
  </si>
  <si>
    <t>935391810</t>
  </si>
  <si>
    <t>Podklad ze štěrkodrti ŠD s rozprostřením a zhutněním plochy přes 100 m2, po zhutnění tl. 180 mm</t>
  </si>
  <si>
    <t>https://podminky.urs.cz/item/CS_URS_2024_01/564851114</t>
  </si>
  <si>
    <t>986,3+0,6*176,852 " skladba č.1, odmeřeno CAD</t>
  </si>
  <si>
    <t>40</t>
  </si>
  <si>
    <t>564861111</t>
  </si>
  <si>
    <t>Podklad ze štěrkodrtě ŠD plochy přes 100 m2 tl 200 mm</t>
  </si>
  <si>
    <t>733357166</t>
  </si>
  <si>
    <t>Podklad ze štěrkodrti ŠD s rozprostřením a zhutněním plochy přes 100 m2, po zhutnění tl. 200 mm</t>
  </si>
  <si>
    <t>https://podminky.urs.cz/item/CS_URS_2024_01/564861111</t>
  </si>
  <si>
    <t xml:space="preserve">1100  "skladba č. 1, oměřeno z CAD</t>
  </si>
  <si>
    <t>41</t>
  </si>
  <si>
    <t>564871011</t>
  </si>
  <si>
    <t>Podklad ze štěrkodrtě ŠD plochy do 100 m2 tl 250 mm</t>
  </si>
  <si>
    <t>551006652</t>
  </si>
  <si>
    <t>Podklad ze štěrkodrti ŠD s rozprostřením a zhutněním plochy jednotlivě do 100 m2, po zhutnění tl. 250 mm</t>
  </si>
  <si>
    <t>https://podminky.urs.cz/item/CS_URS_2024_01/564871011</t>
  </si>
  <si>
    <t>12,8+23,2+10,8+5,4+1,1+3,3+5,6+30+6,9+6,2+5,2+4,8 "skladba č.3, odměřeno z CAD</t>
  </si>
  <si>
    <t>4,9+0,5+8,1+3,4+2+1,9+1,7+2,5+9,3+3,1+2,5+2+2 " skladba č.3, odměřeno z CAD</t>
  </si>
  <si>
    <t>42</t>
  </si>
  <si>
    <t>565155121</t>
  </si>
  <si>
    <t>Asfaltový beton vrstva podkladní ACP 16 (obalované kamenivo OKS) tl 70 mm š přes 3 m</t>
  </si>
  <si>
    <t>327763834</t>
  </si>
  <si>
    <t>Asfaltový beton vrstva podkladní ACP 16 (obalované kamenivo střednězrnné - OKS) s rozprostřením a zhutněním v pruhu šířky přes 3 m, po zhutnění tl. 70 mm</t>
  </si>
  <si>
    <t>https://podminky.urs.cz/item/CS_URS_2024_01/565155121</t>
  </si>
  <si>
    <t xml:space="preserve">986,3  "skladba č. 1, oměřeno z CAD</t>
  </si>
  <si>
    <t>43</t>
  </si>
  <si>
    <t>573191111</t>
  </si>
  <si>
    <t>Postřik infiltrační kationaktivní emulzí v množství 1 kg/m2</t>
  </si>
  <si>
    <t>1107152101</t>
  </si>
  <si>
    <t>Postřik infiltrační kationaktivní emulzí v množství 1,00 kg/m2</t>
  </si>
  <si>
    <t>https://podminky.urs.cz/item/CS_URS_2024_01/573191111</t>
  </si>
  <si>
    <t>986,3</t>
  </si>
  <si>
    <t>44</t>
  </si>
  <si>
    <t>573211107</t>
  </si>
  <si>
    <t>Postřik živičný spojovací z asfaltu v množství 0,30 kg/m2</t>
  </si>
  <si>
    <t>-1815196337</t>
  </si>
  <si>
    <t>Postřik spojovací PS bez posypu kamenivem z asfaltu silničního, v množství 0,30 kg/m2</t>
  </si>
  <si>
    <t>https://podminky.urs.cz/item/CS_URS_2024_01/573211107</t>
  </si>
  <si>
    <t>25,6+9,2+13,8</t>
  </si>
  <si>
    <t>45</t>
  </si>
  <si>
    <t>577134111</t>
  </si>
  <si>
    <t>Asfaltový beton vrstva obrusná ACO 11+ (ABS) tř. I tl 40 mm š do 3 m z nemodifikovaného asfaltu</t>
  </si>
  <si>
    <t>-249020777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</si>
  <si>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</si>
  <si>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</si>
  <si>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46</t>
  </si>
  <si>
    <t>577134141</t>
  </si>
  <si>
    <t>Asfaltový beton vrstva obrusná ACO 11 (ABS) tl 40 mm š přes 3 m z modifikovaného asfaltu</t>
  </si>
  <si>
    <t>1020144277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</si>
  <si>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</si>
  <si>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</si>
  <si>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>896,3</t>
  </si>
  <si>
    <t>47</t>
  </si>
  <si>
    <t>596211253</t>
  </si>
  <si>
    <t>Kladení zámkové dlažby komunikací pro pěší strojně tl 60 mm pl do 300 m2</t>
  </si>
  <si>
    <t>-158575748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</si>
  <si>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do 300 m2</t>
  </si>
  <si>
    <t>https://podminky.urs.cz/item/CS_URS_2024_01/596211253</t>
  </si>
  <si>
    <t>33,1+0,8+24+23,5+29,4+10,4+25,1+38,2+6,1+50,7+12,5+19,1</t>
  </si>
  <si>
    <t>3,2+5+0,8+0,4+0,7</t>
  </si>
  <si>
    <t>48</t>
  </si>
  <si>
    <t>59245018</t>
  </si>
  <si>
    <t>dlažba skladebná betonová 200x100mm tl 60mm přírodní</t>
  </si>
  <si>
    <t>-1996120045</t>
  </si>
  <si>
    <t>272,9*1,02 'Přepočtené koeficientem množství</t>
  </si>
  <si>
    <t>49</t>
  </si>
  <si>
    <t>59245006</t>
  </si>
  <si>
    <t>dlažba pro nevidomé betonová 200x100mm tl 60mm barevná</t>
  </si>
  <si>
    <t>-201719897</t>
  </si>
  <si>
    <t>10,1*1,01 'Přepočtené koeficientem množství</t>
  </si>
  <si>
    <t>50</t>
  </si>
  <si>
    <t>596212212</t>
  </si>
  <si>
    <t>Kladení zámkové dlažby pozemních komunikací ručně tl 80 mm skupiny A pl přes 100 do 300 m2</t>
  </si>
  <si>
    <t>57762880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</si>
  <si>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</si>
  <si>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https://podminky.urs.cz/item/CS_URS_2024_01/596212212</t>
  </si>
  <si>
    <t>12,8+23,2+10,8+5,4+1,1+3,3+5,6+30+6,9+6,2+5,2+4,8</t>
  </si>
  <si>
    <t>4,9+0,5+8,1+3,4+2+1,9+1,7+2,5+9,3+3,1+2,5+2+2</t>
  </si>
  <si>
    <t>51</t>
  </si>
  <si>
    <t>59245020</t>
  </si>
  <si>
    <t>dlažba skladebná betonová 200x100mm tl 80mm přírodní</t>
  </si>
  <si>
    <t>958514315</t>
  </si>
  <si>
    <t>115,3*1,02 'Přepočtené koeficientem množství</t>
  </si>
  <si>
    <t>52</t>
  </si>
  <si>
    <t>59245226</t>
  </si>
  <si>
    <t>dlažba pro nevidomé betonová 200x100mm tl 80mm barevná</t>
  </si>
  <si>
    <t>1125017088</t>
  </si>
  <si>
    <t>43,9*1,01 'Přepočtené koeficientem množství</t>
  </si>
  <si>
    <t>Trubní vedení</t>
  </si>
  <si>
    <t>53</t>
  </si>
  <si>
    <t>837395121</t>
  </si>
  <si>
    <t>Výsek a montáž kameninové odbočné tvarovky DN 400</t>
  </si>
  <si>
    <t>kus</t>
  </si>
  <si>
    <t>1873875067</t>
  </si>
  <si>
    <t>Výsek a montáž kameninové odbočné tvarovky na kameninovém potrubí DN 400</t>
  </si>
  <si>
    <t>https://podminky.urs.cz/item/CS_URS_2024_01/837395121</t>
  </si>
  <si>
    <t>54</t>
  </si>
  <si>
    <t>871310310</t>
  </si>
  <si>
    <t>Montáž kanalizačního potrubí hladkého plnostěnného SN 10 z polypropylenu DN 150</t>
  </si>
  <si>
    <t>796362676</t>
  </si>
  <si>
    <t>Montáž kanalizačního potrubí z polypropylenu PP hladkého plnostěnného SN 10 DN 150</t>
  </si>
  <si>
    <t>https://podminky.urs.cz/item/CS_URS_2024_01/871310310</t>
  </si>
  <si>
    <t>3*2</t>
  </si>
  <si>
    <t>55</t>
  </si>
  <si>
    <t>28617094</t>
  </si>
  <si>
    <t>trubka kanalizační PP plnostěnná třívrstvá DN 150x6000mm SN16</t>
  </si>
  <si>
    <t>-908411521</t>
  </si>
  <si>
    <t>6*1,015 'Přepočtené koeficientem množství</t>
  </si>
  <si>
    <t>56</t>
  </si>
  <si>
    <t>895941343</t>
  </si>
  <si>
    <t>Osazení vpusti uliční DN 500 z betonových dílců dno vysoké s kalištěm</t>
  </si>
  <si>
    <t>-1602257454</t>
  </si>
  <si>
    <t>Osazení vpusti uliční z betonových dílců DN 500 dno vysoké s kalištěm</t>
  </si>
  <si>
    <t>https://podminky.urs.cz/item/CS_URS_2024_01/895941343</t>
  </si>
  <si>
    <t>57</t>
  </si>
  <si>
    <t>59224471</t>
  </si>
  <si>
    <t>vpusť uliční DN 500 kaliště vysoké 500/820x65mm</t>
  </si>
  <si>
    <t>-1316443954</t>
  </si>
  <si>
    <t>58</t>
  </si>
  <si>
    <t>895941351</t>
  </si>
  <si>
    <t>Osazení vpusti uliční DN 500 z betonových dílců skruž horní pro čtvercovou vtokovou mříž</t>
  </si>
  <si>
    <t>-591709047</t>
  </si>
  <si>
    <t>Osazení vpusti uliční z betonových dílců DN 500 skruž horní pro čtvercovou vtokovou mříž</t>
  </si>
  <si>
    <t>https://podminky.urs.cz/item/CS_URS_2024_01/895941351</t>
  </si>
  <si>
    <t>59</t>
  </si>
  <si>
    <t>59224460</t>
  </si>
  <si>
    <t>vpusť uliční DN 500 betonová 500x190x65mm čtvercový poklop</t>
  </si>
  <si>
    <t>875503917</t>
  </si>
  <si>
    <t>60</t>
  </si>
  <si>
    <t>895941362</t>
  </si>
  <si>
    <t>Osazení vpusti uliční DN 500 z betonových dílců skruž středová 590 mm</t>
  </si>
  <si>
    <t>1868245399</t>
  </si>
  <si>
    <t>Osazení vpusti uliční z betonových dílců DN 500 skruž středová 590 mm</t>
  </si>
  <si>
    <t>https://podminky.urs.cz/item/CS_URS_2024_01/895941362</t>
  </si>
  <si>
    <t>61</t>
  </si>
  <si>
    <t>59224462</t>
  </si>
  <si>
    <t>vpusť uliční DN 500 skruž průběžná vysoká betonová 500/590x65mm</t>
  </si>
  <si>
    <t>-784275807</t>
  </si>
  <si>
    <t>62</t>
  </si>
  <si>
    <t>899132111</t>
  </si>
  <si>
    <t>Výměna (výšková úprava) poklopu kanalizačního samonivelačního s ošetřením podkladu hloubky do 25 cm</t>
  </si>
  <si>
    <t>1348449067</t>
  </si>
  <si>
    <t>Výměna (výšková úprava) poklopu kanalizačního s rámem samonivelačním s ošetřením podkladních vrstev hloubky do 25 cm</t>
  </si>
  <si>
    <t>https://podminky.urs.cz/item/CS_URS_2024_01/899132111</t>
  </si>
  <si>
    <t>5+2</t>
  </si>
  <si>
    <t>63</t>
  </si>
  <si>
    <t>55241033</t>
  </si>
  <si>
    <t>poklop šachtový litinový kruhový DN 600 bez ventilace tř D400 v samonivelačním rámu pro intenzivní provoz</t>
  </si>
  <si>
    <t>-995821914</t>
  </si>
  <si>
    <t>64</t>
  </si>
  <si>
    <t>899132212</t>
  </si>
  <si>
    <t>Výměna (výšková úprava) poklopu vodovodního samonivelačního nebo pevného šoupátkového</t>
  </si>
  <si>
    <t>1529054869</t>
  </si>
  <si>
    <t>https://podminky.urs.cz/item/CS_URS_2024_01/899132212</t>
  </si>
  <si>
    <t>65</t>
  </si>
  <si>
    <t>55241104</t>
  </si>
  <si>
    <t>poklop šoupátkový litinový bez ventilace tř D400 v samonivelačním rámu</t>
  </si>
  <si>
    <t>1422292856</t>
  </si>
  <si>
    <t>66</t>
  </si>
  <si>
    <t>899623151</t>
  </si>
  <si>
    <t>Obetonování potrubí nebo zdiva stok betonem prostým tř. C 16/20 v otevřeném výkopu</t>
  </si>
  <si>
    <t>-1465491004</t>
  </si>
  <si>
    <t>Obetonování potrubí nebo zdiva stok betonem prostým v otevřeném výkopu, betonem tř. C 16/20</t>
  </si>
  <si>
    <t>https://podminky.urs.cz/item/CS_URS_2024_01/899623151</t>
  </si>
  <si>
    <t>8*0,3*0,15 " obetonování; chránička sdělovacího kabelu CETIN</t>
  </si>
  <si>
    <t>(29+17+15+4+8)*0,3*0,15 "obetonování; chránička silového kabelu NN</t>
  </si>
  <si>
    <t>8*0,2*0,1 "podbetonování; chránička sdělovacího kabelu CETIN</t>
  </si>
  <si>
    <t>(29+17+15+4+8)*0,2*0,1 "podbetonování; chránička silového kabelu NN</t>
  </si>
  <si>
    <t>Ostatní konstrukce a práce, bourání</t>
  </si>
  <si>
    <t>67</t>
  </si>
  <si>
    <t>914111111</t>
  </si>
  <si>
    <t>Montáž svislé dopravní značky do velikosti 1 m2 objímkami na sloupek nebo konzolu</t>
  </si>
  <si>
    <t>-1721000141</t>
  </si>
  <si>
    <t>Montáž svislé dopravní značky základní velikosti do 1 m2 objímkami na sloupky nebo konzoly</t>
  </si>
  <si>
    <t>https://podminky.urs.cz/item/CS_URS_2024_01/914111111</t>
  </si>
  <si>
    <t>68</t>
  </si>
  <si>
    <t>40445613</t>
  </si>
  <si>
    <t>značky upravující přednost P2, P3, P8 1250mm retroreflexní</t>
  </si>
  <si>
    <t>1305332768</t>
  </si>
  <si>
    <t>69</t>
  </si>
  <si>
    <t>40445616</t>
  </si>
  <si>
    <t>značky upravující přednost P6 900mm retroreflexní</t>
  </si>
  <si>
    <t>-1085233181</t>
  </si>
  <si>
    <t>70</t>
  </si>
  <si>
    <t>40445620</t>
  </si>
  <si>
    <t>zákazové, příkazové dopravní značky B1-B34, C1-15 700mm</t>
  </si>
  <si>
    <t>1882702623</t>
  </si>
  <si>
    <t>71</t>
  </si>
  <si>
    <t>40445647</t>
  </si>
  <si>
    <t>dodatkové tabulky E1, E2a,b , E6, E9, E10 E12c, E17 500x500mm</t>
  </si>
  <si>
    <t>-937033879</t>
  </si>
  <si>
    <t>72</t>
  </si>
  <si>
    <t>40445650</t>
  </si>
  <si>
    <t>dodatkové tabulky E7, E12, E13 500x300mm</t>
  </si>
  <si>
    <t>249629279</t>
  </si>
  <si>
    <t>73</t>
  </si>
  <si>
    <t>914511113</t>
  </si>
  <si>
    <t>Montáž sloupku dopravních značek délky do 3,5 m s betonovým základem a patkou D 70 mm</t>
  </si>
  <si>
    <t>-941815058</t>
  </si>
  <si>
    <t>Montáž sloupku dopravních značek délky do 3,5 m do hliníkové patky pro sloupek D 70 mm</t>
  </si>
  <si>
    <t>https://podminky.urs.cz/item/CS_URS_2024_01/914511113</t>
  </si>
  <si>
    <t>74</t>
  </si>
  <si>
    <t>40445230</t>
  </si>
  <si>
    <t>sloupek pro dopravní značku Zn D 70mm v 3,5m</t>
  </si>
  <si>
    <t>1319892521</t>
  </si>
  <si>
    <t>75</t>
  </si>
  <si>
    <t>916131213</t>
  </si>
  <si>
    <t>Osazení silničního obrubníku betonového stojatého s boční opěrou do lože z betonu prostého</t>
  </si>
  <si>
    <t>1547350070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</si>
  <si>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</si>
  <si>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</si>
  <si>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76</t>
  </si>
  <si>
    <t>59217031</t>
  </si>
  <si>
    <t>obrubník silniční betonový 1000x150x250mm</t>
  </si>
  <si>
    <t>1918660532</t>
  </si>
  <si>
    <t>194+175</t>
  </si>
  <si>
    <t>-118</t>
  </si>
  <si>
    <t>251*1,02 'Přepočtené koeficientem množství</t>
  </si>
  <si>
    <t>77</t>
  </si>
  <si>
    <t>59217029</t>
  </si>
  <si>
    <t>obrubník silniční betonový nájezdový 1000x150x150mm</t>
  </si>
  <si>
    <t>-1688720295</t>
  </si>
  <si>
    <t>3+4+3,27+3,13+22,3+4+3+4+1+14+18+3+2,8+4,8+6+4,4+15</t>
  </si>
  <si>
    <t>115,7*1,02 'Přepočtené koeficientem množství</t>
  </si>
  <si>
    <t>78</t>
  </si>
  <si>
    <t>59217030</t>
  </si>
  <si>
    <t>obrubník silniční betonový přechodový 1000x150x150-250mm</t>
  </si>
  <si>
    <t>-449843904</t>
  </si>
  <si>
    <t>79</t>
  </si>
  <si>
    <t>916231213</t>
  </si>
  <si>
    <t>Osazení chodníkového obrubníku betonového stojatého s boční opěrou do lože z betonu prostého</t>
  </si>
  <si>
    <t>-2146139617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</si>
  <si>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</si>
  <si>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</si>
  <si>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1,5+11+1+1+1,5+3+12,5+1+1+6,5+1+4,5+21+0,5+11+15+5,5+10,5</t>
  </si>
  <si>
    <t>80</t>
  </si>
  <si>
    <t>59217016</t>
  </si>
  <si>
    <t>obrubník betonový chodníkový 1000x80x250mm</t>
  </si>
  <si>
    <t>-1732918527</t>
  </si>
  <si>
    <t>109*1,02 'Přepočtené koeficientem množství</t>
  </si>
  <si>
    <t>81</t>
  </si>
  <si>
    <t>919121111</t>
  </si>
  <si>
    <t>Těsnění spár zálivkou za studena pro komůrky š 10 mm hl 20 mm s těsnicím profilem</t>
  </si>
  <si>
    <t>779743711</t>
  </si>
  <si>
    <t>Utěsnění dilatačních spár zálivkou za studena v cementobetonovém nebo živičném krytu včetně adhezního nátěru s těsnicím profilem pod zálivkou, pro komůrky šířky 10 mm, hloubky 20 mm</t>
  </si>
  <si>
    <t>https://podminky.urs.cz/item/CS_URS_2024_01/919121111</t>
  </si>
  <si>
    <t>27,8+15,5 "vozovka</t>
  </si>
  <si>
    <t>82</t>
  </si>
  <si>
    <t>919726122</t>
  </si>
  <si>
    <t>Geotextilie pro ochranu, separaci a filtraci netkaná měrná hm přes 200 do 300 g/m2</t>
  </si>
  <si>
    <t>506327052</t>
  </si>
  <si>
    <t>Geotextilie netkaná pro ochranu, separaci nebo filtraci měrná hmotnost přes 200 do 300 g/m2</t>
  </si>
  <si>
    <t>https://podminky.urs.cz/item/CS_URS_2024_01/919726122</t>
  </si>
  <si>
    <t>1,05*1673,92 "zpevněné plochy; odměřeno z příčných řezů; 5% na přesahy</t>
  </si>
  <si>
    <t>83</t>
  </si>
  <si>
    <t>919735111</t>
  </si>
  <si>
    <t>Řezání stávajícího živičného krytu hl do 50 mm</t>
  </si>
  <si>
    <t>1316016777</t>
  </si>
  <si>
    <t>Řezání stávajícího živičného krytu nebo podkladu hloubky do 50 mm</t>
  </si>
  <si>
    <t>https://podminky.urs.cz/item/CS_URS_2024_01/919735111</t>
  </si>
  <si>
    <t>84</t>
  </si>
  <si>
    <t>938909331</t>
  </si>
  <si>
    <t>Čištění vozovek metením ručně podkladu nebo krytu betonového nebo živičného</t>
  </si>
  <si>
    <t>1312651310</t>
  </si>
  <si>
    <t>Čištění vozovek metením bláta, prachu nebo hlinitého nánosu s odklizením na hromady na vzdálenost do 20 m nebo naložením na dopravní prostředek ručně povrchu podkladu nebo krytu betonového nebo živičného</t>
  </si>
  <si>
    <t>https://podminky.urs.cz/item/CS_URS_2024_01/938909331</t>
  </si>
  <si>
    <t>500</t>
  </si>
  <si>
    <t>85</t>
  </si>
  <si>
    <t>966006132</t>
  </si>
  <si>
    <t>Odstranění značek dopravních nebo orientačních se sloupky s betonovými patkami</t>
  </si>
  <si>
    <t>-1990681825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</si>
  <si>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</si>
  <si>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</si>
  <si>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86</t>
  </si>
  <si>
    <t>977151122</t>
  </si>
  <si>
    <t>Jádrové vrty diamantovými korunkami do stavebních materiálů D přes 120 do 130 mm</t>
  </si>
  <si>
    <t>1911555327</t>
  </si>
  <si>
    <t>Jádrové vrty diamantovými korunkami do stavebních materiálů (železobetonu, betonu, cihel, obkladů, dlažeb, kamene) průměru přes 120 do 130 mm</t>
  </si>
  <si>
    <t>https://podminky.urs.cz/item/CS_URS_2024_01/977151122</t>
  </si>
  <si>
    <t>3*0,05 " prostup drenáže do vpusti</t>
  </si>
  <si>
    <t>997</t>
  </si>
  <si>
    <t>Přesun sutě</t>
  </si>
  <si>
    <t>87</t>
  </si>
  <si>
    <t>997221571</t>
  </si>
  <si>
    <t>Vodorovná doprava vybouraných hmot do 1 km</t>
  </si>
  <si>
    <t>2066950530</t>
  </si>
  <si>
    <t>Vodorovná doprava vybouraných hmot bez naložení, ale se složením a s hrubým urovnáním na vzdálenost do 1 km</t>
  </si>
  <si>
    <t>https://podminky.urs.cz/item/CS_URS_2024_01/997221571</t>
  </si>
  <si>
    <t>88</t>
  </si>
  <si>
    <t>997221579</t>
  </si>
  <si>
    <t>Příplatek ZKD 1 km u vodorovné dopravy vybouraných hmot</t>
  </si>
  <si>
    <t>1209970188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</si>
  <si>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</si>
  <si>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</si>
  <si>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1034,767*14 'Přepočtené koeficientem množství</t>
  </si>
  <si>
    <t>89</t>
  </si>
  <si>
    <t>997221615</t>
  </si>
  <si>
    <t>Poplatek za uložení na skládce (skládkovné) stavebního odpadu betonového kód odpadu 17 01 01</t>
  </si>
  <si>
    <t>524371530</t>
  </si>
  <si>
    <t>Poplatek za uložení stavebního odpadu na skládce (skládkovné) z prostého betonu zatříděného do Katalogu odpadů pod kódem 17 01 01</t>
  </si>
  <si>
    <t>https://podminky.urs.cz/item/CS_URS_2024_01/997221615</t>
  </si>
  <si>
    <t>83,72+15,698+77,285+1,16</t>
  </si>
  <si>
    <t>90</t>
  </si>
  <si>
    <t>997221873</t>
  </si>
  <si>
    <t>Poplatek za uložení na recyklační skládce (skládkovné) stavebního odpadu zeminy a kamení zatříděného do Katalogu odpadů pod kódem 17 05 04</t>
  </si>
  <si>
    <t>-449598340</t>
  </si>
  <si>
    <t>Poplatek za uložení stavebního odpadu na recyklační skládce (skládkovné) zeminy a kamení zatříděného do Katalogu odpadů pod kódem 17 05 04</t>
  </si>
  <si>
    <t>https://podminky.urs.cz/item/CS_URS_2024_01/997221873</t>
  </si>
  <si>
    <t>(6,03+102,018+220+43,72+1,5+1,5+10,47+5,4+16,2)*1,8</t>
  </si>
  <si>
    <t>91</t>
  </si>
  <si>
    <t>997221875</t>
  </si>
  <si>
    <t>Poplatek za uložení na recyklační skládce (skládkovné) stavebního odpadu asfaltového bez obsahu dehtu zatříděného do Katalogu odpadů pod kódem 17 03 02</t>
  </si>
  <si>
    <t>-660061131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</si>
  <si>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</si>
  <si>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</si>
  <si>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207,592+9,467+3,625</t>
  </si>
  <si>
    <t>998</t>
  </si>
  <si>
    <t>Přesun hmot</t>
  </si>
  <si>
    <t>92</t>
  </si>
  <si>
    <t>998223011</t>
  </si>
  <si>
    <t>Přesun hmot pro pozemní komunikace s krytem dlážděným</t>
  </si>
  <si>
    <t>-1785019595</t>
  </si>
  <si>
    <t>Přesun hmot pro pozemní komunikace s krytem dlážděným dopravní vzdálenost do 200 m jakékoliv délky objektu</t>
  </si>
  <si>
    <t>https://podminky.urs.cz/item/CS_URS_2024_01/998223011</t>
  </si>
  <si>
    <t>25,249+36,465+1,336+17,77+20,699+7,759</t>
  </si>
  <si>
    <t>93</t>
  </si>
  <si>
    <t>998223094</t>
  </si>
  <si>
    <t>Příplatek k přesunu hmot pro pozemní komunikace s krytem dlážděným za zvětšený přesun do 5000 m</t>
  </si>
  <si>
    <t>-196357758</t>
  </si>
  <si>
    <t>Přesun hmot pro pozemní komunikace s krytem dlážděným Příplatek k ceně za zvětšený přesun přes vymezenou vodorovnou dopravní vzdálenost do 5000 m</t>
  </si>
  <si>
    <t>https://podminky.urs.cz/item/CS_URS_2024_01/998223094</t>
  </si>
  <si>
    <t>100,278</t>
  </si>
  <si>
    <t>94</t>
  </si>
  <si>
    <t>998223095</t>
  </si>
  <si>
    <t>Příplatek k přesunu hmot pro pozemní komunikace s krytem dlážděným za zvětšený přesun ZKD 5000 m</t>
  </si>
  <si>
    <t>-1514174937</t>
  </si>
  <si>
    <t>Přesun hmot pro pozemní komunikace s krytem dlážděným Příplatek k ceně za zvětšený přesun přes vymezenou vodorovnou dopravní vzdálenost za každých dalších 5000 m přes 5000 m</t>
  </si>
  <si>
    <t>https://podminky.urs.cz/item/CS_URS_2024_01/998223095</t>
  </si>
  <si>
    <t>100,278*2 'Přepočtené koeficientem množství</t>
  </si>
  <si>
    <t>95</t>
  </si>
  <si>
    <t>998225111</t>
  </si>
  <si>
    <t>Přesun hmot pro pozemní komunikace s krytem z kamene, monolitickým betonovým nebo živičným</t>
  </si>
  <si>
    <t>-5650766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</si>
  <si>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</si>
  <si>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</si>
  <si>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19,78+340,274+104,144+452,25+506+91,54 "kamenivo</t>
  </si>
  <si>
    <t>182,+01+0,335+0,321+5,041+92,973 "živice</t>
  </si>
  <si>
    <t>96</t>
  </si>
  <si>
    <t>998225194</t>
  </si>
  <si>
    <t>Příplatek k přesunu hmot pro pozemní komunikace s krytem z kamene, živičným, betonovým do 5000 m</t>
  </si>
  <si>
    <t>1024926822</t>
  </si>
  <si>
    <t>Přesun hmot pro komunikace s krytem z kameniva, monolitickým betonovým nebo živičným Příplatek k ceně za zvětšený přesun přes vymezenou vodorovnou dopravní vzdálenost do 5000 m</t>
  </si>
  <si>
    <t>https://podminky.urs.cz/item/CS_URS_2024_01/998225194</t>
  </si>
  <si>
    <t>1513,98 "kamenivo</t>
  </si>
  <si>
    <t>281,67 "živice</t>
  </si>
  <si>
    <t>97</t>
  </si>
  <si>
    <t>998225195</t>
  </si>
  <si>
    <t>Příplatek k přesunu hmot pro pozemní komunikace s krytem z kamene, živičným, betonovým ZKD 5000 m</t>
  </si>
  <si>
    <t>2006612502</t>
  </si>
  <si>
    <t>Přesun hmot pro komunikace s krytem z kameniva, monolitickým betonovým nebo živičným Příplatek k ceně za zvětšený přesun přes vymezenou vodorovnou dopravní vzdálenost za každých dalších 5000 m přes 5000 m</t>
  </si>
  <si>
    <t>https://podminky.urs.cz/item/CS_URS_2024_01/998225195</t>
  </si>
  <si>
    <t>1795,65</t>
  </si>
  <si>
    <t>1795,65*2 'Přepočtené koeficientem množství</t>
  </si>
  <si>
    <t>Práce a dodávky M</t>
  </si>
  <si>
    <t>46-M</t>
  </si>
  <si>
    <t>Zemní práce při extr.mont.pracích</t>
  </si>
  <si>
    <t>98</t>
  </si>
  <si>
    <t>460671113</t>
  </si>
  <si>
    <t>Výstražná fólie pro krytí kabelů šířky přes 25 do 34 cm</t>
  </si>
  <si>
    <t>304028863</t>
  </si>
  <si>
    <t>Výstražné prvky pro krytí kabelů včetně vyrovnání povrchu rýhy, rozvinutí a uložení fólie, šířky přes 25 do 35 cm</t>
  </si>
  <si>
    <t>https://podminky.urs.cz/item/CS_URS_2024_01/460671113</t>
  </si>
  <si>
    <t>8 "chránička sdělovacího kabelu CETIN</t>
  </si>
  <si>
    <t>29+17+15+4+8 "chránička silového kabelu NN</t>
  </si>
  <si>
    <t>99</t>
  </si>
  <si>
    <t>1000290845</t>
  </si>
  <si>
    <t xml:space="preserve">KOPOS 06110/2 CA  CHRÁNIČKA DĚLENÁ KOPOHALF</t>
  </si>
  <si>
    <t>-1431811806</t>
  </si>
  <si>
    <t>8 " chránička sdělovacího kabelu CETIN</t>
  </si>
  <si>
    <t>29+17+15+4+8" Chránička silového kabelu NN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</si>
  <si>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</si>
  <si>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</si>
  <si>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</si>
  <si>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</si>
  <si>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</si>
  <si>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</si>
  <si>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</si>
  <si>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011503000</t>
  </si>
  <si>
    <t>Stavební průzkum bez rozlišení</t>
  </si>
  <si>
    <t>…</t>
  </si>
  <si>
    <t>1024</t>
  </si>
  <si>
    <t>1819346919</t>
  </si>
  <si>
    <t>Stavební průzkum bez rozlišení
- vytýčení stávajících inženýrských sítí</t>
  </si>
  <si>
    <t>https://podminky.urs.cz/item/CS_URS_2024_01/011503000</t>
  </si>
  <si>
    <t>012203000</t>
  </si>
  <si>
    <t>Geodetické práce při provádění stavby</t>
  </si>
  <si>
    <t>soubor</t>
  </si>
  <si>
    <t>-1580412615</t>
  </si>
  <si>
    <t>Geodetické práce při provádění stavby
- vytyčování stavby zhotovitelem</t>
  </si>
  <si>
    <t>https://podminky.urs.cz/item/CS_URS_2024_01/012203000</t>
  </si>
  <si>
    <t>012303000</t>
  </si>
  <si>
    <t>Geodetické práce po výstavbě</t>
  </si>
  <si>
    <t>-62446236</t>
  </si>
  <si>
    <t>Geodetické práce po výstavbě
- zaměření skutečně provedených prací</t>
  </si>
  <si>
    <t>https://podminky.urs.cz/item/CS_URS_2024_01/012303000</t>
  </si>
  <si>
    <t>012403000</t>
  </si>
  <si>
    <t>Kartografické práce</t>
  </si>
  <si>
    <t>-800360464</t>
  </si>
  <si>
    <t>Kartografické práce 
- geometrický plán</t>
  </si>
  <si>
    <t>https://podminky.urs.cz/item/CS_URS_2024_01/012403000</t>
  </si>
  <si>
    <t>013254000</t>
  </si>
  <si>
    <t>Dokumentace skutečného provedení stavby</t>
  </si>
  <si>
    <t>1844764414</t>
  </si>
  <si>
    <t>https://podminky.urs.cz/item/CS_URS_2024_01/013254000</t>
  </si>
  <si>
    <t>VRN3</t>
  </si>
  <si>
    <t>Zařízení staveniště</t>
  </si>
  <si>
    <t>034303000</t>
  </si>
  <si>
    <t>Dopravní značení na staveništi</t>
  </si>
  <si>
    <t>-1146291966</t>
  </si>
  <si>
    <t>Dopravní značení na staveništi
- Provizorní přechodné dopravní značení během výstavby</t>
  </si>
  <si>
    <t>https://podminky.urs.cz/item/CS_URS_2024_01/034303000</t>
  </si>
  <si>
    <t>VRN4</t>
  </si>
  <si>
    <t>Inženýrská činnost</t>
  </si>
  <si>
    <t>043134000</t>
  </si>
  <si>
    <t>Zkoušky zatěžovací</t>
  </si>
  <si>
    <t>ks</t>
  </si>
  <si>
    <t>-516643071</t>
  </si>
  <si>
    <t>Zkoušky zatěžovací
- Statická zatěžovací zkouška vozovek</t>
  </si>
  <si>
    <t>https://podminky.urs.cz/item/CS_URS_2024_01/043134000</t>
  </si>
  <si>
    <t>VRN7</t>
  </si>
  <si>
    <t>Provozní vlivy</t>
  </si>
  <si>
    <t>072103001</t>
  </si>
  <si>
    <t>Projednání DIO a zajištění DIR komunikace II.a III. třídy</t>
  </si>
  <si>
    <t>-1326893735</t>
  </si>
  <si>
    <t>https://podminky.urs.cz/item/CS_URS_2024_01/072103001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</si>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</sst>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4" TargetMode="External" /><Relationship Id="rId2" Type="http://schemas.openxmlformats.org/officeDocument/2006/relationships/hyperlink" Target="https://podminky.urs.cz/item/CS_URS_2024_01/113107163" TargetMode="External" /><Relationship Id="rId3" Type="http://schemas.openxmlformats.org/officeDocument/2006/relationships/hyperlink" Target="https://podminky.urs.cz/item/CS_URS_2024_01/113107182" TargetMode="External" /><Relationship Id="rId4" Type="http://schemas.openxmlformats.org/officeDocument/2006/relationships/hyperlink" Target="https://podminky.urs.cz/item/CS_URS_2024_01/113107322" TargetMode="External" /><Relationship Id="rId5" Type="http://schemas.openxmlformats.org/officeDocument/2006/relationships/hyperlink" Target="https://podminky.urs.cz/item/CS_URS_2024_01/113107323" TargetMode="External" /><Relationship Id="rId6" Type="http://schemas.openxmlformats.org/officeDocument/2006/relationships/hyperlink" Target="https://podminky.urs.cz/item/CS_URS_2024_01/113107331" TargetMode="External" /><Relationship Id="rId7" Type="http://schemas.openxmlformats.org/officeDocument/2006/relationships/hyperlink" Target="https://podminky.urs.cz/item/CS_URS_2024_01/113107341" TargetMode="External" /><Relationship Id="rId8" Type="http://schemas.openxmlformats.org/officeDocument/2006/relationships/hyperlink" Target="https://podminky.urs.cz/item/CS_URS_2024_01/113154122" TargetMode="External" /><Relationship Id="rId9" Type="http://schemas.openxmlformats.org/officeDocument/2006/relationships/hyperlink" Target="https://podminky.urs.cz/item/CS_URS_2024_01/113202111" TargetMode="External" /><Relationship Id="rId10" Type="http://schemas.openxmlformats.org/officeDocument/2006/relationships/hyperlink" Target="https://podminky.urs.cz/item/CS_URS_2024_01/113204111" TargetMode="External" /><Relationship Id="rId11" Type="http://schemas.openxmlformats.org/officeDocument/2006/relationships/hyperlink" Target="https://podminky.urs.cz/item/CS_URS_2024_01/122252513" TargetMode="External" /><Relationship Id="rId12" Type="http://schemas.openxmlformats.org/officeDocument/2006/relationships/hyperlink" Target="https://podminky.urs.cz/item/CS_URS_2024_01/122452203" TargetMode="External" /><Relationship Id="rId13" Type="http://schemas.openxmlformats.org/officeDocument/2006/relationships/hyperlink" Target="https://podminky.urs.cz/item/CS_URS_2024_01/122452204" TargetMode="External" /><Relationship Id="rId14" Type="http://schemas.openxmlformats.org/officeDocument/2006/relationships/hyperlink" Target="https://podminky.urs.cz/item/CS_URS_2024_01/122552203" TargetMode="External" /><Relationship Id="rId15" Type="http://schemas.openxmlformats.org/officeDocument/2006/relationships/hyperlink" Target="https://podminky.urs.cz/item/CS_URS_2024_01/131251100" TargetMode="External" /><Relationship Id="rId16" Type="http://schemas.openxmlformats.org/officeDocument/2006/relationships/hyperlink" Target="https://podminky.urs.cz/item/CS_URS_2024_01/131351100" TargetMode="External" /><Relationship Id="rId17" Type="http://schemas.openxmlformats.org/officeDocument/2006/relationships/hyperlink" Target="https://podminky.urs.cz/item/CS_URS_2024_01/132151101" TargetMode="External" /><Relationship Id="rId18" Type="http://schemas.openxmlformats.org/officeDocument/2006/relationships/hyperlink" Target="https://podminky.urs.cz/item/CS_URS_2024_01/132151251" TargetMode="External" /><Relationship Id="rId19" Type="http://schemas.openxmlformats.org/officeDocument/2006/relationships/hyperlink" Target="https://podminky.urs.cz/item/CS_URS_2024_01/132212331" TargetMode="External" /><Relationship Id="rId20" Type="http://schemas.openxmlformats.org/officeDocument/2006/relationships/hyperlink" Target="https://podminky.urs.cz/item/CS_URS_2024_01/139001101" TargetMode="External" /><Relationship Id="rId21" Type="http://schemas.openxmlformats.org/officeDocument/2006/relationships/hyperlink" Target="https://podminky.urs.cz/item/CS_URS_2024_01/151101101" TargetMode="External" /><Relationship Id="rId22" Type="http://schemas.openxmlformats.org/officeDocument/2006/relationships/hyperlink" Target="https://podminky.urs.cz/item/CS_URS_2024_01/151101111" TargetMode="External" /><Relationship Id="rId23" Type="http://schemas.openxmlformats.org/officeDocument/2006/relationships/hyperlink" Target="https://podminky.urs.cz/item/CS_URS_2024_01/162751117" TargetMode="External" /><Relationship Id="rId24" Type="http://schemas.openxmlformats.org/officeDocument/2006/relationships/hyperlink" Target="https://podminky.urs.cz/item/CS_URS_2024_01/171251201" TargetMode="External" /><Relationship Id="rId25" Type="http://schemas.openxmlformats.org/officeDocument/2006/relationships/hyperlink" Target="https://podminky.urs.cz/item/CS_URS_2024_01/174151101" TargetMode="External" /><Relationship Id="rId26" Type="http://schemas.openxmlformats.org/officeDocument/2006/relationships/hyperlink" Target="https://podminky.urs.cz/item/CS_URS_2024_01/175151101" TargetMode="External" /><Relationship Id="rId27" Type="http://schemas.openxmlformats.org/officeDocument/2006/relationships/hyperlink" Target="https://podminky.urs.cz/item/CS_URS_2024_01/181006111" TargetMode="External" /><Relationship Id="rId28" Type="http://schemas.openxmlformats.org/officeDocument/2006/relationships/hyperlink" Target="https://podminky.urs.cz/item/CS_URS_2024_01/181411131" TargetMode="External" /><Relationship Id="rId29" Type="http://schemas.openxmlformats.org/officeDocument/2006/relationships/hyperlink" Target="https://podminky.urs.cz/item/CS_URS_2024_01/181911102" TargetMode="External" /><Relationship Id="rId30" Type="http://schemas.openxmlformats.org/officeDocument/2006/relationships/hyperlink" Target="https://podminky.urs.cz/item/CS_URS_2024_01/181951112" TargetMode="External" /><Relationship Id="rId31" Type="http://schemas.openxmlformats.org/officeDocument/2006/relationships/hyperlink" Target="https://podminky.urs.cz/item/CS_URS_2024_01/185803111" TargetMode="External" /><Relationship Id="rId32" Type="http://schemas.openxmlformats.org/officeDocument/2006/relationships/hyperlink" Target="https://podminky.urs.cz/item/CS_URS_2024_01/212752101" TargetMode="External" /><Relationship Id="rId33" Type="http://schemas.openxmlformats.org/officeDocument/2006/relationships/hyperlink" Target="https://podminky.urs.cz/item/CS_URS_2024_01/452311141" TargetMode="External" /><Relationship Id="rId34" Type="http://schemas.openxmlformats.org/officeDocument/2006/relationships/hyperlink" Target="https://podminky.urs.cz/item/CS_URS_2024_01/564831011" TargetMode="External" /><Relationship Id="rId35" Type="http://schemas.openxmlformats.org/officeDocument/2006/relationships/hyperlink" Target="https://podminky.urs.cz/item/CS_URS_2024_01/564851111" TargetMode="External" /><Relationship Id="rId36" Type="http://schemas.openxmlformats.org/officeDocument/2006/relationships/hyperlink" Target="https://podminky.urs.cz/item/CS_URS_2024_01/564851112" TargetMode="External" /><Relationship Id="rId37" Type="http://schemas.openxmlformats.org/officeDocument/2006/relationships/hyperlink" Target="https://podminky.urs.cz/item/CS_URS_2024_01/564851114" TargetMode="External" /><Relationship Id="rId38" Type="http://schemas.openxmlformats.org/officeDocument/2006/relationships/hyperlink" Target="https://podminky.urs.cz/item/CS_URS_2024_01/564861111" TargetMode="External" /><Relationship Id="rId39" Type="http://schemas.openxmlformats.org/officeDocument/2006/relationships/hyperlink" Target="https://podminky.urs.cz/item/CS_URS_2024_01/564871011" TargetMode="External" /><Relationship Id="rId40" Type="http://schemas.openxmlformats.org/officeDocument/2006/relationships/hyperlink" Target="https://podminky.urs.cz/item/CS_URS_2024_01/565155121" TargetMode="External" /><Relationship Id="rId41" Type="http://schemas.openxmlformats.org/officeDocument/2006/relationships/hyperlink" Target="https://podminky.urs.cz/item/CS_URS_2024_01/573191111" TargetMode="External" /><Relationship Id="rId42" Type="http://schemas.openxmlformats.org/officeDocument/2006/relationships/hyperlink" Target="https://podminky.urs.cz/item/CS_URS_2024_01/573211107" TargetMode="External" /><Relationship Id="rId43" Type="http://schemas.openxmlformats.org/officeDocument/2006/relationships/hyperlink" Target="https://podminky.urs.cz/item/CS_URS_2024_01/577134111" TargetMode="External" /><Relationship Id="rId44" Type="http://schemas.openxmlformats.org/officeDocument/2006/relationships/hyperlink" Target="https://podminky.urs.cz/item/CS_URS_2024_01/577134141" TargetMode="External" /><Relationship Id="rId45" Type="http://schemas.openxmlformats.org/officeDocument/2006/relationships/hyperlink" Target="https://podminky.urs.cz/item/CS_URS_2024_01/596211253" TargetMode="External" /><Relationship Id="rId46" Type="http://schemas.openxmlformats.org/officeDocument/2006/relationships/hyperlink" Target="https://podminky.urs.cz/item/CS_URS_2024_01/596212212" TargetMode="External" /><Relationship Id="rId47" Type="http://schemas.openxmlformats.org/officeDocument/2006/relationships/hyperlink" Target="https://podminky.urs.cz/item/CS_URS_2024_01/837395121" TargetMode="External" /><Relationship Id="rId48" Type="http://schemas.openxmlformats.org/officeDocument/2006/relationships/hyperlink" Target="https://podminky.urs.cz/item/CS_URS_2024_01/871310310" TargetMode="External" /><Relationship Id="rId49" Type="http://schemas.openxmlformats.org/officeDocument/2006/relationships/hyperlink" Target="https://podminky.urs.cz/item/CS_URS_2024_01/895941343" TargetMode="External" /><Relationship Id="rId50" Type="http://schemas.openxmlformats.org/officeDocument/2006/relationships/hyperlink" Target="https://podminky.urs.cz/item/CS_URS_2024_01/895941351" TargetMode="External" /><Relationship Id="rId51" Type="http://schemas.openxmlformats.org/officeDocument/2006/relationships/hyperlink" Target="https://podminky.urs.cz/item/CS_URS_2024_01/895941362" TargetMode="External" /><Relationship Id="rId52" Type="http://schemas.openxmlformats.org/officeDocument/2006/relationships/hyperlink" Target="https://podminky.urs.cz/item/CS_URS_2024_01/899132111" TargetMode="External" /><Relationship Id="rId53" Type="http://schemas.openxmlformats.org/officeDocument/2006/relationships/hyperlink" Target="https://podminky.urs.cz/item/CS_URS_2024_01/899132212" TargetMode="External" /><Relationship Id="rId54" Type="http://schemas.openxmlformats.org/officeDocument/2006/relationships/hyperlink" Target="https://podminky.urs.cz/item/CS_URS_2024_01/899623151" TargetMode="External" /><Relationship Id="rId55" Type="http://schemas.openxmlformats.org/officeDocument/2006/relationships/hyperlink" Target="https://podminky.urs.cz/item/CS_URS_2024_01/914111111" TargetMode="External" /><Relationship Id="rId56" Type="http://schemas.openxmlformats.org/officeDocument/2006/relationships/hyperlink" Target="https://podminky.urs.cz/item/CS_URS_2024_01/914511113" TargetMode="External" /><Relationship Id="rId57" Type="http://schemas.openxmlformats.org/officeDocument/2006/relationships/hyperlink" Target="https://podminky.urs.cz/item/CS_URS_2024_01/916131213" TargetMode="External" /><Relationship Id="rId58" Type="http://schemas.openxmlformats.org/officeDocument/2006/relationships/hyperlink" Target="https://podminky.urs.cz/item/CS_URS_2024_01/916231213" TargetMode="External" /><Relationship Id="rId59" Type="http://schemas.openxmlformats.org/officeDocument/2006/relationships/hyperlink" Target="https://podminky.urs.cz/item/CS_URS_2024_01/919121111" TargetMode="External" /><Relationship Id="rId60" Type="http://schemas.openxmlformats.org/officeDocument/2006/relationships/hyperlink" Target="https://podminky.urs.cz/item/CS_URS_2024_01/919726122" TargetMode="External" /><Relationship Id="rId61" Type="http://schemas.openxmlformats.org/officeDocument/2006/relationships/hyperlink" Target="https://podminky.urs.cz/item/CS_URS_2024_01/919735111" TargetMode="External" /><Relationship Id="rId62" Type="http://schemas.openxmlformats.org/officeDocument/2006/relationships/hyperlink" Target="https://podminky.urs.cz/item/CS_URS_2024_01/938909331" TargetMode="External" /><Relationship Id="rId63" Type="http://schemas.openxmlformats.org/officeDocument/2006/relationships/hyperlink" Target="https://podminky.urs.cz/item/CS_URS_2024_01/966006132" TargetMode="External" /><Relationship Id="rId64" Type="http://schemas.openxmlformats.org/officeDocument/2006/relationships/hyperlink" Target="https://podminky.urs.cz/item/CS_URS_2024_01/977151122" TargetMode="External" /><Relationship Id="rId65" Type="http://schemas.openxmlformats.org/officeDocument/2006/relationships/hyperlink" Target="https://podminky.urs.cz/item/CS_URS_2024_01/997221571" TargetMode="External" /><Relationship Id="rId66" Type="http://schemas.openxmlformats.org/officeDocument/2006/relationships/hyperlink" Target="https://podminky.urs.cz/item/CS_URS_2024_01/997221579" TargetMode="External" /><Relationship Id="rId67" Type="http://schemas.openxmlformats.org/officeDocument/2006/relationships/hyperlink" Target="https://podminky.urs.cz/item/CS_URS_2024_01/997221615" TargetMode="External" /><Relationship Id="rId68" Type="http://schemas.openxmlformats.org/officeDocument/2006/relationships/hyperlink" Target="https://podminky.urs.cz/item/CS_URS_2024_01/997221873" TargetMode="External" /><Relationship Id="rId69" Type="http://schemas.openxmlformats.org/officeDocument/2006/relationships/hyperlink" Target="https://podminky.urs.cz/item/CS_URS_2024_01/997221875" TargetMode="External" /><Relationship Id="rId70" Type="http://schemas.openxmlformats.org/officeDocument/2006/relationships/hyperlink" Target="https://podminky.urs.cz/item/CS_URS_2024_01/998223011" TargetMode="External" /><Relationship Id="rId71" Type="http://schemas.openxmlformats.org/officeDocument/2006/relationships/hyperlink" Target="https://podminky.urs.cz/item/CS_URS_2024_01/998223094" TargetMode="External" /><Relationship Id="rId72" Type="http://schemas.openxmlformats.org/officeDocument/2006/relationships/hyperlink" Target="https://podminky.urs.cz/item/CS_URS_2024_01/998223095" TargetMode="External" /><Relationship Id="rId73" Type="http://schemas.openxmlformats.org/officeDocument/2006/relationships/hyperlink" Target="https://podminky.urs.cz/item/CS_URS_2024_01/998225111" TargetMode="External" /><Relationship Id="rId74" Type="http://schemas.openxmlformats.org/officeDocument/2006/relationships/hyperlink" Target="https://podminky.urs.cz/item/CS_URS_2024_01/998225194" TargetMode="External" /><Relationship Id="rId75" Type="http://schemas.openxmlformats.org/officeDocument/2006/relationships/hyperlink" Target="https://podminky.urs.cz/item/CS_URS_2024_01/998225195" TargetMode="External" /><Relationship Id="rId76" Type="http://schemas.openxmlformats.org/officeDocument/2006/relationships/hyperlink" Target="https://podminky.urs.cz/item/CS_URS_2024_01/460671113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5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24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34303000" TargetMode="External" /><Relationship Id="rId7" Type="http://schemas.openxmlformats.org/officeDocument/2006/relationships/hyperlink" Target="https://podminky.urs.cz/item/CS_URS_2024_01/043134000" TargetMode="External" /><Relationship Id="rId8" Type="http://schemas.openxmlformats.org/officeDocument/2006/relationships/hyperlink" Target="https://podminky.urs.cz/item/CS_URS_2024_01/0721030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2024-05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MK ul. Františka Palackého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Kynšperk nad Oh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16. 4. 2024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Kynšperk nad Ohří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Martin Štecher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Místní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101 - Místní komunikace'!P90</f>
        <v>0</v>
      </c>
      <c r="AV55" s="121">
        <f>'SO 101 - Místní komunikace'!J33</f>
        <v>0</v>
      </c>
      <c r="AW55" s="121">
        <f>'SO 101 - Místní komunikace'!J34</f>
        <v>0</v>
      </c>
      <c r="AX55" s="121">
        <f>'SO 101 - Místní komunikace'!J35</f>
        <v>0</v>
      </c>
      <c r="AY55" s="121">
        <f>'SO 101 - Místní komunikace'!J36</f>
        <v>0</v>
      </c>
      <c r="AZ55" s="121">
        <f>'SO 101 - Místní komunikace'!F33</f>
        <v>0</v>
      </c>
      <c r="BA55" s="121">
        <f>'SO 101 - Místní komunikace'!F34</f>
        <v>0</v>
      </c>
      <c r="BB55" s="121">
        <f>'SO 101 - Místní komunikace'!F35</f>
        <v>0</v>
      </c>
      <c r="BC55" s="121">
        <f>'SO 101 - Místní komunikace'!F36</f>
        <v>0</v>
      </c>
      <c r="BD55" s="123">
        <f>'SO 101 - Místní komunikace'!F37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'VRN - Vedlejší rozpočtové...'!P84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gywm71aXmtYDX8q/T8lFwNL6tEvmer4ebZO0TuiiycmdZLuATzlg6OUsqROwnadWoPrJR/f+tMeppXUWtfpyKA==" hashValue="1F3dFQjxM7Jv0EQYOwHrShhTeFtOYVe8q4tyenCJJfXFRXiIS0mQvqAXEAzw4vkm0uYTZEaq02TnUHVAUrxKE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Místní komunikace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MK ul. Františka Palackého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16. 4. 2024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ROUND((SUM(BE90:BE519)),  2)</f>
        <v>0</v>
      </c>
      <c r="G33" s="39"/>
      <c r="H33" s="39"/>
      <c r="I33" s="149">
        <v>0.20999999999999999</v>
      </c>
      <c r="J33" s="148">
        <f>ROUND(((SUM(BE90:BE519))*I33),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ROUND((SUM(BF90:BF519)),  2)</f>
        <v>0</v>
      </c>
      <c r="G34" s="39"/>
      <c r="H34" s="39"/>
      <c r="I34" s="149">
        <v>0.12</v>
      </c>
      <c r="J34" s="148">
        <f>ROUND(((SUM(BF90:BF519))*I34),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ROUND((SUM(BG90:BG519)),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ROUND((SUM(BH90:BH519)),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ROUND((SUM(BI90:BI519)),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MK ul. Františka Palackého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Místní komunikace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</v>
      </c>
      <c r="G52" s="41"/>
      <c r="H52" s="41"/>
      <c r="I52" s="33" t="s">
        <v>23</v>
      </c>
      <c r="J52" s="73" t="str">
        <f>IF(J12="","",J12)</f>
        <v>16. 4. 2024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Ing. Martin Štecher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J247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J252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J257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J336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J385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J455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J476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104</v>
      </c>
      <c r="E69" s="169"/>
      <c r="F69" s="169"/>
      <c r="G69" s="169"/>
      <c r="H69" s="169"/>
      <c r="I69" s="169"/>
      <c r="J69" s="170">
        <f>J507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J508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Oprava MK ul. Františka Palackého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89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101 - Místní komunikace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Kynšperk nad Oh</v>
      </c>
      <c r="G84" s="41"/>
      <c r="H84" s="41"/>
      <c r="I84" s="33" t="s">
        <v>23</v>
      </c>
      <c r="J84" s="73" t="str">
        <f>IF(J12="","",J12)</f>
        <v>16. 4. 2024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Kynšperk nad Ohří</v>
      </c>
      <c r="G86" s="41"/>
      <c r="H86" s="41"/>
      <c r="I86" s="33" t="s">
        <v>33</v>
      </c>
      <c r="J86" s="37" t="str">
        <f>E21</f>
        <v>Ing. Martin Štecher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107</v>
      </c>
      <c r="D89" s="181" t="s">
        <v>59</v>
      </c>
      <c r="E89" s="181" t="s">
        <v>55</v>
      </c>
      <c r="F89" s="181" t="s">
        <v>56</v>
      </c>
      <c r="G89" s="181" t="s">
        <v>108</v>
      </c>
      <c r="H89" s="181" t="s">
        <v>109</v>
      </c>
      <c r="I89" s="181" t="s">
        <v>110</v>
      </c>
      <c r="J89" s="181" t="s">
        <v>93</v>
      </c>
      <c r="K89" s="182" t="s">
        <v>111</v>
      </c>
      <c r="L89" s="183"/>
      <c r="M89" s="93" t="s">
        <v>19</v>
      </c>
      <c r="N89" s="94" t="s">
        <v>44</v>
      </c>
      <c r="O89" s="94" t="s">
        <v>112</v>
      </c>
      <c r="P89" s="94" t="s">
        <v>113</v>
      </c>
      <c r="Q89" s="94" t="s">
        <v>114</v>
      </c>
      <c r="R89" s="94" t="s">
        <v>115</v>
      </c>
      <c r="S89" s="94" t="s">
        <v>116</v>
      </c>
      <c r="T89" s="95" t="s">
        <v>117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118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P91+P507</f>
        <v>0</v>
      </c>
      <c r="Q90" s="97"/>
      <c r="R90" s="186">
        <f>R91+R507</f>
        <v>2078.4032423599997</v>
      </c>
      <c r="S90" s="97"/>
      <c r="T90" s="187">
        <f>T91+T507</f>
        <v>1034.7674500000001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73</v>
      </c>
      <c r="AU90" s="18" t="s">
        <v>94</v>
      </c>
      <c r="BK90" s="188">
        <f>BK91+BK507</f>
        <v>0</v>
      </c>
    </row>
    <row r="91" s="12" customFormat="1" ht="25.92" customHeight="1">
      <c r="A91" s="12"/>
      <c r="B91" s="189"/>
      <c r="C91" s="190"/>
      <c r="D91" s="191" t="s">
        <v>73</v>
      </c>
      <c r="E91" s="192" t="s">
        <v>119</v>
      </c>
      <c r="F91" s="192" t="s">
        <v>120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P92+P247+P252+P257+P336+P385+P455+P476</f>
        <v>0</v>
      </c>
      <c r="Q91" s="197"/>
      <c r="R91" s="198">
        <f>R92+R247+R252+R257+R336+R385+R455+R476</f>
        <v>2078.3959523599997</v>
      </c>
      <c r="S91" s="197"/>
      <c r="T91" s="199">
        <f>T92+T247+T252+T257+T336+T385+T455+T476</f>
        <v>1034.7674500000001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82</v>
      </c>
      <c r="AT91" s="201" t="s">
        <v>73</v>
      </c>
      <c r="AU91" s="201" t="s">
        <v>74</v>
      </c>
      <c r="AY91" s="200" t="s">
        <v>121</v>
      </c>
      <c r="BK91" s="202">
        <f>BK92+BK247+BK252+BK257+BK336+BK385+BK455+BK476</f>
        <v>0</v>
      </c>
    </row>
    <row r="92" s="12" customFormat="1" ht="22.8" customHeight="1">
      <c r="A92" s="12"/>
      <c r="B92" s="189"/>
      <c r="C92" s="190"/>
      <c r="D92" s="191" t="s">
        <v>73</v>
      </c>
      <c r="E92" s="203" t="s">
        <v>82</v>
      </c>
      <c r="F92" s="203" t="s">
        <v>122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SUM(P93:P246)</f>
        <v>0</v>
      </c>
      <c r="Q92" s="197"/>
      <c r="R92" s="198">
        <f>SUM(R93:R246)</f>
        <v>3.1457859999999997</v>
      </c>
      <c r="S92" s="197"/>
      <c r="T92" s="199">
        <f>SUM(T93:T246)</f>
        <v>1019.1131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82</v>
      </c>
      <c r="AT92" s="201" t="s">
        <v>73</v>
      </c>
      <c r="AU92" s="201" t="s">
        <v>82</v>
      </c>
      <c r="AY92" s="200" t="s">
        <v>121</v>
      </c>
      <c r="BK92" s="202">
        <f>SUM(BK93:BK246)</f>
        <v>0</v>
      </c>
    </row>
    <row r="93" s="2" customFormat="1" ht="16.5" customHeight="1">
      <c r="A93" s="39"/>
      <c r="B93" s="40"/>
      <c r="C93" s="205" t="s">
        <v>82</v>
      </c>
      <c r="D93" s="205" t="s">
        <v>123</v>
      </c>
      <c r="E93" s="206" t="s">
        <v>124</v>
      </c>
      <c r="F93" s="207" t="s">
        <v>125</v>
      </c>
      <c r="G93" s="208" t="s">
        <v>126</v>
      </c>
      <c r="H93" s="209">
        <v>322</v>
      </c>
      <c r="I93" s="210"/>
      <c r="J93" s="211">
        <f>ROUND(I93*H93,2)</f>
        <v>0</v>
      </c>
      <c r="K93" s="207" t="s">
        <v>127</v>
      </c>
      <c r="L93" s="45"/>
      <c r="M93" s="212" t="s">
        <v>19</v>
      </c>
      <c r="N93" s="213" t="s">
        <v>45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0.26000000000000001</v>
      </c>
      <c r="T93" s="215">
        <f>S93*H93</f>
        <v>83.719999999999999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128</v>
      </c>
      <c r="AT93" s="216" t="s">
        <v>123</v>
      </c>
      <c r="AU93" s="216" t="s">
        <v>84</v>
      </c>
      <c r="AY93" s="18" t="s">
        <v>121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82</v>
      </c>
      <c r="BK93" s="217">
        <f>ROUND(I93*H93,2)</f>
        <v>0</v>
      </c>
      <c r="BL93" s="18" t="s">
        <v>128</v>
      </c>
      <c r="BM93" s="216" t="s">
        <v>129</v>
      </c>
    </row>
    <row r="94" s="2" customFormat="1">
      <c r="A94" s="39"/>
      <c r="B94" s="40"/>
      <c r="C94" s="41"/>
      <c r="D94" s="218" t="s">
        <v>130</v>
      </c>
      <c r="E94" s="41"/>
      <c r="F94" s="219" t="s">
        <v>131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130</v>
      </c>
      <c r="AU94" s="18" t="s">
        <v>84</v>
      </c>
    </row>
    <row r="95" s="2" customFormat="1">
      <c r="A95" s="39"/>
      <c r="B95" s="40"/>
      <c r="C95" s="41"/>
      <c r="D95" s="223" t="s">
        <v>132</v>
      </c>
      <c r="E95" s="41"/>
      <c r="F95" s="224" t="s">
        <v>133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84</v>
      </c>
    </row>
    <row r="96" s="13" customFormat="1">
      <c r="A96" s="13"/>
      <c r="B96" s="225"/>
      <c r="C96" s="226"/>
      <c r="D96" s="218" t="s">
        <v>134</v>
      </c>
      <c r="E96" s="227" t="s">
        <v>19</v>
      </c>
      <c r="F96" s="228" t="s">
        <v>135</v>
      </c>
      <c r="G96" s="226"/>
      <c r="H96" s="229">
        <v>246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134</v>
      </c>
      <c r="AU96" s="235" t="s">
        <v>84</v>
      </c>
      <c r="AV96" s="13" t="s">
        <v>84</v>
      </c>
      <c r="AW96" s="13" t="s">
        <v>35</v>
      </c>
      <c r="AX96" s="13" t="s">
        <v>74</v>
      </c>
      <c r="AY96" s="235" t="s">
        <v>121</v>
      </c>
    </row>
    <row r="97" s="13" customFormat="1">
      <c r="A97" s="13"/>
      <c r="B97" s="225"/>
      <c r="C97" s="226"/>
      <c r="D97" s="218" t="s">
        <v>134</v>
      </c>
      <c r="E97" s="227" t="s">
        <v>19</v>
      </c>
      <c r="F97" s="228" t="s">
        <v>136</v>
      </c>
      <c r="G97" s="226"/>
      <c r="H97" s="229">
        <v>76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134</v>
      </c>
      <c r="AU97" s="235" t="s">
        <v>84</v>
      </c>
      <c r="AV97" s="13" t="s">
        <v>84</v>
      </c>
      <c r="AW97" s="13" t="s">
        <v>35</v>
      </c>
      <c r="AX97" s="13" t="s">
        <v>74</v>
      </c>
      <c r="AY97" s="235" t="s">
        <v>121</v>
      </c>
    </row>
    <row r="98" s="14" customFormat="1">
      <c r="A98" s="14"/>
      <c r="B98" s="236"/>
      <c r="C98" s="237"/>
      <c r="D98" s="218" t="s">
        <v>134</v>
      </c>
      <c r="E98" s="238" t="s">
        <v>19</v>
      </c>
      <c r="F98" s="239" t="s">
        <v>137</v>
      </c>
      <c r="G98" s="237"/>
      <c r="H98" s="240">
        <v>322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134</v>
      </c>
      <c r="AU98" s="246" t="s">
        <v>84</v>
      </c>
      <c r="AV98" s="14" t="s">
        <v>128</v>
      </c>
      <c r="AW98" s="14" t="s">
        <v>35</v>
      </c>
      <c r="AX98" s="14" t="s">
        <v>82</v>
      </c>
      <c r="AY98" s="246" t="s">
        <v>121</v>
      </c>
    </row>
    <row r="99" s="2" customFormat="1" ht="21.75" customHeight="1">
      <c r="A99" s="39"/>
      <c r="B99" s="40"/>
      <c r="C99" s="205" t="s">
        <v>84</v>
      </c>
      <c r="D99" s="205" t="s">
        <v>123</v>
      </c>
      <c r="E99" s="206" t="s">
        <v>138</v>
      </c>
      <c r="F99" s="207" t="s">
        <v>139</v>
      </c>
      <c r="G99" s="208" t="s">
        <v>126</v>
      </c>
      <c r="H99" s="209">
        <v>1286.2000000000001</v>
      </c>
      <c r="I99" s="210"/>
      <c r="J99" s="211">
        <f>ROUND(I99*H99,2)</f>
        <v>0</v>
      </c>
      <c r="K99" s="207" t="s">
        <v>127</v>
      </c>
      <c r="L99" s="45"/>
      <c r="M99" s="212" t="s">
        <v>19</v>
      </c>
      <c r="N99" s="213" t="s">
        <v>45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0.44</v>
      </c>
      <c r="T99" s="215">
        <f>S99*H99</f>
        <v>565.928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128</v>
      </c>
      <c r="AT99" s="216" t="s">
        <v>123</v>
      </c>
      <c r="AU99" s="216" t="s">
        <v>84</v>
      </c>
      <c r="AY99" s="18" t="s">
        <v>121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82</v>
      </c>
      <c r="BK99" s="217">
        <f>ROUND(I99*H99,2)</f>
        <v>0</v>
      </c>
      <c r="BL99" s="18" t="s">
        <v>128</v>
      </c>
      <c r="BM99" s="216" t="s">
        <v>140</v>
      </c>
    </row>
    <row r="100" s="2" customFormat="1">
      <c r="A100" s="39"/>
      <c r="B100" s="40"/>
      <c r="C100" s="41"/>
      <c r="D100" s="218" t="s">
        <v>130</v>
      </c>
      <c r="E100" s="41"/>
      <c r="F100" s="219" t="s">
        <v>141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130</v>
      </c>
      <c r="AU100" s="18" t="s">
        <v>84</v>
      </c>
    </row>
    <row r="101" s="2" customFormat="1">
      <c r="A101" s="39"/>
      <c r="B101" s="40"/>
      <c r="C101" s="41"/>
      <c r="D101" s="223" t="s">
        <v>132</v>
      </c>
      <c r="E101" s="41"/>
      <c r="F101" s="224" t="s">
        <v>142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132</v>
      </c>
      <c r="AU101" s="18" t="s">
        <v>84</v>
      </c>
    </row>
    <row r="102" s="13" customFormat="1">
      <c r="A102" s="13"/>
      <c r="B102" s="225"/>
      <c r="C102" s="226"/>
      <c r="D102" s="218" t="s">
        <v>134</v>
      </c>
      <c r="E102" s="227" t="s">
        <v>19</v>
      </c>
      <c r="F102" s="228" t="s">
        <v>143</v>
      </c>
      <c r="G102" s="226"/>
      <c r="H102" s="229">
        <v>246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134</v>
      </c>
      <c r="AU102" s="235" t="s">
        <v>84</v>
      </c>
      <c r="AV102" s="13" t="s">
        <v>84</v>
      </c>
      <c r="AW102" s="13" t="s">
        <v>35</v>
      </c>
      <c r="AX102" s="13" t="s">
        <v>74</v>
      </c>
      <c r="AY102" s="235" t="s">
        <v>121</v>
      </c>
    </row>
    <row r="103" s="13" customFormat="1">
      <c r="A103" s="13"/>
      <c r="B103" s="225"/>
      <c r="C103" s="226"/>
      <c r="D103" s="218" t="s">
        <v>134</v>
      </c>
      <c r="E103" s="227" t="s">
        <v>19</v>
      </c>
      <c r="F103" s="228" t="s">
        <v>144</v>
      </c>
      <c r="G103" s="226"/>
      <c r="H103" s="229">
        <v>1040.2000000000001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134</v>
      </c>
      <c r="AU103" s="235" t="s">
        <v>84</v>
      </c>
      <c r="AV103" s="13" t="s">
        <v>84</v>
      </c>
      <c r="AW103" s="13" t="s">
        <v>35</v>
      </c>
      <c r="AX103" s="13" t="s">
        <v>74</v>
      </c>
      <c r="AY103" s="235" t="s">
        <v>121</v>
      </c>
    </row>
    <row r="104" s="14" customFormat="1">
      <c r="A104" s="14"/>
      <c r="B104" s="236"/>
      <c r="C104" s="237"/>
      <c r="D104" s="218" t="s">
        <v>134</v>
      </c>
      <c r="E104" s="238" t="s">
        <v>19</v>
      </c>
      <c r="F104" s="239" t="s">
        <v>137</v>
      </c>
      <c r="G104" s="237"/>
      <c r="H104" s="240">
        <v>1286.2000000000001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134</v>
      </c>
      <c r="AU104" s="246" t="s">
        <v>84</v>
      </c>
      <c r="AV104" s="14" t="s">
        <v>128</v>
      </c>
      <c r="AW104" s="14" t="s">
        <v>35</v>
      </c>
      <c r="AX104" s="14" t="s">
        <v>82</v>
      </c>
      <c r="AY104" s="246" t="s">
        <v>121</v>
      </c>
    </row>
    <row r="105" s="2" customFormat="1" ht="16.5" customHeight="1">
      <c r="A105" s="39"/>
      <c r="B105" s="40"/>
      <c r="C105" s="205" t="s">
        <v>145</v>
      </c>
      <c r="D105" s="205" t="s">
        <v>123</v>
      </c>
      <c r="E105" s="206" t="s">
        <v>146</v>
      </c>
      <c r="F105" s="207" t="s">
        <v>147</v>
      </c>
      <c r="G105" s="208" t="s">
        <v>126</v>
      </c>
      <c r="H105" s="209">
        <v>943.60000000000002</v>
      </c>
      <c r="I105" s="210"/>
      <c r="J105" s="211">
        <f>ROUND(I105*H105,2)</f>
        <v>0</v>
      </c>
      <c r="K105" s="207" t="s">
        <v>127</v>
      </c>
      <c r="L105" s="45"/>
      <c r="M105" s="212" t="s">
        <v>19</v>
      </c>
      <c r="N105" s="213" t="s">
        <v>45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0.22</v>
      </c>
      <c r="T105" s="215">
        <f>S105*H105</f>
        <v>207.59200000000001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128</v>
      </c>
      <c r="AT105" s="216" t="s">
        <v>123</v>
      </c>
      <c r="AU105" s="216" t="s">
        <v>84</v>
      </c>
      <c r="AY105" s="18" t="s">
        <v>121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82</v>
      </c>
      <c r="BK105" s="217">
        <f>ROUND(I105*H105,2)</f>
        <v>0</v>
      </c>
      <c r="BL105" s="18" t="s">
        <v>128</v>
      </c>
      <c r="BM105" s="216" t="s">
        <v>148</v>
      </c>
    </row>
    <row r="106" s="2" customFormat="1">
      <c r="A106" s="39"/>
      <c r="B106" s="40"/>
      <c r="C106" s="41"/>
      <c r="D106" s="218" t="s">
        <v>130</v>
      </c>
      <c r="E106" s="41"/>
      <c r="F106" s="219" t="s">
        <v>149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130</v>
      </c>
      <c r="AU106" s="18" t="s">
        <v>84</v>
      </c>
    </row>
    <row r="107" s="2" customFormat="1">
      <c r="A107" s="39"/>
      <c r="B107" s="40"/>
      <c r="C107" s="41"/>
      <c r="D107" s="223" t="s">
        <v>132</v>
      </c>
      <c r="E107" s="41"/>
      <c r="F107" s="224" t="s">
        <v>150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132</v>
      </c>
      <c r="AU107" s="18" t="s">
        <v>84</v>
      </c>
    </row>
    <row r="108" s="13" customFormat="1">
      <c r="A108" s="13"/>
      <c r="B108" s="225"/>
      <c r="C108" s="226"/>
      <c r="D108" s="218" t="s">
        <v>134</v>
      </c>
      <c r="E108" s="227" t="s">
        <v>19</v>
      </c>
      <c r="F108" s="228" t="s">
        <v>151</v>
      </c>
      <c r="G108" s="226"/>
      <c r="H108" s="229">
        <v>943.60000000000002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134</v>
      </c>
      <c r="AU108" s="235" t="s">
        <v>84</v>
      </c>
      <c r="AV108" s="13" t="s">
        <v>84</v>
      </c>
      <c r="AW108" s="13" t="s">
        <v>35</v>
      </c>
      <c r="AX108" s="13" t="s">
        <v>82</v>
      </c>
      <c r="AY108" s="235" t="s">
        <v>121</v>
      </c>
    </row>
    <row r="109" s="2" customFormat="1" ht="16.5" customHeight="1">
      <c r="A109" s="39"/>
      <c r="B109" s="40"/>
      <c r="C109" s="205" t="s">
        <v>128</v>
      </c>
      <c r="D109" s="205" t="s">
        <v>123</v>
      </c>
      <c r="E109" s="206" t="s">
        <v>152</v>
      </c>
      <c r="F109" s="207" t="s">
        <v>153</v>
      </c>
      <c r="G109" s="208" t="s">
        <v>126</v>
      </c>
      <c r="H109" s="209">
        <v>73.099999999999994</v>
      </c>
      <c r="I109" s="210"/>
      <c r="J109" s="211">
        <f>ROUND(I109*H109,2)</f>
        <v>0</v>
      </c>
      <c r="K109" s="207" t="s">
        <v>127</v>
      </c>
      <c r="L109" s="45"/>
      <c r="M109" s="212" t="s">
        <v>19</v>
      </c>
      <c r="N109" s="213" t="s">
        <v>45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0.28999999999999998</v>
      </c>
      <c r="T109" s="215">
        <f>S109*H109</f>
        <v>21.198999999999998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128</v>
      </c>
      <c r="AT109" s="216" t="s">
        <v>123</v>
      </c>
      <c r="AU109" s="216" t="s">
        <v>84</v>
      </c>
      <c r="AY109" s="18" t="s">
        <v>121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82</v>
      </c>
      <c r="BK109" s="217">
        <f>ROUND(I109*H109,2)</f>
        <v>0</v>
      </c>
      <c r="BL109" s="18" t="s">
        <v>128</v>
      </c>
      <c r="BM109" s="216" t="s">
        <v>154</v>
      </c>
    </row>
    <row r="110" s="2" customFormat="1">
      <c r="A110" s="39"/>
      <c r="B110" s="40"/>
      <c r="C110" s="41"/>
      <c r="D110" s="218" t="s">
        <v>130</v>
      </c>
      <c r="E110" s="41"/>
      <c r="F110" s="219" t="s">
        <v>155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130</v>
      </c>
      <c r="AU110" s="18" t="s">
        <v>84</v>
      </c>
    </row>
    <row r="111" s="2" customFormat="1">
      <c r="A111" s="39"/>
      <c r="B111" s="40"/>
      <c r="C111" s="41"/>
      <c r="D111" s="223" t="s">
        <v>132</v>
      </c>
      <c r="E111" s="41"/>
      <c r="F111" s="224" t="s">
        <v>156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132</v>
      </c>
      <c r="AU111" s="18" t="s">
        <v>84</v>
      </c>
    </row>
    <row r="112" s="13" customFormat="1">
      <c r="A112" s="13"/>
      <c r="B112" s="225"/>
      <c r="C112" s="226"/>
      <c r="D112" s="218" t="s">
        <v>134</v>
      </c>
      <c r="E112" s="227" t="s">
        <v>19</v>
      </c>
      <c r="F112" s="228" t="s">
        <v>157</v>
      </c>
      <c r="G112" s="226"/>
      <c r="H112" s="229">
        <v>73.099999999999994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134</v>
      </c>
      <c r="AU112" s="235" t="s">
        <v>84</v>
      </c>
      <c r="AV112" s="13" t="s">
        <v>84</v>
      </c>
      <c r="AW112" s="13" t="s">
        <v>35</v>
      </c>
      <c r="AX112" s="13" t="s">
        <v>82</v>
      </c>
      <c r="AY112" s="235" t="s">
        <v>121</v>
      </c>
    </row>
    <row r="113" s="2" customFormat="1" ht="16.5" customHeight="1">
      <c r="A113" s="39"/>
      <c r="B113" s="40"/>
      <c r="C113" s="205" t="s">
        <v>158</v>
      </c>
      <c r="D113" s="205" t="s">
        <v>123</v>
      </c>
      <c r="E113" s="206" t="s">
        <v>159</v>
      </c>
      <c r="F113" s="207" t="s">
        <v>160</v>
      </c>
      <c r="G113" s="208" t="s">
        <v>126</v>
      </c>
      <c r="H113" s="209">
        <v>76</v>
      </c>
      <c r="I113" s="210"/>
      <c r="J113" s="211">
        <f>ROUND(I113*H113,2)</f>
        <v>0</v>
      </c>
      <c r="K113" s="207" t="s">
        <v>127</v>
      </c>
      <c r="L113" s="45"/>
      <c r="M113" s="212" t="s">
        <v>19</v>
      </c>
      <c r="N113" s="213" t="s">
        <v>45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0.44</v>
      </c>
      <c r="T113" s="215">
        <f>S113*H113</f>
        <v>33.439999999999998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128</v>
      </c>
      <c r="AT113" s="216" t="s">
        <v>123</v>
      </c>
      <c r="AU113" s="216" t="s">
        <v>84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82</v>
      </c>
      <c r="BK113" s="217">
        <f>ROUND(I113*H113,2)</f>
        <v>0</v>
      </c>
      <c r="BL113" s="18" t="s">
        <v>128</v>
      </c>
      <c r="BM113" s="216" t="s">
        <v>161</v>
      </c>
    </row>
    <row r="114" s="2" customFormat="1">
      <c r="A114" s="39"/>
      <c r="B114" s="40"/>
      <c r="C114" s="41"/>
      <c r="D114" s="218" t="s">
        <v>130</v>
      </c>
      <c r="E114" s="41"/>
      <c r="F114" s="219" t="s">
        <v>162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130</v>
      </c>
      <c r="AU114" s="18" t="s">
        <v>84</v>
      </c>
    </row>
    <row r="115" s="2" customFormat="1">
      <c r="A115" s="39"/>
      <c r="B115" s="40"/>
      <c r="C115" s="41"/>
      <c r="D115" s="223" t="s">
        <v>132</v>
      </c>
      <c r="E115" s="41"/>
      <c r="F115" s="224" t="s">
        <v>163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132</v>
      </c>
      <c r="AU115" s="18" t="s">
        <v>84</v>
      </c>
    </row>
    <row r="116" s="13" customFormat="1">
      <c r="A116" s="13"/>
      <c r="B116" s="225"/>
      <c r="C116" s="226"/>
      <c r="D116" s="218" t="s">
        <v>134</v>
      </c>
      <c r="E116" s="227" t="s">
        <v>19</v>
      </c>
      <c r="F116" s="228" t="s">
        <v>164</v>
      </c>
      <c r="G116" s="226"/>
      <c r="H116" s="229">
        <v>76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134</v>
      </c>
      <c r="AU116" s="235" t="s">
        <v>84</v>
      </c>
      <c r="AV116" s="13" t="s">
        <v>84</v>
      </c>
      <c r="AW116" s="13" t="s">
        <v>35</v>
      </c>
      <c r="AX116" s="13" t="s">
        <v>82</v>
      </c>
      <c r="AY116" s="235" t="s">
        <v>121</v>
      </c>
    </row>
    <row r="117" s="2" customFormat="1" ht="16.5" customHeight="1">
      <c r="A117" s="39"/>
      <c r="B117" s="40"/>
      <c r="C117" s="205" t="s">
        <v>165</v>
      </c>
      <c r="D117" s="205" t="s">
        <v>123</v>
      </c>
      <c r="E117" s="206" t="s">
        <v>166</v>
      </c>
      <c r="F117" s="207" t="s">
        <v>167</v>
      </c>
      <c r="G117" s="208" t="s">
        <v>126</v>
      </c>
      <c r="H117" s="209">
        <v>48.299999999999997</v>
      </c>
      <c r="I117" s="210"/>
      <c r="J117" s="211">
        <f>ROUND(I117*H117,2)</f>
        <v>0</v>
      </c>
      <c r="K117" s="207" t="s">
        <v>127</v>
      </c>
      <c r="L117" s="45"/>
      <c r="M117" s="212" t="s">
        <v>19</v>
      </c>
      <c r="N117" s="213" t="s">
        <v>45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0.32500000000000001</v>
      </c>
      <c r="T117" s="215">
        <f>S117*H117</f>
        <v>15.6975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128</v>
      </c>
      <c r="AT117" s="216" t="s">
        <v>123</v>
      </c>
      <c r="AU117" s="216" t="s">
        <v>84</v>
      </c>
      <c r="AY117" s="18" t="s">
        <v>121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82</v>
      </c>
      <c r="BK117" s="217">
        <f>ROUND(I117*H117,2)</f>
        <v>0</v>
      </c>
      <c r="BL117" s="18" t="s">
        <v>128</v>
      </c>
      <c r="BM117" s="216" t="s">
        <v>168</v>
      </c>
    </row>
    <row r="118" s="2" customFormat="1">
      <c r="A118" s="39"/>
      <c r="B118" s="40"/>
      <c r="C118" s="41"/>
      <c r="D118" s="218" t="s">
        <v>130</v>
      </c>
      <c r="E118" s="41"/>
      <c r="F118" s="219" t="s">
        <v>169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130</v>
      </c>
      <c r="AU118" s="18" t="s">
        <v>84</v>
      </c>
    </row>
    <row r="119" s="2" customFormat="1">
      <c r="A119" s="39"/>
      <c r="B119" s="40"/>
      <c r="C119" s="41"/>
      <c r="D119" s="223" t="s">
        <v>132</v>
      </c>
      <c r="E119" s="41"/>
      <c r="F119" s="224" t="s">
        <v>170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132</v>
      </c>
      <c r="AU119" s="18" t="s">
        <v>84</v>
      </c>
    </row>
    <row r="120" s="13" customFormat="1">
      <c r="A120" s="13"/>
      <c r="B120" s="225"/>
      <c r="C120" s="226"/>
      <c r="D120" s="218" t="s">
        <v>134</v>
      </c>
      <c r="E120" s="227" t="s">
        <v>19</v>
      </c>
      <c r="F120" s="228" t="s">
        <v>171</v>
      </c>
      <c r="G120" s="226"/>
      <c r="H120" s="229">
        <v>48.299999999999997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134</v>
      </c>
      <c r="AU120" s="235" t="s">
        <v>84</v>
      </c>
      <c r="AV120" s="13" t="s">
        <v>84</v>
      </c>
      <c r="AW120" s="13" t="s">
        <v>35</v>
      </c>
      <c r="AX120" s="13" t="s">
        <v>82</v>
      </c>
      <c r="AY120" s="235" t="s">
        <v>121</v>
      </c>
    </row>
    <row r="121" s="2" customFormat="1" ht="16.5" customHeight="1">
      <c r="A121" s="39"/>
      <c r="B121" s="40"/>
      <c r="C121" s="205" t="s">
        <v>172</v>
      </c>
      <c r="D121" s="205" t="s">
        <v>123</v>
      </c>
      <c r="E121" s="206" t="s">
        <v>173</v>
      </c>
      <c r="F121" s="207" t="s">
        <v>174</v>
      </c>
      <c r="G121" s="208" t="s">
        <v>126</v>
      </c>
      <c r="H121" s="209">
        <v>96.599999999999994</v>
      </c>
      <c r="I121" s="210"/>
      <c r="J121" s="211">
        <f>ROUND(I121*H121,2)</f>
        <v>0</v>
      </c>
      <c r="K121" s="207" t="s">
        <v>127</v>
      </c>
      <c r="L121" s="45"/>
      <c r="M121" s="212" t="s">
        <v>19</v>
      </c>
      <c r="N121" s="213" t="s">
        <v>45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0.098000000000000004</v>
      </c>
      <c r="T121" s="215">
        <f>S121*H121</f>
        <v>9.4667999999999992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128</v>
      </c>
      <c r="AT121" s="216" t="s">
        <v>123</v>
      </c>
      <c r="AU121" s="216" t="s">
        <v>84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82</v>
      </c>
      <c r="BK121" s="217">
        <f>ROUND(I121*H121,2)</f>
        <v>0</v>
      </c>
      <c r="BL121" s="18" t="s">
        <v>128</v>
      </c>
      <c r="BM121" s="216" t="s">
        <v>175</v>
      </c>
    </row>
    <row r="122" s="2" customFormat="1">
      <c r="A122" s="39"/>
      <c r="B122" s="40"/>
      <c r="C122" s="41"/>
      <c r="D122" s="218" t="s">
        <v>130</v>
      </c>
      <c r="E122" s="41"/>
      <c r="F122" s="219" t="s">
        <v>176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130</v>
      </c>
      <c r="AU122" s="18" t="s">
        <v>84</v>
      </c>
    </row>
    <row r="123" s="2" customFormat="1">
      <c r="A123" s="39"/>
      <c r="B123" s="40"/>
      <c r="C123" s="41"/>
      <c r="D123" s="223" t="s">
        <v>132</v>
      </c>
      <c r="E123" s="41"/>
      <c r="F123" s="224" t="s">
        <v>177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132</v>
      </c>
      <c r="AU123" s="18" t="s">
        <v>84</v>
      </c>
    </row>
    <row r="124" s="13" customFormat="1">
      <c r="A124" s="13"/>
      <c r="B124" s="225"/>
      <c r="C124" s="226"/>
      <c r="D124" s="218" t="s">
        <v>134</v>
      </c>
      <c r="E124" s="227" t="s">
        <v>19</v>
      </c>
      <c r="F124" s="228" t="s">
        <v>178</v>
      </c>
      <c r="G124" s="226"/>
      <c r="H124" s="229">
        <v>96.599999999999994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134</v>
      </c>
      <c r="AU124" s="235" t="s">
        <v>84</v>
      </c>
      <c r="AV124" s="13" t="s">
        <v>84</v>
      </c>
      <c r="AW124" s="13" t="s">
        <v>35</v>
      </c>
      <c r="AX124" s="13" t="s">
        <v>82</v>
      </c>
      <c r="AY124" s="235" t="s">
        <v>121</v>
      </c>
    </row>
    <row r="125" s="2" customFormat="1" ht="21.75" customHeight="1">
      <c r="A125" s="39"/>
      <c r="B125" s="40"/>
      <c r="C125" s="205" t="s">
        <v>179</v>
      </c>
      <c r="D125" s="205" t="s">
        <v>123</v>
      </c>
      <c r="E125" s="206" t="s">
        <v>180</v>
      </c>
      <c r="F125" s="207" t="s">
        <v>181</v>
      </c>
      <c r="G125" s="208" t="s">
        <v>126</v>
      </c>
      <c r="H125" s="209">
        <v>39.399999999999999</v>
      </c>
      <c r="I125" s="210"/>
      <c r="J125" s="211">
        <f>ROUND(I125*H125,2)</f>
        <v>0</v>
      </c>
      <c r="K125" s="207" t="s">
        <v>127</v>
      </c>
      <c r="L125" s="45"/>
      <c r="M125" s="212" t="s">
        <v>19</v>
      </c>
      <c r="N125" s="213" t="s">
        <v>45</v>
      </c>
      <c r="O125" s="85"/>
      <c r="P125" s="214">
        <f>O125*H125</f>
        <v>0</v>
      </c>
      <c r="Q125" s="214">
        <v>4.0000000000000003E-05</v>
      </c>
      <c r="R125" s="214">
        <f>Q125*H125</f>
        <v>0.0015760000000000001</v>
      </c>
      <c r="S125" s="214">
        <v>0.091999999999999998</v>
      </c>
      <c r="T125" s="215">
        <f>S125*H125</f>
        <v>3.6248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128</v>
      </c>
      <c r="AT125" s="216" t="s">
        <v>123</v>
      </c>
      <c r="AU125" s="216" t="s">
        <v>84</v>
      </c>
      <c r="AY125" s="18" t="s">
        <v>121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82</v>
      </c>
      <c r="BK125" s="217">
        <f>ROUND(I125*H125,2)</f>
        <v>0</v>
      </c>
      <c r="BL125" s="18" t="s">
        <v>128</v>
      </c>
      <c r="BM125" s="216" t="s">
        <v>182</v>
      </c>
    </row>
    <row r="126" s="2" customFormat="1">
      <c r="A126" s="39"/>
      <c r="B126" s="40"/>
      <c r="C126" s="41"/>
      <c r="D126" s="218" t="s">
        <v>130</v>
      </c>
      <c r="E126" s="41"/>
      <c r="F126" s="219" t="s">
        <v>183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130</v>
      </c>
      <c r="AU126" s="18" t="s">
        <v>84</v>
      </c>
    </row>
    <row r="127" s="2" customFormat="1">
      <c r="A127" s="39"/>
      <c r="B127" s="40"/>
      <c r="C127" s="41"/>
      <c r="D127" s="223" t="s">
        <v>132</v>
      </c>
      <c r="E127" s="41"/>
      <c r="F127" s="224" t="s">
        <v>184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132</v>
      </c>
      <c r="AU127" s="18" t="s">
        <v>84</v>
      </c>
    </row>
    <row r="128" s="13" customFormat="1">
      <c r="A128" s="13"/>
      <c r="B128" s="225"/>
      <c r="C128" s="226"/>
      <c r="D128" s="218" t="s">
        <v>134</v>
      </c>
      <c r="E128" s="227" t="s">
        <v>19</v>
      </c>
      <c r="F128" s="228" t="s">
        <v>185</v>
      </c>
      <c r="G128" s="226"/>
      <c r="H128" s="229">
        <v>39.399999999999999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134</v>
      </c>
      <c r="AU128" s="235" t="s">
        <v>84</v>
      </c>
      <c r="AV128" s="13" t="s">
        <v>84</v>
      </c>
      <c r="AW128" s="13" t="s">
        <v>35</v>
      </c>
      <c r="AX128" s="13" t="s">
        <v>82</v>
      </c>
      <c r="AY128" s="235" t="s">
        <v>121</v>
      </c>
    </row>
    <row r="129" s="2" customFormat="1" ht="16.5" customHeight="1">
      <c r="A129" s="39"/>
      <c r="B129" s="40"/>
      <c r="C129" s="205" t="s">
        <v>186</v>
      </c>
      <c r="D129" s="205" t="s">
        <v>123</v>
      </c>
      <c r="E129" s="206" t="s">
        <v>187</v>
      </c>
      <c r="F129" s="207" t="s">
        <v>188</v>
      </c>
      <c r="G129" s="208" t="s">
        <v>189</v>
      </c>
      <c r="H129" s="209">
        <v>377</v>
      </c>
      <c r="I129" s="210"/>
      <c r="J129" s="211">
        <f>ROUND(I129*H129,2)</f>
        <v>0</v>
      </c>
      <c r="K129" s="207" t="s">
        <v>127</v>
      </c>
      <c r="L129" s="45"/>
      <c r="M129" s="212" t="s">
        <v>19</v>
      </c>
      <c r="N129" s="213" t="s">
        <v>45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0.20499999999999999</v>
      </c>
      <c r="T129" s="215">
        <f>S129*H129</f>
        <v>77.284999999999997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128</v>
      </c>
      <c r="AT129" s="216" t="s">
        <v>123</v>
      </c>
      <c r="AU129" s="216" t="s">
        <v>84</v>
      </c>
      <c r="AY129" s="18" t="s">
        <v>121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82</v>
      </c>
      <c r="BK129" s="217">
        <f>ROUND(I129*H129,2)</f>
        <v>0</v>
      </c>
      <c r="BL129" s="18" t="s">
        <v>128</v>
      </c>
      <c r="BM129" s="216" t="s">
        <v>190</v>
      </c>
    </row>
    <row r="130" s="2" customFormat="1">
      <c r="A130" s="39"/>
      <c r="B130" s="40"/>
      <c r="C130" s="41"/>
      <c r="D130" s="218" t="s">
        <v>130</v>
      </c>
      <c r="E130" s="41"/>
      <c r="F130" s="219" t="s">
        <v>191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130</v>
      </c>
      <c r="AU130" s="18" t="s">
        <v>84</v>
      </c>
    </row>
    <row r="131" s="2" customFormat="1">
      <c r="A131" s="39"/>
      <c r="B131" s="40"/>
      <c r="C131" s="41"/>
      <c r="D131" s="223" t="s">
        <v>132</v>
      </c>
      <c r="E131" s="41"/>
      <c r="F131" s="224" t="s">
        <v>192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132</v>
      </c>
      <c r="AU131" s="18" t="s">
        <v>84</v>
      </c>
    </row>
    <row r="132" s="13" customFormat="1">
      <c r="A132" s="13"/>
      <c r="B132" s="225"/>
      <c r="C132" s="226"/>
      <c r="D132" s="218" t="s">
        <v>134</v>
      </c>
      <c r="E132" s="227" t="s">
        <v>19</v>
      </c>
      <c r="F132" s="228" t="s">
        <v>193</v>
      </c>
      <c r="G132" s="226"/>
      <c r="H132" s="229">
        <v>241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134</v>
      </c>
      <c r="AU132" s="235" t="s">
        <v>84</v>
      </c>
      <c r="AV132" s="13" t="s">
        <v>84</v>
      </c>
      <c r="AW132" s="13" t="s">
        <v>35</v>
      </c>
      <c r="AX132" s="13" t="s">
        <v>74</v>
      </c>
      <c r="AY132" s="235" t="s">
        <v>121</v>
      </c>
    </row>
    <row r="133" s="13" customFormat="1">
      <c r="A133" s="13"/>
      <c r="B133" s="225"/>
      <c r="C133" s="226"/>
      <c r="D133" s="218" t="s">
        <v>134</v>
      </c>
      <c r="E133" s="227" t="s">
        <v>19</v>
      </c>
      <c r="F133" s="228" t="s">
        <v>194</v>
      </c>
      <c r="G133" s="226"/>
      <c r="H133" s="229">
        <v>10.5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134</v>
      </c>
      <c r="AU133" s="235" t="s">
        <v>84</v>
      </c>
      <c r="AV133" s="13" t="s">
        <v>84</v>
      </c>
      <c r="AW133" s="13" t="s">
        <v>35</v>
      </c>
      <c r="AX133" s="13" t="s">
        <v>74</v>
      </c>
      <c r="AY133" s="235" t="s">
        <v>121</v>
      </c>
    </row>
    <row r="134" s="13" customFormat="1">
      <c r="A134" s="13"/>
      <c r="B134" s="225"/>
      <c r="C134" s="226"/>
      <c r="D134" s="218" t="s">
        <v>134</v>
      </c>
      <c r="E134" s="227" t="s">
        <v>19</v>
      </c>
      <c r="F134" s="228" t="s">
        <v>195</v>
      </c>
      <c r="G134" s="226"/>
      <c r="H134" s="229">
        <v>101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134</v>
      </c>
      <c r="AU134" s="235" t="s">
        <v>84</v>
      </c>
      <c r="AV134" s="13" t="s">
        <v>84</v>
      </c>
      <c r="AW134" s="13" t="s">
        <v>35</v>
      </c>
      <c r="AX134" s="13" t="s">
        <v>74</v>
      </c>
      <c r="AY134" s="235" t="s">
        <v>121</v>
      </c>
    </row>
    <row r="135" s="13" customFormat="1">
      <c r="A135" s="13"/>
      <c r="B135" s="225"/>
      <c r="C135" s="226"/>
      <c r="D135" s="218" t="s">
        <v>134</v>
      </c>
      <c r="E135" s="227" t="s">
        <v>19</v>
      </c>
      <c r="F135" s="228" t="s">
        <v>196</v>
      </c>
      <c r="G135" s="226"/>
      <c r="H135" s="229">
        <v>24.5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134</v>
      </c>
      <c r="AU135" s="235" t="s">
        <v>84</v>
      </c>
      <c r="AV135" s="13" t="s">
        <v>84</v>
      </c>
      <c r="AW135" s="13" t="s">
        <v>35</v>
      </c>
      <c r="AX135" s="13" t="s">
        <v>74</v>
      </c>
      <c r="AY135" s="235" t="s">
        <v>121</v>
      </c>
    </row>
    <row r="136" s="14" customFormat="1">
      <c r="A136" s="14"/>
      <c r="B136" s="236"/>
      <c r="C136" s="237"/>
      <c r="D136" s="218" t="s">
        <v>134</v>
      </c>
      <c r="E136" s="238" t="s">
        <v>19</v>
      </c>
      <c r="F136" s="239" t="s">
        <v>137</v>
      </c>
      <c r="G136" s="237"/>
      <c r="H136" s="240">
        <v>377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134</v>
      </c>
      <c r="AU136" s="246" t="s">
        <v>84</v>
      </c>
      <c r="AV136" s="14" t="s">
        <v>128</v>
      </c>
      <c r="AW136" s="14" t="s">
        <v>35</v>
      </c>
      <c r="AX136" s="14" t="s">
        <v>82</v>
      </c>
      <c r="AY136" s="246" t="s">
        <v>121</v>
      </c>
    </row>
    <row r="137" s="2" customFormat="1" ht="16.5" customHeight="1">
      <c r="A137" s="39"/>
      <c r="B137" s="40"/>
      <c r="C137" s="205" t="s">
        <v>197</v>
      </c>
      <c r="D137" s="205" t="s">
        <v>123</v>
      </c>
      <c r="E137" s="206" t="s">
        <v>198</v>
      </c>
      <c r="F137" s="207" t="s">
        <v>199</v>
      </c>
      <c r="G137" s="208" t="s">
        <v>189</v>
      </c>
      <c r="H137" s="209">
        <v>29</v>
      </c>
      <c r="I137" s="210"/>
      <c r="J137" s="211">
        <f>ROUND(I137*H137,2)</f>
        <v>0</v>
      </c>
      <c r="K137" s="207" t="s">
        <v>127</v>
      </c>
      <c r="L137" s="45"/>
      <c r="M137" s="212" t="s">
        <v>19</v>
      </c>
      <c r="N137" s="213" t="s">
        <v>45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0.040000000000000001</v>
      </c>
      <c r="T137" s="215">
        <f>S137*H137</f>
        <v>1.1599999999999999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128</v>
      </c>
      <c r="AT137" s="216" t="s">
        <v>123</v>
      </c>
      <c r="AU137" s="216" t="s">
        <v>84</v>
      </c>
      <c r="AY137" s="18" t="s">
        <v>121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82</v>
      </c>
      <c r="BK137" s="217">
        <f>ROUND(I137*H137,2)</f>
        <v>0</v>
      </c>
      <c r="BL137" s="18" t="s">
        <v>128</v>
      </c>
      <c r="BM137" s="216" t="s">
        <v>200</v>
      </c>
    </row>
    <row r="138" s="2" customFormat="1">
      <c r="A138" s="39"/>
      <c r="B138" s="40"/>
      <c r="C138" s="41"/>
      <c r="D138" s="218" t="s">
        <v>130</v>
      </c>
      <c r="E138" s="41"/>
      <c r="F138" s="219" t="s">
        <v>201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130</v>
      </c>
      <c r="AU138" s="18" t="s">
        <v>84</v>
      </c>
    </row>
    <row r="139" s="2" customFormat="1">
      <c r="A139" s="39"/>
      <c r="B139" s="40"/>
      <c r="C139" s="41"/>
      <c r="D139" s="223" t="s">
        <v>132</v>
      </c>
      <c r="E139" s="41"/>
      <c r="F139" s="224" t="s">
        <v>202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132</v>
      </c>
      <c r="AU139" s="18" t="s">
        <v>84</v>
      </c>
    </row>
    <row r="140" s="13" customFormat="1">
      <c r="A140" s="13"/>
      <c r="B140" s="225"/>
      <c r="C140" s="226"/>
      <c r="D140" s="218" t="s">
        <v>134</v>
      </c>
      <c r="E140" s="227" t="s">
        <v>19</v>
      </c>
      <c r="F140" s="228" t="s">
        <v>203</v>
      </c>
      <c r="G140" s="226"/>
      <c r="H140" s="229">
        <v>29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134</v>
      </c>
      <c r="AU140" s="235" t="s">
        <v>84</v>
      </c>
      <c r="AV140" s="13" t="s">
        <v>84</v>
      </c>
      <c r="AW140" s="13" t="s">
        <v>35</v>
      </c>
      <c r="AX140" s="13" t="s">
        <v>82</v>
      </c>
      <c r="AY140" s="235" t="s">
        <v>121</v>
      </c>
    </row>
    <row r="141" s="2" customFormat="1" ht="21.75" customHeight="1">
      <c r="A141" s="39"/>
      <c r="B141" s="40"/>
      <c r="C141" s="205" t="s">
        <v>204</v>
      </c>
      <c r="D141" s="205" t="s">
        <v>123</v>
      </c>
      <c r="E141" s="206" t="s">
        <v>205</v>
      </c>
      <c r="F141" s="207" t="s">
        <v>206</v>
      </c>
      <c r="G141" s="208" t="s">
        <v>207</v>
      </c>
      <c r="H141" s="209">
        <v>6.0300000000000002</v>
      </c>
      <c r="I141" s="210"/>
      <c r="J141" s="211">
        <f>ROUND(I141*H141,2)</f>
        <v>0</v>
      </c>
      <c r="K141" s="207" t="s">
        <v>127</v>
      </c>
      <c r="L141" s="45"/>
      <c r="M141" s="212" t="s">
        <v>19</v>
      </c>
      <c r="N141" s="213" t="s">
        <v>45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128</v>
      </c>
      <c r="AT141" s="216" t="s">
        <v>123</v>
      </c>
      <c r="AU141" s="216" t="s">
        <v>84</v>
      </c>
      <c r="AY141" s="18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82</v>
      </c>
      <c r="BK141" s="217">
        <f>ROUND(I141*H141,2)</f>
        <v>0</v>
      </c>
      <c r="BL141" s="18" t="s">
        <v>128</v>
      </c>
      <c r="BM141" s="216" t="s">
        <v>208</v>
      </c>
    </row>
    <row r="142" s="2" customFormat="1">
      <c r="A142" s="39"/>
      <c r="B142" s="40"/>
      <c r="C142" s="41"/>
      <c r="D142" s="218" t="s">
        <v>130</v>
      </c>
      <c r="E142" s="41"/>
      <c r="F142" s="219" t="s">
        <v>209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130</v>
      </c>
      <c r="AU142" s="18" t="s">
        <v>84</v>
      </c>
    </row>
    <row r="143" s="2" customFormat="1">
      <c r="A143" s="39"/>
      <c r="B143" s="40"/>
      <c r="C143" s="41"/>
      <c r="D143" s="223" t="s">
        <v>132</v>
      </c>
      <c r="E143" s="41"/>
      <c r="F143" s="224" t="s">
        <v>210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132</v>
      </c>
      <c r="AU143" s="18" t="s">
        <v>84</v>
      </c>
    </row>
    <row r="144" s="13" customFormat="1">
      <c r="A144" s="13"/>
      <c r="B144" s="225"/>
      <c r="C144" s="226"/>
      <c r="D144" s="218" t="s">
        <v>134</v>
      </c>
      <c r="E144" s="227" t="s">
        <v>19</v>
      </c>
      <c r="F144" s="228" t="s">
        <v>211</v>
      </c>
      <c r="G144" s="226"/>
      <c r="H144" s="229">
        <v>6.0300000000000002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134</v>
      </c>
      <c r="AU144" s="235" t="s">
        <v>84</v>
      </c>
      <c r="AV144" s="13" t="s">
        <v>84</v>
      </c>
      <c r="AW144" s="13" t="s">
        <v>35</v>
      </c>
      <c r="AX144" s="13" t="s">
        <v>82</v>
      </c>
      <c r="AY144" s="235" t="s">
        <v>121</v>
      </c>
    </row>
    <row r="145" s="2" customFormat="1" ht="24.15" customHeight="1">
      <c r="A145" s="39"/>
      <c r="B145" s="40"/>
      <c r="C145" s="205" t="s">
        <v>8</v>
      </c>
      <c r="D145" s="205" t="s">
        <v>123</v>
      </c>
      <c r="E145" s="206" t="s">
        <v>212</v>
      </c>
      <c r="F145" s="207" t="s">
        <v>213</v>
      </c>
      <c r="G145" s="208" t="s">
        <v>207</v>
      </c>
      <c r="H145" s="209">
        <v>102.018</v>
      </c>
      <c r="I145" s="210"/>
      <c r="J145" s="211">
        <f>ROUND(I145*H145,2)</f>
        <v>0</v>
      </c>
      <c r="K145" s="207" t="s">
        <v>127</v>
      </c>
      <c r="L145" s="45"/>
      <c r="M145" s="212" t="s">
        <v>19</v>
      </c>
      <c r="N145" s="213" t="s">
        <v>45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128</v>
      </c>
      <c r="AT145" s="216" t="s">
        <v>123</v>
      </c>
      <c r="AU145" s="216" t="s">
        <v>84</v>
      </c>
      <c r="AY145" s="18" t="s">
        <v>121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82</v>
      </c>
      <c r="BK145" s="217">
        <f>ROUND(I145*H145,2)</f>
        <v>0</v>
      </c>
      <c r="BL145" s="18" t="s">
        <v>128</v>
      </c>
      <c r="BM145" s="216" t="s">
        <v>214</v>
      </c>
    </row>
    <row r="146" s="2" customFormat="1">
      <c r="A146" s="39"/>
      <c r="B146" s="40"/>
      <c r="C146" s="41"/>
      <c r="D146" s="218" t="s">
        <v>130</v>
      </c>
      <c r="E146" s="41"/>
      <c r="F146" s="219" t="s">
        <v>215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130</v>
      </c>
      <c r="AU146" s="18" t="s">
        <v>84</v>
      </c>
    </row>
    <row r="147" s="2" customFormat="1">
      <c r="A147" s="39"/>
      <c r="B147" s="40"/>
      <c r="C147" s="41"/>
      <c r="D147" s="223" t="s">
        <v>132</v>
      </c>
      <c r="E147" s="41"/>
      <c r="F147" s="224" t="s">
        <v>216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132</v>
      </c>
      <c r="AU147" s="18" t="s">
        <v>84</v>
      </c>
    </row>
    <row r="148" s="13" customFormat="1">
      <c r="A148" s="13"/>
      <c r="B148" s="225"/>
      <c r="C148" s="226"/>
      <c r="D148" s="218" t="s">
        <v>134</v>
      </c>
      <c r="E148" s="227" t="s">
        <v>19</v>
      </c>
      <c r="F148" s="228" t="s">
        <v>217</v>
      </c>
      <c r="G148" s="226"/>
      <c r="H148" s="229">
        <v>102.018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134</v>
      </c>
      <c r="AU148" s="235" t="s">
        <v>84</v>
      </c>
      <c r="AV148" s="13" t="s">
        <v>84</v>
      </c>
      <c r="AW148" s="13" t="s">
        <v>35</v>
      </c>
      <c r="AX148" s="13" t="s">
        <v>82</v>
      </c>
      <c r="AY148" s="235" t="s">
        <v>121</v>
      </c>
    </row>
    <row r="149" s="2" customFormat="1" ht="24.15" customHeight="1">
      <c r="A149" s="39"/>
      <c r="B149" s="40"/>
      <c r="C149" s="205" t="s">
        <v>218</v>
      </c>
      <c r="D149" s="205" t="s">
        <v>123</v>
      </c>
      <c r="E149" s="206" t="s">
        <v>219</v>
      </c>
      <c r="F149" s="207" t="s">
        <v>220</v>
      </c>
      <c r="G149" s="208" t="s">
        <v>207</v>
      </c>
      <c r="H149" s="209">
        <v>220</v>
      </c>
      <c r="I149" s="210"/>
      <c r="J149" s="211">
        <f>ROUND(I149*H149,2)</f>
        <v>0</v>
      </c>
      <c r="K149" s="207" t="s">
        <v>127</v>
      </c>
      <c r="L149" s="45"/>
      <c r="M149" s="212" t="s">
        <v>19</v>
      </c>
      <c r="N149" s="213" t="s">
        <v>45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128</v>
      </c>
      <c r="AT149" s="216" t="s">
        <v>123</v>
      </c>
      <c r="AU149" s="216" t="s">
        <v>84</v>
      </c>
      <c r="AY149" s="18" t="s">
        <v>121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82</v>
      </c>
      <c r="BK149" s="217">
        <f>ROUND(I149*H149,2)</f>
        <v>0</v>
      </c>
      <c r="BL149" s="18" t="s">
        <v>128</v>
      </c>
      <c r="BM149" s="216" t="s">
        <v>221</v>
      </c>
    </row>
    <row r="150" s="2" customFormat="1">
      <c r="A150" s="39"/>
      <c r="B150" s="40"/>
      <c r="C150" s="41"/>
      <c r="D150" s="218" t="s">
        <v>130</v>
      </c>
      <c r="E150" s="41"/>
      <c r="F150" s="219" t="s">
        <v>222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130</v>
      </c>
      <c r="AU150" s="18" t="s">
        <v>84</v>
      </c>
    </row>
    <row r="151" s="2" customFormat="1">
      <c r="A151" s="39"/>
      <c r="B151" s="40"/>
      <c r="C151" s="41"/>
      <c r="D151" s="223" t="s">
        <v>132</v>
      </c>
      <c r="E151" s="41"/>
      <c r="F151" s="224" t="s">
        <v>223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132</v>
      </c>
      <c r="AU151" s="18" t="s">
        <v>84</v>
      </c>
    </row>
    <row r="152" s="13" customFormat="1">
      <c r="A152" s="13"/>
      <c r="B152" s="225"/>
      <c r="C152" s="226"/>
      <c r="D152" s="218" t="s">
        <v>134</v>
      </c>
      <c r="E152" s="227" t="s">
        <v>19</v>
      </c>
      <c r="F152" s="228" t="s">
        <v>224</v>
      </c>
      <c r="G152" s="226"/>
      <c r="H152" s="229">
        <v>220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134</v>
      </c>
      <c r="AU152" s="235" t="s">
        <v>84</v>
      </c>
      <c r="AV152" s="13" t="s">
        <v>84</v>
      </c>
      <c r="AW152" s="13" t="s">
        <v>35</v>
      </c>
      <c r="AX152" s="13" t="s">
        <v>82</v>
      </c>
      <c r="AY152" s="235" t="s">
        <v>121</v>
      </c>
    </row>
    <row r="153" s="2" customFormat="1" ht="24.15" customHeight="1">
      <c r="A153" s="39"/>
      <c r="B153" s="40"/>
      <c r="C153" s="205" t="s">
        <v>225</v>
      </c>
      <c r="D153" s="205" t="s">
        <v>123</v>
      </c>
      <c r="E153" s="206" t="s">
        <v>226</v>
      </c>
      <c r="F153" s="207" t="s">
        <v>227</v>
      </c>
      <c r="G153" s="208" t="s">
        <v>207</v>
      </c>
      <c r="H153" s="209">
        <v>43.722000000000001</v>
      </c>
      <c r="I153" s="210"/>
      <c r="J153" s="211">
        <f>ROUND(I153*H153,2)</f>
        <v>0</v>
      </c>
      <c r="K153" s="207" t="s">
        <v>127</v>
      </c>
      <c r="L153" s="45"/>
      <c r="M153" s="212" t="s">
        <v>19</v>
      </c>
      <c r="N153" s="213" t="s">
        <v>45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128</v>
      </c>
      <c r="AT153" s="216" t="s">
        <v>123</v>
      </c>
      <c r="AU153" s="216" t="s">
        <v>84</v>
      </c>
      <c r="AY153" s="18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82</v>
      </c>
      <c r="BK153" s="217">
        <f>ROUND(I153*H153,2)</f>
        <v>0</v>
      </c>
      <c r="BL153" s="18" t="s">
        <v>128</v>
      </c>
      <c r="BM153" s="216" t="s">
        <v>228</v>
      </c>
    </row>
    <row r="154" s="2" customFormat="1">
      <c r="A154" s="39"/>
      <c r="B154" s="40"/>
      <c r="C154" s="41"/>
      <c r="D154" s="218" t="s">
        <v>130</v>
      </c>
      <c r="E154" s="41"/>
      <c r="F154" s="219" t="s">
        <v>229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84</v>
      </c>
    </row>
    <row r="155" s="2" customFormat="1">
      <c r="A155" s="39"/>
      <c r="B155" s="40"/>
      <c r="C155" s="41"/>
      <c r="D155" s="223" t="s">
        <v>132</v>
      </c>
      <c r="E155" s="41"/>
      <c r="F155" s="224" t="s">
        <v>230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132</v>
      </c>
      <c r="AU155" s="18" t="s">
        <v>84</v>
      </c>
    </row>
    <row r="156" s="13" customFormat="1">
      <c r="A156" s="13"/>
      <c r="B156" s="225"/>
      <c r="C156" s="226"/>
      <c r="D156" s="218" t="s">
        <v>134</v>
      </c>
      <c r="E156" s="227" t="s">
        <v>19</v>
      </c>
      <c r="F156" s="228" t="s">
        <v>231</v>
      </c>
      <c r="G156" s="226"/>
      <c r="H156" s="229">
        <v>43.722000000000001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134</v>
      </c>
      <c r="AU156" s="235" t="s">
        <v>84</v>
      </c>
      <c r="AV156" s="13" t="s">
        <v>84</v>
      </c>
      <c r="AW156" s="13" t="s">
        <v>35</v>
      </c>
      <c r="AX156" s="13" t="s">
        <v>82</v>
      </c>
      <c r="AY156" s="235" t="s">
        <v>121</v>
      </c>
    </row>
    <row r="157" s="2" customFormat="1" ht="16.5" customHeight="1">
      <c r="A157" s="39"/>
      <c r="B157" s="40"/>
      <c r="C157" s="205" t="s">
        <v>232</v>
      </c>
      <c r="D157" s="205" t="s">
        <v>123</v>
      </c>
      <c r="E157" s="206" t="s">
        <v>233</v>
      </c>
      <c r="F157" s="207" t="s">
        <v>234</v>
      </c>
      <c r="G157" s="208" t="s">
        <v>207</v>
      </c>
      <c r="H157" s="209">
        <v>1.5</v>
      </c>
      <c r="I157" s="210"/>
      <c r="J157" s="211">
        <f>ROUND(I157*H157,2)</f>
        <v>0</v>
      </c>
      <c r="K157" s="207" t="s">
        <v>127</v>
      </c>
      <c r="L157" s="45"/>
      <c r="M157" s="212" t="s">
        <v>19</v>
      </c>
      <c r="N157" s="213" t="s">
        <v>45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128</v>
      </c>
      <c r="AT157" s="216" t="s">
        <v>123</v>
      </c>
      <c r="AU157" s="216" t="s">
        <v>84</v>
      </c>
      <c r="AY157" s="18" t="s">
        <v>121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82</v>
      </c>
      <c r="BK157" s="217">
        <f>ROUND(I157*H157,2)</f>
        <v>0</v>
      </c>
      <c r="BL157" s="18" t="s">
        <v>128</v>
      </c>
      <c r="BM157" s="216" t="s">
        <v>235</v>
      </c>
    </row>
    <row r="158" s="2" customFormat="1">
      <c r="A158" s="39"/>
      <c r="B158" s="40"/>
      <c r="C158" s="41"/>
      <c r="D158" s="218" t="s">
        <v>130</v>
      </c>
      <c r="E158" s="41"/>
      <c r="F158" s="219" t="s">
        <v>236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130</v>
      </c>
      <c r="AU158" s="18" t="s">
        <v>84</v>
      </c>
    </row>
    <row r="159" s="2" customFormat="1">
      <c r="A159" s="39"/>
      <c r="B159" s="40"/>
      <c r="C159" s="41"/>
      <c r="D159" s="223" t="s">
        <v>132</v>
      </c>
      <c r="E159" s="41"/>
      <c r="F159" s="224" t="s">
        <v>237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132</v>
      </c>
      <c r="AU159" s="18" t="s">
        <v>84</v>
      </c>
    </row>
    <row r="160" s="13" customFormat="1">
      <c r="A160" s="13"/>
      <c r="B160" s="225"/>
      <c r="C160" s="226"/>
      <c r="D160" s="218" t="s">
        <v>134</v>
      </c>
      <c r="E160" s="227" t="s">
        <v>19</v>
      </c>
      <c r="F160" s="228" t="s">
        <v>238</v>
      </c>
      <c r="G160" s="226"/>
      <c r="H160" s="229">
        <v>1.5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134</v>
      </c>
      <c r="AU160" s="235" t="s">
        <v>84</v>
      </c>
      <c r="AV160" s="13" t="s">
        <v>84</v>
      </c>
      <c r="AW160" s="13" t="s">
        <v>35</v>
      </c>
      <c r="AX160" s="13" t="s">
        <v>82</v>
      </c>
      <c r="AY160" s="235" t="s">
        <v>121</v>
      </c>
    </row>
    <row r="161" s="2" customFormat="1" ht="16.5" customHeight="1">
      <c r="A161" s="39"/>
      <c r="B161" s="40"/>
      <c r="C161" s="205" t="s">
        <v>239</v>
      </c>
      <c r="D161" s="205" t="s">
        <v>123</v>
      </c>
      <c r="E161" s="206" t="s">
        <v>240</v>
      </c>
      <c r="F161" s="207" t="s">
        <v>241</v>
      </c>
      <c r="G161" s="208" t="s">
        <v>207</v>
      </c>
      <c r="H161" s="209">
        <v>1.5</v>
      </c>
      <c r="I161" s="210"/>
      <c r="J161" s="211">
        <f>ROUND(I161*H161,2)</f>
        <v>0</v>
      </c>
      <c r="K161" s="207" t="s">
        <v>127</v>
      </c>
      <c r="L161" s="45"/>
      <c r="M161" s="212" t="s">
        <v>19</v>
      </c>
      <c r="N161" s="213" t="s">
        <v>45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128</v>
      </c>
      <c r="AT161" s="216" t="s">
        <v>123</v>
      </c>
      <c r="AU161" s="216" t="s">
        <v>84</v>
      </c>
      <c r="AY161" s="18" t="s">
        <v>121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82</v>
      </c>
      <c r="BK161" s="217">
        <f>ROUND(I161*H161,2)</f>
        <v>0</v>
      </c>
      <c r="BL161" s="18" t="s">
        <v>128</v>
      </c>
      <c r="BM161" s="216" t="s">
        <v>242</v>
      </c>
    </row>
    <row r="162" s="2" customFormat="1">
      <c r="A162" s="39"/>
      <c r="B162" s="40"/>
      <c r="C162" s="41"/>
      <c r="D162" s="218" t="s">
        <v>130</v>
      </c>
      <c r="E162" s="41"/>
      <c r="F162" s="219" t="s">
        <v>243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130</v>
      </c>
      <c r="AU162" s="18" t="s">
        <v>84</v>
      </c>
    </row>
    <row r="163" s="2" customFormat="1">
      <c r="A163" s="39"/>
      <c r="B163" s="40"/>
      <c r="C163" s="41"/>
      <c r="D163" s="223" t="s">
        <v>132</v>
      </c>
      <c r="E163" s="41"/>
      <c r="F163" s="224" t="s">
        <v>244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132</v>
      </c>
      <c r="AU163" s="18" t="s">
        <v>84</v>
      </c>
    </row>
    <row r="164" s="13" customFormat="1">
      <c r="A164" s="13"/>
      <c r="B164" s="225"/>
      <c r="C164" s="226"/>
      <c r="D164" s="218" t="s">
        <v>134</v>
      </c>
      <c r="E164" s="227" t="s">
        <v>19</v>
      </c>
      <c r="F164" s="228" t="s">
        <v>238</v>
      </c>
      <c r="G164" s="226"/>
      <c r="H164" s="229">
        <v>1.5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134</v>
      </c>
      <c r="AU164" s="235" t="s">
        <v>84</v>
      </c>
      <c r="AV164" s="13" t="s">
        <v>84</v>
      </c>
      <c r="AW164" s="13" t="s">
        <v>35</v>
      </c>
      <c r="AX164" s="13" t="s">
        <v>82</v>
      </c>
      <c r="AY164" s="235" t="s">
        <v>121</v>
      </c>
    </row>
    <row r="165" s="2" customFormat="1" ht="21.75" customHeight="1">
      <c r="A165" s="39"/>
      <c r="B165" s="40"/>
      <c r="C165" s="205" t="s">
        <v>245</v>
      </c>
      <c r="D165" s="205" t="s">
        <v>123</v>
      </c>
      <c r="E165" s="206" t="s">
        <v>246</v>
      </c>
      <c r="F165" s="207" t="s">
        <v>247</v>
      </c>
      <c r="G165" s="208" t="s">
        <v>207</v>
      </c>
      <c r="H165" s="209">
        <v>10.436999999999999</v>
      </c>
      <c r="I165" s="210"/>
      <c r="J165" s="211">
        <f>ROUND(I165*H165,2)</f>
        <v>0</v>
      </c>
      <c r="K165" s="207" t="s">
        <v>127</v>
      </c>
      <c r="L165" s="45"/>
      <c r="M165" s="212" t="s">
        <v>19</v>
      </c>
      <c r="N165" s="213" t="s">
        <v>45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128</v>
      </c>
      <c r="AT165" s="216" t="s">
        <v>123</v>
      </c>
      <c r="AU165" s="216" t="s">
        <v>84</v>
      </c>
      <c r="AY165" s="18" t="s">
        <v>121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82</v>
      </c>
      <c r="BK165" s="217">
        <f>ROUND(I165*H165,2)</f>
        <v>0</v>
      </c>
      <c r="BL165" s="18" t="s">
        <v>128</v>
      </c>
      <c r="BM165" s="216" t="s">
        <v>248</v>
      </c>
    </row>
    <row r="166" s="2" customFormat="1">
      <c r="A166" s="39"/>
      <c r="B166" s="40"/>
      <c r="C166" s="41"/>
      <c r="D166" s="218" t="s">
        <v>130</v>
      </c>
      <c r="E166" s="41"/>
      <c r="F166" s="219" t="s">
        <v>249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130</v>
      </c>
      <c r="AU166" s="18" t="s">
        <v>84</v>
      </c>
    </row>
    <row r="167" s="2" customFormat="1">
      <c r="A167" s="39"/>
      <c r="B167" s="40"/>
      <c r="C167" s="41"/>
      <c r="D167" s="223" t="s">
        <v>132</v>
      </c>
      <c r="E167" s="41"/>
      <c r="F167" s="224" t="s">
        <v>250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132</v>
      </c>
      <c r="AU167" s="18" t="s">
        <v>84</v>
      </c>
    </row>
    <row r="168" s="13" customFormat="1">
      <c r="A168" s="13"/>
      <c r="B168" s="225"/>
      <c r="C168" s="226"/>
      <c r="D168" s="218" t="s">
        <v>134</v>
      </c>
      <c r="E168" s="227" t="s">
        <v>19</v>
      </c>
      <c r="F168" s="228" t="s">
        <v>251</v>
      </c>
      <c r="G168" s="226"/>
      <c r="H168" s="229">
        <v>10.436999999999999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134</v>
      </c>
      <c r="AU168" s="235" t="s">
        <v>84</v>
      </c>
      <c r="AV168" s="13" t="s">
        <v>84</v>
      </c>
      <c r="AW168" s="13" t="s">
        <v>35</v>
      </c>
      <c r="AX168" s="13" t="s">
        <v>82</v>
      </c>
      <c r="AY168" s="235" t="s">
        <v>121</v>
      </c>
    </row>
    <row r="169" s="2" customFormat="1" ht="21.75" customHeight="1">
      <c r="A169" s="39"/>
      <c r="B169" s="40"/>
      <c r="C169" s="205" t="s">
        <v>252</v>
      </c>
      <c r="D169" s="205" t="s">
        <v>123</v>
      </c>
      <c r="E169" s="206" t="s">
        <v>253</v>
      </c>
      <c r="F169" s="207" t="s">
        <v>254</v>
      </c>
      <c r="G169" s="208" t="s">
        <v>207</v>
      </c>
      <c r="H169" s="209">
        <v>5.4000000000000004</v>
      </c>
      <c r="I169" s="210"/>
      <c r="J169" s="211">
        <f>ROUND(I169*H169,2)</f>
        <v>0</v>
      </c>
      <c r="K169" s="207" t="s">
        <v>127</v>
      </c>
      <c r="L169" s="45"/>
      <c r="M169" s="212" t="s">
        <v>19</v>
      </c>
      <c r="N169" s="213" t="s">
        <v>45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128</v>
      </c>
      <c r="AT169" s="216" t="s">
        <v>123</v>
      </c>
      <c r="AU169" s="216" t="s">
        <v>84</v>
      </c>
      <c r="AY169" s="18" t="s">
        <v>121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82</v>
      </c>
      <c r="BK169" s="217">
        <f>ROUND(I169*H169,2)</f>
        <v>0</v>
      </c>
      <c r="BL169" s="18" t="s">
        <v>128</v>
      </c>
      <c r="BM169" s="216" t="s">
        <v>255</v>
      </c>
    </row>
    <row r="170" s="2" customFormat="1">
      <c r="A170" s="39"/>
      <c r="B170" s="40"/>
      <c r="C170" s="41"/>
      <c r="D170" s="218" t="s">
        <v>130</v>
      </c>
      <c r="E170" s="41"/>
      <c r="F170" s="219" t="s">
        <v>256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130</v>
      </c>
      <c r="AU170" s="18" t="s">
        <v>84</v>
      </c>
    </row>
    <row r="171" s="2" customFormat="1">
      <c r="A171" s="39"/>
      <c r="B171" s="40"/>
      <c r="C171" s="41"/>
      <c r="D171" s="223" t="s">
        <v>132</v>
      </c>
      <c r="E171" s="41"/>
      <c r="F171" s="224" t="s">
        <v>257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132</v>
      </c>
      <c r="AU171" s="18" t="s">
        <v>84</v>
      </c>
    </row>
    <row r="172" s="13" customFormat="1">
      <c r="A172" s="13"/>
      <c r="B172" s="225"/>
      <c r="C172" s="226"/>
      <c r="D172" s="218" t="s">
        <v>134</v>
      </c>
      <c r="E172" s="227" t="s">
        <v>19</v>
      </c>
      <c r="F172" s="228" t="s">
        <v>258</v>
      </c>
      <c r="G172" s="226"/>
      <c r="H172" s="229">
        <v>5.4000000000000004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134</v>
      </c>
      <c r="AU172" s="235" t="s">
        <v>84</v>
      </c>
      <c r="AV172" s="13" t="s">
        <v>84</v>
      </c>
      <c r="AW172" s="13" t="s">
        <v>35</v>
      </c>
      <c r="AX172" s="13" t="s">
        <v>82</v>
      </c>
      <c r="AY172" s="235" t="s">
        <v>121</v>
      </c>
    </row>
    <row r="173" s="2" customFormat="1" ht="21.75" customHeight="1">
      <c r="A173" s="39"/>
      <c r="B173" s="40"/>
      <c r="C173" s="205" t="s">
        <v>259</v>
      </c>
      <c r="D173" s="205" t="s">
        <v>123</v>
      </c>
      <c r="E173" s="206" t="s">
        <v>260</v>
      </c>
      <c r="F173" s="207" t="s">
        <v>261</v>
      </c>
      <c r="G173" s="208" t="s">
        <v>207</v>
      </c>
      <c r="H173" s="209">
        <v>16.199999999999999</v>
      </c>
      <c r="I173" s="210"/>
      <c r="J173" s="211">
        <f>ROUND(I173*H173,2)</f>
        <v>0</v>
      </c>
      <c r="K173" s="207" t="s">
        <v>127</v>
      </c>
      <c r="L173" s="45"/>
      <c r="M173" s="212" t="s">
        <v>19</v>
      </c>
      <c r="N173" s="213" t="s">
        <v>45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128</v>
      </c>
      <c r="AT173" s="216" t="s">
        <v>123</v>
      </c>
      <c r="AU173" s="216" t="s">
        <v>84</v>
      </c>
      <c r="AY173" s="18" t="s">
        <v>121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82</v>
      </c>
      <c r="BK173" s="217">
        <f>ROUND(I173*H173,2)</f>
        <v>0</v>
      </c>
      <c r="BL173" s="18" t="s">
        <v>128</v>
      </c>
      <c r="BM173" s="216" t="s">
        <v>262</v>
      </c>
    </row>
    <row r="174" s="2" customFormat="1">
      <c r="A174" s="39"/>
      <c r="B174" s="40"/>
      <c r="C174" s="41"/>
      <c r="D174" s="218" t="s">
        <v>130</v>
      </c>
      <c r="E174" s="41"/>
      <c r="F174" s="219" t="s">
        <v>263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130</v>
      </c>
      <c r="AU174" s="18" t="s">
        <v>84</v>
      </c>
    </row>
    <row r="175" s="2" customFormat="1">
      <c r="A175" s="39"/>
      <c r="B175" s="40"/>
      <c r="C175" s="41"/>
      <c r="D175" s="223" t="s">
        <v>132</v>
      </c>
      <c r="E175" s="41"/>
      <c r="F175" s="224" t="s">
        <v>264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132</v>
      </c>
      <c r="AU175" s="18" t="s">
        <v>84</v>
      </c>
    </row>
    <row r="176" s="13" customFormat="1">
      <c r="A176" s="13"/>
      <c r="B176" s="225"/>
      <c r="C176" s="226"/>
      <c r="D176" s="218" t="s">
        <v>134</v>
      </c>
      <c r="E176" s="227" t="s">
        <v>19</v>
      </c>
      <c r="F176" s="228" t="s">
        <v>265</v>
      </c>
      <c r="G176" s="226"/>
      <c r="H176" s="229">
        <v>16.199999999999999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134</v>
      </c>
      <c r="AU176" s="235" t="s">
        <v>84</v>
      </c>
      <c r="AV176" s="13" t="s">
        <v>84</v>
      </c>
      <c r="AW176" s="13" t="s">
        <v>35</v>
      </c>
      <c r="AX176" s="13" t="s">
        <v>82</v>
      </c>
      <c r="AY176" s="235" t="s">
        <v>121</v>
      </c>
    </row>
    <row r="177" s="2" customFormat="1" ht="16.5" customHeight="1">
      <c r="A177" s="39"/>
      <c r="B177" s="40"/>
      <c r="C177" s="205" t="s">
        <v>266</v>
      </c>
      <c r="D177" s="205" t="s">
        <v>123</v>
      </c>
      <c r="E177" s="206" t="s">
        <v>267</v>
      </c>
      <c r="F177" s="207" t="s">
        <v>268</v>
      </c>
      <c r="G177" s="208" t="s">
        <v>207</v>
      </c>
      <c r="H177" s="209">
        <v>5</v>
      </c>
      <c r="I177" s="210"/>
      <c r="J177" s="211">
        <f>ROUND(I177*H177,2)</f>
        <v>0</v>
      </c>
      <c r="K177" s="207" t="s">
        <v>127</v>
      </c>
      <c r="L177" s="45"/>
      <c r="M177" s="212" t="s">
        <v>19</v>
      </c>
      <c r="N177" s="213" t="s">
        <v>45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128</v>
      </c>
      <c r="AT177" s="216" t="s">
        <v>123</v>
      </c>
      <c r="AU177" s="216" t="s">
        <v>84</v>
      </c>
      <c r="AY177" s="18" t="s">
        <v>121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82</v>
      </c>
      <c r="BK177" s="217">
        <f>ROUND(I177*H177,2)</f>
        <v>0</v>
      </c>
      <c r="BL177" s="18" t="s">
        <v>128</v>
      </c>
      <c r="BM177" s="216" t="s">
        <v>269</v>
      </c>
    </row>
    <row r="178" s="2" customFormat="1">
      <c r="A178" s="39"/>
      <c r="B178" s="40"/>
      <c r="C178" s="41"/>
      <c r="D178" s="218" t="s">
        <v>130</v>
      </c>
      <c r="E178" s="41"/>
      <c r="F178" s="219" t="s">
        <v>270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130</v>
      </c>
      <c r="AU178" s="18" t="s">
        <v>84</v>
      </c>
    </row>
    <row r="179" s="2" customFormat="1">
      <c r="A179" s="39"/>
      <c r="B179" s="40"/>
      <c r="C179" s="41"/>
      <c r="D179" s="223" t="s">
        <v>132</v>
      </c>
      <c r="E179" s="41"/>
      <c r="F179" s="224" t="s">
        <v>271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132</v>
      </c>
      <c r="AU179" s="18" t="s">
        <v>84</v>
      </c>
    </row>
    <row r="180" s="13" customFormat="1">
      <c r="A180" s="13"/>
      <c r="B180" s="225"/>
      <c r="C180" s="226"/>
      <c r="D180" s="218" t="s">
        <v>134</v>
      </c>
      <c r="E180" s="227" t="s">
        <v>19</v>
      </c>
      <c r="F180" s="228" t="s">
        <v>158</v>
      </c>
      <c r="G180" s="226"/>
      <c r="H180" s="229">
        <v>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134</v>
      </c>
      <c r="AU180" s="235" t="s">
        <v>84</v>
      </c>
      <c r="AV180" s="13" t="s">
        <v>84</v>
      </c>
      <c r="AW180" s="13" t="s">
        <v>35</v>
      </c>
      <c r="AX180" s="13" t="s">
        <v>82</v>
      </c>
      <c r="AY180" s="235" t="s">
        <v>121</v>
      </c>
    </row>
    <row r="181" s="2" customFormat="1" ht="16.5" customHeight="1">
      <c r="A181" s="39"/>
      <c r="B181" s="40"/>
      <c r="C181" s="205" t="s">
        <v>7</v>
      </c>
      <c r="D181" s="205" t="s">
        <v>123</v>
      </c>
      <c r="E181" s="206" t="s">
        <v>272</v>
      </c>
      <c r="F181" s="207" t="s">
        <v>273</v>
      </c>
      <c r="G181" s="208" t="s">
        <v>126</v>
      </c>
      <c r="H181" s="209">
        <v>27</v>
      </c>
      <c r="I181" s="210"/>
      <c r="J181" s="211">
        <f>ROUND(I181*H181,2)</f>
        <v>0</v>
      </c>
      <c r="K181" s="207" t="s">
        <v>127</v>
      </c>
      <c r="L181" s="45"/>
      <c r="M181" s="212" t="s">
        <v>19</v>
      </c>
      <c r="N181" s="213" t="s">
        <v>45</v>
      </c>
      <c r="O181" s="85"/>
      <c r="P181" s="214">
        <f>O181*H181</f>
        <v>0</v>
      </c>
      <c r="Q181" s="214">
        <v>0.00084000000000000003</v>
      </c>
      <c r="R181" s="214">
        <f>Q181*H181</f>
        <v>0.022680000000000002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128</v>
      </c>
      <c r="AT181" s="216" t="s">
        <v>123</v>
      </c>
      <c r="AU181" s="216" t="s">
        <v>84</v>
      </c>
      <c r="AY181" s="18" t="s">
        <v>121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82</v>
      </c>
      <c r="BK181" s="217">
        <f>ROUND(I181*H181,2)</f>
        <v>0</v>
      </c>
      <c r="BL181" s="18" t="s">
        <v>128</v>
      </c>
      <c r="BM181" s="216" t="s">
        <v>274</v>
      </c>
    </row>
    <row r="182" s="2" customFormat="1">
      <c r="A182" s="39"/>
      <c r="B182" s="40"/>
      <c r="C182" s="41"/>
      <c r="D182" s="218" t="s">
        <v>130</v>
      </c>
      <c r="E182" s="41"/>
      <c r="F182" s="219" t="s">
        <v>275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130</v>
      </c>
      <c r="AU182" s="18" t="s">
        <v>84</v>
      </c>
    </row>
    <row r="183" s="2" customFormat="1">
      <c r="A183" s="39"/>
      <c r="B183" s="40"/>
      <c r="C183" s="41"/>
      <c r="D183" s="223" t="s">
        <v>132</v>
      </c>
      <c r="E183" s="41"/>
      <c r="F183" s="224" t="s">
        <v>276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132</v>
      </c>
      <c r="AU183" s="18" t="s">
        <v>84</v>
      </c>
    </row>
    <row r="184" s="13" customFormat="1">
      <c r="A184" s="13"/>
      <c r="B184" s="225"/>
      <c r="C184" s="226"/>
      <c r="D184" s="218" t="s">
        <v>134</v>
      </c>
      <c r="E184" s="227" t="s">
        <v>19</v>
      </c>
      <c r="F184" s="228" t="s">
        <v>277</v>
      </c>
      <c r="G184" s="226"/>
      <c r="H184" s="229">
        <v>27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134</v>
      </c>
      <c r="AU184" s="235" t="s">
        <v>84</v>
      </c>
      <c r="AV184" s="13" t="s">
        <v>84</v>
      </c>
      <c r="AW184" s="13" t="s">
        <v>35</v>
      </c>
      <c r="AX184" s="13" t="s">
        <v>82</v>
      </c>
      <c r="AY184" s="235" t="s">
        <v>121</v>
      </c>
    </row>
    <row r="185" s="2" customFormat="1" ht="16.5" customHeight="1">
      <c r="A185" s="39"/>
      <c r="B185" s="40"/>
      <c r="C185" s="205" t="s">
        <v>278</v>
      </c>
      <c r="D185" s="205" t="s">
        <v>123</v>
      </c>
      <c r="E185" s="206" t="s">
        <v>279</v>
      </c>
      <c r="F185" s="207" t="s">
        <v>280</v>
      </c>
      <c r="G185" s="208" t="s">
        <v>126</v>
      </c>
      <c r="H185" s="209">
        <v>27</v>
      </c>
      <c r="I185" s="210"/>
      <c r="J185" s="211">
        <f>ROUND(I185*H185,2)</f>
        <v>0</v>
      </c>
      <c r="K185" s="207" t="s">
        <v>127</v>
      </c>
      <c r="L185" s="45"/>
      <c r="M185" s="212" t="s">
        <v>19</v>
      </c>
      <c r="N185" s="213" t="s">
        <v>45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128</v>
      </c>
      <c r="AT185" s="216" t="s">
        <v>123</v>
      </c>
      <c r="AU185" s="216" t="s">
        <v>84</v>
      </c>
      <c r="AY185" s="18" t="s">
        <v>121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82</v>
      </c>
      <c r="BK185" s="217">
        <f>ROUND(I185*H185,2)</f>
        <v>0</v>
      </c>
      <c r="BL185" s="18" t="s">
        <v>128</v>
      </c>
      <c r="BM185" s="216" t="s">
        <v>281</v>
      </c>
    </row>
    <row r="186" s="2" customFormat="1">
      <c r="A186" s="39"/>
      <c r="B186" s="40"/>
      <c r="C186" s="41"/>
      <c r="D186" s="218" t="s">
        <v>130</v>
      </c>
      <c r="E186" s="41"/>
      <c r="F186" s="219" t="s">
        <v>282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130</v>
      </c>
      <c r="AU186" s="18" t="s">
        <v>84</v>
      </c>
    </row>
    <row r="187" s="2" customFormat="1">
      <c r="A187" s="39"/>
      <c r="B187" s="40"/>
      <c r="C187" s="41"/>
      <c r="D187" s="223" t="s">
        <v>132</v>
      </c>
      <c r="E187" s="41"/>
      <c r="F187" s="224" t="s">
        <v>283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132</v>
      </c>
      <c r="AU187" s="18" t="s">
        <v>84</v>
      </c>
    </row>
    <row r="188" s="13" customFormat="1">
      <c r="A188" s="13"/>
      <c r="B188" s="225"/>
      <c r="C188" s="226"/>
      <c r="D188" s="218" t="s">
        <v>134</v>
      </c>
      <c r="E188" s="227" t="s">
        <v>19</v>
      </c>
      <c r="F188" s="228" t="s">
        <v>277</v>
      </c>
      <c r="G188" s="226"/>
      <c r="H188" s="229">
        <v>27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134</v>
      </c>
      <c r="AU188" s="235" t="s">
        <v>84</v>
      </c>
      <c r="AV188" s="13" t="s">
        <v>84</v>
      </c>
      <c r="AW188" s="13" t="s">
        <v>35</v>
      </c>
      <c r="AX188" s="13" t="s">
        <v>82</v>
      </c>
      <c r="AY188" s="235" t="s">
        <v>121</v>
      </c>
    </row>
    <row r="189" s="2" customFormat="1" ht="21.75" customHeight="1">
      <c r="A189" s="39"/>
      <c r="B189" s="40"/>
      <c r="C189" s="205" t="s">
        <v>284</v>
      </c>
      <c r="D189" s="205" t="s">
        <v>123</v>
      </c>
      <c r="E189" s="206" t="s">
        <v>285</v>
      </c>
      <c r="F189" s="207" t="s">
        <v>286</v>
      </c>
      <c r="G189" s="208" t="s">
        <v>207</v>
      </c>
      <c r="H189" s="209">
        <v>397.11099999999999</v>
      </c>
      <c r="I189" s="210"/>
      <c r="J189" s="211">
        <f>ROUND(I189*H189,2)</f>
        <v>0</v>
      </c>
      <c r="K189" s="207" t="s">
        <v>127</v>
      </c>
      <c r="L189" s="45"/>
      <c r="M189" s="212" t="s">
        <v>19</v>
      </c>
      <c r="N189" s="213" t="s">
        <v>45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128</v>
      </c>
      <c r="AT189" s="216" t="s">
        <v>123</v>
      </c>
      <c r="AU189" s="216" t="s">
        <v>84</v>
      </c>
      <c r="AY189" s="18" t="s">
        <v>121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82</v>
      </c>
      <c r="BK189" s="217">
        <f>ROUND(I189*H189,2)</f>
        <v>0</v>
      </c>
      <c r="BL189" s="18" t="s">
        <v>128</v>
      </c>
      <c r="BM189" s="216" t="s">
        <v>287</v>
      </c>
    </row>
    <row r="190" s="2" customFormat="1">
      <c r="A190" s="39"/>
      <c r="B190" s="40"/>
      <c r="C190" s="41"/>
      <c r="D190" s="218" t="s">
        <v>130</v>
      </c>
      <c r="E190" s="41"/>
      <c r="F190" s="219" t="s">
        <v>288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130</v>
      </c>
      <c r="AU190" s="18" t="s">
        <v>84</v>
      </c>
    </row>
    <row r="191" s="2" customFormat="1">
      <c r="A191" s="39"/>
      <c r="B191" s="40"/>
      <c r="C191" s="41"/>
      <c r="D191" s="223" t="s">
        <v>132</v>
      </c>
      <c r="E191" s="41"/>
      <c r="F191" s="224" t="s">
        <v>289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132</v>
      </c>
      <c r="AU191" s="18" t="s">
        <v>84</v>
      </c>
    </row>
    <row r="192" s="13" customFormat="1">
      <c r="A192" s="13"/>
      <c r="B192" s="225"/>
      <c r="C192" s="226"/>
      <c r="D192" s="218" t="s">
        <v>134</v>
      </c>
      <c r="E192" s="227" t="s">
        <v>19</v>
      </c>
      <c r="F192" s="228" t="s">
        <v>290</v>
      </c>
      <c r="G192" s="226"/>
      <c r="H192" s="229">
        <v>365.74000000000001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134</v>
      </c>
      <c r="AU192" s="235" t="s">
        <v>84</v>
      </c>
      <c r="AV192" s="13" t="s">
        <v>84</v>
      </c>
      <c r="AW192" s="13" t="s">
        <v>35</v>
      </c>
      <c r="AX192" s="13" t="s">
        <v>74</v>
      </c>
      <c r="AY192" s="235" t="s">
        <v>121</v>
      </c>
    </row>
    <row r="193" s="13" customFormat="1">
      <c r="A193" s="13"/>
      <c r="B193" s="225"/>
      <c r="C193" s="226"/>
      <c r="D193" s="218" t="s">
        <v>134</v>
      </c>
      <c r="E193" s="227" t="s">
        <v>19</v>
      </c>
      <c r="F193" s="228" t="s">
        <v>291</v>
      </c>
      <c r="G193" s="226"/>
      <c r="H193" s="229">
        <v>45.590000000000003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134</v>
      </c>
      <c r="AU193" s="235" t="s">
        <v>84</v>
      </c>
      <c r="AV193" s="13" t="s">
        <v>84</v>
      </c>
      <c r="AW193" s="13" t="s">
        <v>35</v>
      </c>
      <c r="AX193" s="13" t="s">
        <v>74</v>
      </c>
      <c r="AY193" s="235" t="s">
        <v>121</v>
      </c>
    </row>
    <row r="194" s="13" customFormat="1">
      <c r="A194" s="13"/>
      <c r="B194" s="225"/>
      <c r="C194" s="226"/>
      <c r="D194" s="218" t="s">
        <v>134</v>
      </c>
      <c r="E194" s="227" t="s">
        <v>19</v>
      </c>
      <c r="F194" s="228" t="s">
        <v>292</v>
      </c>
      <c r="G194" s="226"/>
      <c r="H194" s="229">
        <v>-31.798999999999999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134</v>
      </c>
      <c r="AU194" s="235" t="s">
        <v>84</v>
      </c>
      <c r="AV194" s="13" t="s">
        <v>84</v>
      </c>
      <c r="AW194" s="13" t="s">
        <v>35</v>
      </c>
      <c r="AX194" s="13" t="s">
        <v>74</v>
      </c>
      <c r="AY194" s="235" t="s">
        <v>121</v>
      </c>
    </row>
    <row r="195" s="13" customFormat="1">
      <c r="A195" s="13"/>
      <c r="B195" s="225"/>
      <c r="C195" s="226"/>
      <c r="D195" s="218" t="s">
        <v>134</v>
      </c>
      <c r="E195" s="227" t="s">
        <v>19</v>
      </c>
      <c r="F195" s="228" t="s">
        <v>293</v>
      </c>
      <c r="G195" s="226"/>
      <c r="H195" s="229">
        <v>16.199999999999999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134</v>
      </c>
      <c r="AU195" s="235" t="s">
        <v>84</v>
      </c>
      <c r="AV195" s="13" t="s">
        <v>84</v>
      </c>
      <c r="AW195" s="13" t="s">
        <v>35</v>
      </c>
      <c r="AX195" s="13" t="s">
        <v>74</v>
      </c>
      <c r="AY195" s="235" t="s">
        <v>121</v>
      </c>
    </row>
    <row r="196" s="13" customFormat="1">
      <c r="A196" s="13"/>
      <c r="B196" s="225"/>
      <c r="C196" s="226"/>
      <c r="D196" s="218" t="s">
        <v>134</v>
      </c>
      <c r="E196" s="227" t="s">
        <v>19</v>
      </c>
      <c r="F196" s="228" t="s">
        <v>294</v>
      </c>
      <c r="G196" s="226"/>
      <c r="H196" s="229">
        <v>6.0300000000000002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134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121</v>
      </c>
    </row>
    <row r="197" s="13" customFormat="1">
      <c r="A197" s="13"/>
      <c r="B197" s="225"/>
      <c r="C197" s="226"/>
      <c r="D197" s="218" t="s">
        <v>134</v>
      </c>
      <c r="E197" s="227" t="s">
        <v>19</v>
      </c>
      <c r="F197" s="228" t="s">
        <v>295</v>
      </c>
      <c r="G197" s="226"/>
      <c r="H197" s="229">
        <v>3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134</v>
      </c>
      <c r="AU197" s="235" t="s">
        <v>84</v>
      </c>
      <c r="AV197" s="13" t="s">
        <v>84</v>
      </c>
      <c r="AW197" s="13" t="s">
        <v>35</v>
      </c>
      <c r="AX197" s="13" t="s">
        <v>74</v>
      </c>
      <c r="AY197" s="235" t="s">
        <v>121</v>
      </c>
    </row>
    <row r="198" s="13" customFormat="1">
      <c r="A198" s="13"/>
      <c r="B198" s="225"/>
      <c r="C198" s="226"/>
      <c r="D198" s="218" t="s">
        <v>134</v>
      </c>
      <c r="E198" s="227" t="s">
        <v>19</v>
      </c>
      <c r="F198" s="228" t="s">
        <v>296</v>
      </c>
      <c r="G198" s="226"/>
      <c r="H198" s="229">
        <v>-7.6500000000000004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134</v>
      </c>
      <c r="AU198" s="235" t="s">
        <v>84</v>
      </c>
      <c r="AV198" s="13" t="s">
        <v>84</v>
      </c>
      <c r="AW198" s="13" t="s">
        <v>35</v>
      </c>
      <c r="AX198" s="13" t="s">
        <v>74</v>
      </c>
      <c r="AY198" s="235" t="s">
        <v>121</v>
      </c>
    </row>
    <row r="199" s="14" customFormat="1">
      <c r="A199" s="14"/>
      <c r="B199" s="236"/>
      <c r="C199" s="237"/>
      <c r="D199" s="218" t="s">
        <v>134</v>
      </c>
      <c r="E199" s="238" t="s">
        <v>19</v>
      </c>
      <c r="F199" s="239" t="s">
        <v>137</v>
      </c>
      <c r="G199" s="237"/>
      <c r="H199" s="240">
        <v>397.11099999999999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134</v>
      </c>
      <c r="AU199" s="246" t="s">
        <v>84</v>
      </c>
      <c r="AV199" s="14" t="s">
        <v>128</v>
      </c>
      <c r="AW199" s="14" t="s">
        <v>35</v>
      </c>
      <c r="AX199" s="14" t="s">
        <v>82</v>
      </c>
      <c r="AY199" s="246" t="s">
        <v>121</v>
      </c>
    </row>
    <row r="200" s="2" customFormat="1" ht="16.5" customHeight="1">
      <c r="A200" s="39"/>
      <c r="B200" s="40"/>
      <c r="C200" s="205" t="s">
        <v>297</v>
      </c>
      <c r="D200" s="205" t="s">
        <v>123</v>
      </c>
      <c r="E200" s="206" t="s">
        <v>298</v>
      </c>
      <c r="F200" s="207" t="s">
        <v>299</v>
      </c>
      <c r="G200" s="208" t="s">
        <v>207</v>
      </c>
      <c r="H200" s="209">
        <v>397.11099999999999</v>
      </c>
      <c r="I200" s="210"/>
      <c r="J200" s="211">
        <f>ROUND(I200*H200,2)</f>
        <v>0</v>
      </c>
      <c r="K200" s="207" t="s">
        <v>127</v>
      </c>
      <c r="L200" s="45"/>
      <c r="M200" s="212" t="s">
        <v>19</v>
      </c>
      <c r="N200" s="213" t="s">
        <v>45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128</v>
      </c>
      <c r="AT200" s="216" t="s">
        <v>123</v>
      </c>
      <c r="AU200" s="216" t="s">
        <v>84</v>
      </c>
      <c r="AY200" s="18" t="s">
        <v>121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82</v>
      </c>
      <c r="BK200" s="217">
        <f>ROUND(I200*H200,2)</f>
        <v>0</v>
      </c>
      <c r="BL200" s="18" t="s">
        <v>128</v>
      </c>
      <c r="BM200" s="216" t="s">
        <v>300</v>
      </c>
    </row>
    <row r="201" s="2" customFormat="1">
      <c r="A201" s="39"/>
      <c r="B201" s="40"/>
      <c r="C201" s="41"/>
      <c r="D201" s="218" t="s">
        <v>130</v>
      </c>
      <c r="E201" s="41"/>
      <c r="F201" s="219" t="s">
        <v>301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130</v>
      </c>
      <c r="AU201" s="18" t="s">
        <v>84</v>
      </c>
    </row>
    <row r="202" s="2" customFormat="1">
      <c r="A202" s="39"/>
      <c r="B202" s="40"/>
      <c r="C202" s="41"/>
      <c r="D202" s="223" t="s">
        <v>132</v>
      </c>
      <c r="E202" s="41"/>
      <c r="F202" s="224" t="s">
        <v>302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132</v>
      </c>
      <c r="AU202" s="18" t="s">
        <v>84</v>
      </c>
    </row>
    <row r="203" s="13" customFormat="1">
      <c r="A203" s="13"/>
      <c r="B203" s="225"/>
      <c r="C203" s="226"/>
      <c r="D203" s="218" t="s">
        <v>134</v>
      </c>
      <c r="E203" s="227" t="s">
        <v>19</v>
      </c>
      <c r="F203" s="228" t="s">
        <v>303</v>
      </c>
      <c r="G203" s="226"/>
      <c r="H203" s="229">
        <v>397.11099999999999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134</v>
      </c>
      <c r="AU203" s="235" t="s">
        <v>84</v>
      </c>
      <c r="AV203" s="13" t="s">
        <v>84</v>
      </c>
      <c r="AW203" s="13" t="s">
        <v>35</v>
      </c>
      <c r="AX203" s="13" t="s">
        <v>82</v>
      </c>
      <c r="AY203" s="235" t="s">
        <v>121</v>
      </c>
    </row>
    <row r="204" s="2" customFormat="1" ht="16.5" customHeight="1">
      <c r="A204" s="39"/>
      <c r="B204" s="40"/>
      <c r="C204" s="205" t="s">
        <v>304</v>
      </c>
      <c r="D204" s="205" t="s">
        <v>123</v>
      </c>
      <c r="E204" s="206" t="s">
        <v>305</v>
      </c>
      <c r="F204" s="207" t="s">
        <v>306</v>
      </c>
      <c r="G204" s="208" t="s">
        <v>207</v>
      </c>
      <c r="H204" s="209">
        <v>31.798999999999999</v>
      </c>
      <c r="I204" s="210"/>
      <c r="J204" s="211">
        <f>ROUND(I204*H204,2)</f>
        <v>0</v>
      </c>
      <c r="K204" s="207" t="s">
        <v>127</v>
      </c>
      <c r="L204" s="45"/>
      <c r="M204" s="212" t="s">
        <v>19</v>
      </c>
      <c r="N204" s="213" t="s">
        <v>45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128</v>
      </c>
      <c r="AT204" s="216" t="s">
        <v>123</v>
      </c>
      <c r="AU204" s="216" t="s">
        <v>84</v>
      </c>
      <c r="AY204" s="18" t="s">
        <v>121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82</v>
      </c>
      <c r="BK204" s="217">
        <f>ROUND(I204*H204,2)</f>
        <v>0</v>
      </c>
      <c r="BL204" s="18" t="s">
        <v>128</v>
      </c>
      <c r="BM204" s="216" t="s">
        <v>307</v>
      </c>
    </row>
    <row r="205" s="2" customFormat="1">
      <c r="A205" s="39"/>
      <c r="B205" s="40"/>
      <c r="C205" s="41"/>
      <c r="D205" s="218" t="s">
        <v>130</v>
      </c>
      <c r="E205" s="41"/>
      <c r="F205" s="219" t="s">
        <v>308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130</v>
      </c>
      <c r="AU205" s="18" t="s">
        <v>84</v>
      </c>
    </row>
    <row r="206" s="2" customFormat="1">
      <c r="A206" s="39"/>
      <c r="B206" s="40"/>
      <c r="C206" s="41"/>
      <c r="D206" s="223" t="s">
        <v>132</v>
      </c>
      <c r="E206" s="41"/>
      <c r="F206" s="224" t="s">
        <v>309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132</v>
      </c>
      <c r="AU206" s="18" t="s">
        <v>84</v>
      </c>
    </row>
    <row r="207" s="13" customFormat="1">
      <c r="A207" s="13"/>
      <c r="B207" s="225"/>
      <c r="C207" s="226"/>
      <c r="D207" s="218" t="s">
        <v>134</v>
      </c>
      <c r="E207" s="227" t="s">
        <v>19</v>
      </c>
      <c r="F207" s="228" t="s">
        <v>310</v>
      </c>
      <c r="G207" s="226"/>
      <c r="H207" s="229">
        <v>11.109999999999999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134</v>
      </c>
      <c r="AU207" s="235" t="s">
        <v>84</v>
      </c>
      <c r="AV207" s="13" t="s">
        <v>84</v>
      </c>
      <c r="AW207" s="13" t="s">
        <v>35</v>
      </c>
      <c r="AX207" s="13" t="s">
        <v>74</v>
      </c>
      <c r="AY207" s="235" t="s">
        <v>121</v>
      </c>
    </row>
    <row r="208" s="13" customFormat="1">
      <c r="A208" s="13"/>
      <c r="B208" s="225"/>
      <c r="C208" s="226"/>
      <c r="D208" s="218" t="s">
        <v>134</v>
      </c>
      <c r="E208" s="227" t="s">
        <v>19</v>
      </c>
      <c r="F208" s="228" t="s">
        <v>311</v>
      </c>
      <c r="G208" s="226"/>
      <c r="H208" s="229">
        <v>5.3099999999999996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134</v>
      </c>
      <c r="AU208" s="235" t="s">
        <v>84</v>
      </c>
      <c r="AV208" s="13" t="s">
        <v>84</v>
      </c>
      <c r="AW208" s="13" t="s">
        <v>35</v>
      </c>
      <c r="AX208" s="13" t="s">
        <v>74</v>
      </c>
      <c r="AY208" s="235" t="s">
        <v>121</v>
      </c>
    </row>
    <row r="209" s="13" customFormat="1">
      <c r="A209" s="13"/>
      <c r="B209" s="225"/>
      <c r="C209" s="226"/>
      <c r="D209" s="218" t="s">
        <v>134</v>
      </c>
      <c r="E209" s="227" t="s">
        <v>19</v>
      </c>
      <c r="F209" s="228" t="s">
        <v>312</v>
      </c>
      <c r="G209" s="226"/>
      <c r="H209" s="229">
        <v>6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134</v>
      </c>
      <c r="AU209" s="235" t="s">
        <v>84</v>
      </c>
      <c r="AV209" s="13" t="s">
        <v>84</v>
      </c>
      <c r="AW209" s="13" t="s">
        <v>35</v>
      </c>
      <c r="AX209" s="13" t="s">
        <v>74</v>
      </c>
      <c r="AY209" s="235" t="s">
        <v>121</v>
      </c>
    </row>
    <row r="210" s="13" customFormat="1">
      <c r="A210" s="13"/>
      <c r="B210" s="225"/>
      <c r="C210" s="226"/>
      <c r="D210" s="218" t="s">
        <v>134</v>
      </c>
      <c r="E210" s="227" t="s">
        <v>19</v>
      </c>
      <c r="F210" s="228" t="s">
        <v>313</v>
      </c>
      <c r="G210" s="226"/>
      <c r="H210" s="229">
        <v>5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134</v>
      </c>
      <c r="AU210" s="235" t="s">
        <v>84</v>
      </c>
      <c r="AV210" s="13" t="s">
        <v>84</v>
      </c>
      <c r="AW210" s="13" t="s">
        <v>35</v>
      </c>
      <c r="AX210" s="13" t="s">
        <v>74</v>
      </c>
      <c r="AY210" s="235" t="s">
        <v>121</v>
      </c>
    </row>
    <row r="211" s="13" customFormat="1">
      <c r="A211" s="13"/>
      <c r="B211" s="225"/>
      <c r="C211" s="226"/>
      <c r="D211" s="218" t="s">
        <v>134</v>
      </c>
      <c r="E211" s="227" t="s">
        <v>19</v>
      </c>
      <c r="F211" s="228" t="s">
        <v>314</v>
      </c>
      <c r="G211" s="226"/>
      <c r="H211" s="229">
        <v>4.3789999999999996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134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121</v>
      </c>
    </row>
    <row r="212" s="14" customFormat="1">
      <c r="A212" s="14"/>
      <c r="B212" s="236"/>
      <c r="C212" s="237"/>
      <c r="D212" s="218" t="s">
        <v>134</v>
      </c>
      <c r="E212" s="238" t="s">
        <v>19</v>
      </c>
      <c r="F212" s="239" t="s">
        <v>137</v>
      </c>
      <c r="G212" s="237"/>
      <c r="H212" s="240">
        <v>31.798999999999999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134</v>
      </c>
      <c r="AU212" s="246" t="s">
        <v>84</v>
      </c>
      <c r="AV212" s="14" t="s">
        <v>128</v>
      </c>
      <c r="AW212" s="14" t="s">
        <v>35</v>
      </c>
      <c r="AX212" s="14" t="s">
        <v>82</v>
      </c>
      <c r="AY212" s="246" t="s">
        <v>121</v>
      </c>
    </row>
    <row r="213" s="2" customFormat="1" ht="16.5" customHeight="1">
      <c r="A213" s="39"/>
      <c r="B213" s="40"/>
      <c r="C213" s="205" t="s">
        <v>315</v>
      </c>
      <c r="D213" s="205" t="s">
        <v>123</v>
      </c>
      <c r="E213" s="206" t="s">
        <v>316</v>
      </c>
      <c r="F213" s="207" t="s">
        <v>317</v>
      </c>
      <c r="G213" s="208" t="s">
        <v>207</v>
      </c>
      <c r="H213" s="209">
        <v>1.5600000000000001</v>
      </c>
      <c r="I213" s="210"/>
      <c r="J213" s="211">
        <f>ROUND(I213*H213,2)</f>
        <v>0</v>
      </c>
      <c r="K213" s="207" t="s">
        <v>127</v>
      </c>
      <c r="L213" s="45"/>
      <c r="M213" s="212" t="s">
        <v>19</v>
      </c>
      <c r="N213" s="213" t="s">
        <v>45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128</v>
      </c>
      <c r="AT213" s="216" t="s">
        <v>123</v>
      </c>
      <c r="AU213" s="216" t="s">
        <v>84</v>
      </c>
      <c r="AY213" s="18" t="s">
        <v>121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82</v>
      </c>
      <c r="BK213" s="217">
        <f>ROUND(I213*H213,2)</f>
        <v>0</v>
      </c>
      <c r="BL213" s="18" t="s">
        <v>128</v>
      </c>
      <c r="BM213" s="216" t="s">
        <v>318</v>
      </c>
    </row>
    <row r="214" s="2" customFormat="1">
      <c r="A214" s="39"/>
      <c r="B214" s="40"/>
      <c r="C214" s="41"/>
      <c r="D214" s="218" t="s">
        <v>130</v>
      </c>
      <c r="E214" s="41"/>
      <c r="F214" s="219" t="s">
        <v>319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130</v>
      </c>
      <c r="AU214" s="18" t="s">
        <v>84</v>
      </c>
    </row>
    <row r="215" s="2" customFormat="1">
      <c r="A215" s="39"/>
      <c r="B215" s="40"/>
      <c r="C215" s="41"/>
      <c r="D215" s="223" t="s">
        <v>132</v>
      </c>
      <c r="E215" s="41"/>
      <c r="F215" s="224" t="s">
        <v>320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132</v>
      </c>
      <c r="AU215" s="18" t="s">
        <v>84</v>
      </c>
    </row>
    <row r="216" s="13" customFormat="1">
      <c r="A216" s="13"/>
      <c r="B216" s="225"/>
      <c r="C216" s="226"/>
      <c r="D216" s="218" t="s">
        <v>134</v>
      </c>
      <c r="E216" s="227" t="s">
        <v>19</v>
      </c>
      <c r="F216" s="228" t="s">
        <v>321</v>
      </c>
      <c r="G216" s="226"/>
      <c r="H216" s="229">
        <v>1.5600000000000001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134</v>
      </c>
      <c r="AU216" s="235" t="s">
        <v>84</v>
      </c>
      <c r="AV216" s="13" t="s">
        <v>84</v>
      </c>
      <c r="AW216" s="13" t="s">
        <v>35</v>
      </c>
      <c r="AX216" s="13" t="s">
        <v>82</v>
      </c>
      <c r="AY216" s="235" t="s">
        <v>121</v>
      </c>
    </row>
    <row r="217" s="2" customFormat="1" ht="16.5" customHeight="1">
      <c r="A217" s="39"/>
      <c r="B217" s="40"/>
      <c r="C217" s="247" t="s">
        <v>322</v>
      </c>
      <c r="D217" s="247" t="s">
        <v>323</v>
      </c>
      <c r="E217" s="248" t="s">
        <v>324</v>
      </c>
      <c r="F217" s="249" t="s">
        <v>325</v>
      </c>
      <c r="G217" s="250" t="s">
        <v>326</v>
      </c>
      <c r="H217" s="251">
        <v>3.1200000000000001</v>
      </c>
      <c r="I217" s="252"/>
      <c r="J217" s="253">
        <f>ROUND(I217*H217,2)</f>
        <v>0</v>
      </c>
      <c r="K217" s="249" t="s">
        <v>127</v>
      </c>
      <c r="L217" s="254"/>
      <c r="M217" s="255" t="s">
        <v>19</v>
      </c>
      <c r="N217" s="256" t="s">
        <v>45</v>
      </c>
      <c r="O217" s="85"/>
      <c r="P217" s="214">
        <f>O217*H217</f>
        <v>0</v>
      </c>
      <c r="Q217" s="214">
        <v>1</v>
      </c>
      <c r="R217" s="214">
        <f>Q217*H217</f>
        <v>3.1200000000000001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179</v>
      </c>
      <c r="AT217" s="216" t="s">
        <v>323</v>
      </c>
      <c r="AU217" s="216" t="s">
        <v>84</v>
      </c>
      <c r="AY217" s="18" t="s">
        <v>121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82</v>
      </c>
      <c r="BK217" s="217">
        <f>ROUND(I217*H217,2)</f>
        <v>0</v>
      </c>
      <c r="BL217" s="18" t="s">
        <v>128</v>
      </c>
      <c r="BM217" s="216" t="s">
        <v>327</v>
      </c>
    </row>
    <row r="218" s="2" customFormat="1">
      <c r="A218" s="39"/>
      <c r="B218" s="40"/>
      <c r="C218" s="41"/>
      <c r="D218" s="218" t="s">
        <v>130</v>
      </c>
      <c r="E218" s="41"/>
      <c r="F218" s="219" t="s">
        <v>325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130</v>
      </c>
      <c r="AU218" s="18" t="s">
        <v>84</v>
      </c>
    </row>
    <row r="219" s="13" customFormat="1">
      <c r="A219" s="13"/>
      <c r="B219" s="225"/>
      <c r="C219" s="226"/>
      <c r="D219" s="218" t="s">
        <v>134</v>
      </c>
      <c r="E219" s="226"/>
      <c r="F219" s="228" t="s">
        <v>328</v>
      </c>
      <c r="G219" s="226"/>
      <c r="H219" s="229">
        <v>3.1200000000000001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134</v>
      </c>
      <c r="AU219" s="235" t="s">
        <v>84</v>
      </c>
      <c r="AV219" s="13" t="s">
        <v>84</v>
      </c>
      <c r="AW219" s="13" t="s">
        <v>4</v>
      </c>
      <c r="AX219" s="13" t="s">
        <v>82</v>
      </c>
      <c r="AY219" s="235" t="s">
        <v>121</v>
      </c>
    </row>
    <row r="220" s="2" customFormat="1" ht="16.5" customHeight="1">
      <c r="A220" s="39"/>
      <c r="B220" s="40"/>
      <c r="C220" s="205" t="s">
        <v>329</v>
      </c>
      <c r="D220" s="205" t="s">
        <v>123</v>
      </c>
      <c r="E220" s="206" t="s">
        <v>330</v>
      </c>
      <c r="F220" s="207" t="s">
        <v>331</v>
      </c>
      <c r="G220" s="208" t="s">
        <v>126</v>
      </c>
      <c r="H220" s="209">
        <v>76.5</v>
      </c>
      <c r="I220" s="210"/>
      <c r="J220" s="211">
        <f>ROUND(I220*H220,2)</f>
        <v>0</v>
      </c>
      <c r="K220" s="207" t="s">
        <v>127</v>
      </c>
      <c r="L220" s="45"/>
      <c r="M220" s="212" t="s">
        <v>19</v>
      </c>
      <c r="N220" s="213" t="s">
        <v>45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128</v>
      </c>
      <c r="AT220" s="216" t="s">
        <v>123</v>
      </c>
      <c r="AU220" s="216" t="s">
        <v>84</v>
      </c>
      <c r="AY220" s="18" t="s">
        <v>121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82</v>
      </c>
      <c r="BK220" s="217">
        <f>ROUND(I220*H220,2)</f>
        <v>0</v>
      </c>
      <c r="BL220" s="18" t="s">
        <v>128</v>
      </c>
      <c r="BM220" s="216" t="s">
        <v>332</v>
      </c>
    </row>
    <row r="221" s="2" customFormat="1">
      <c r="A221" s="39"/>
      <c r="B221" s="40"/>
      <c r="C221" s="41"/>
      <c r="D221" s="218" t="s">
        <v>130</v>
      </c>
      <c r="E221" s="41"/>
      <c r="F221" s="219" t="s">
        <v>333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130</v>
      </c>
      <c r="AU221" s="18" t="s">
        <v>84</v>
      </c>
    </row>
    <row r="222" s="2" customFormat="1">
      <c r="A222" s="39"/>
      <c r="B222" s="40"/>
      <c r="C222" s="41"/>
      <c r="D222" s="223" t="s">
        <v>132</v>
      </c>
      <c r="E222" s="41"/>
      <c r="F222" s="224" t="s">
        <v>334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84</v>
      </c>
    </row>
    <row r="223" s="13" customFormat="1">
      <c r="A223" s="13"/>
      <c r="B223" s="225"/>
      <c r="C223" s="226"/>
      <c r="D223" s="218" t="s">
        <v>134</v>
      </c>
      <c r="E223" s="227" t="s">
        <v>19</v>
      </c>
      <c r="F223" s="228" t="s">
        <v>335</v>
      </c>
      <c r="G223" s="226"/>
      <c r="H223" s="229">
        <v>76.5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134</v>
      </c>
      <c r="AU223" s="235" t="s">
        <v>84</v>
      </c>
      <c r="AV223" s="13" t="s">
        <v>84</v>
      </c>
      <c r="AW223" s="13" t="s">
        <v>35</v>
      </c>
      <c r="AX223" s="13" t="s">
        <v>82</v>
      </c>
      <c r="AY223" s="235" t="s">
        <v>121</v>
      </c>
    </row>
    <row r="224" s="2" customFormat="1" ht="16.5" customHeight="1">
      <c r="A224" s="39"/>
      <c r="B224" s="40"/>
      <c r="C224" s="205" t="s">
        <v>336</v>
      </c>
      <c r="D224" s="205" t="s">
        <v>123</v>
      </c>
      <c r="E224" s="206" t="s">
        <v>337</v>
      </c>
      <c r="F224" s="207" t="s">
        <v>338</v>
      </c>
      <c r="G224" s="208" t="s">
        <v>126</v>
      </c>
      <c r="H224" s="209">
        <v>76.5</v>
      </c>
      <c r="I224" s="210"/>
      <c r="J224" s="211">
        <f>ROUND(I224*H224,2)</f>
        <v>0</v>
      </c>
      <c r="K224" s="207" t="s">
        <v>127</v>
      </c>
      <c r="L224" s="45"/>
      <c r="M224" s="212" t="s">
        <v>19</v>
      </c>
      <c r="N224" s="213" t="s">
        <v>45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128</v>
      </c>
      <c r="AT224" s="216" t="s">
        <v>123</v>
      </c>
      <c r="AU224" s="216" t="s">
        <v>84</v>
      </c>
      <c r="AY224" s="18" t="s">
        <v>121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82</v>
      </c>
      <c r="BK224" s="217">
        <f>ROUND(I224*H224,2)</f>
        <v>0</v>
      </c>
      <c r="BL224" s="18" t="s">
        <v>128</v>
      </c>
      <c r="BM224" s="216" t="s">
        <v>339</v>
      </c>
    </row>
    <row r="225" s="2" customFormat="1">
      <c r="A225" s="39"/>
      <c r="B225" s="40"/>
      <c r="C225" s="41"/>
      <c r="D225" s="218" t="s">
        <v>130</v>
      </c>
      <c r="E225" s="41"/>
      <c r="F225" s="219" t="s">
        <v>340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130</v>
      </c>
      <c r="AU225" s="18" t="s">
        <v>84</v>
      </c>
    </row>
    <row r="226" s="2" customFormat="1">
      <c r="A226" s="39"/>
      <c r="B226" s="40"/>
      <c r="C226" s="41"/>
      <c r="D226" s="223" t="s">
        <v>132</v>
      </c>
      <c r="E226" s="41"/>
      <c r="F226" s="224" t="s">
        <v>341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132</v>
      </c>
      <c r="AU226" s="18" t="s">
        <v>84</v>
      </c>
    </row>
    <row r="227" s="13" customFormat="1">
      <c r="A227" s="13"/>
      <c r="B227" s="225"/>
      <c r="C227" s="226"/>
      <c r="D227" s="218" t="s">
        <v>134</v>
      </c>
      <c r="E227" s="227" t="s">
        <v>19</v>
      </c>
      <c r="F227" s="228" t="s">
        <v>342</v>
      </c>
      <c r="G227" s="226"/>
      <c r="H227" s="229">
        <v>76.5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134</v>
      </c>
      <c r="AU227" s="235" t="s">
        <v>84</v>
      </c>
      <c r="AV227" s="13" t="s">
        <v>84</v>
      </c>
      <c r="AW227" s="13" t="s">
        <v>35</v>
      </c>
      <c r="AX227" s="13" t="s">
        <v>82</v>
      </c>
      <c r="AY227" s="235" t="s">
        <v>121</v>
      </c>
    </row>
    <row r="228" s="2" customFormat="1" ht="16.5" customHeight="1">
      <c r="A228" s="39"/>
      <c r="B228" s="40"/>
      <c r="C228" s="247" t="s">
        <v>343</v>
      </c>
      <c r="D228" s="247" t="s">
        <v>323</v>
      </c>
      <c r="E228" s="248" t="s">
        <v>344</v>
      </c>
      <c r="F228" s="249" t="s">
        <v>345</v>
      </c>
      <c r="G228" s="250" t="s">
        <v>346</v>
      </c>
      <c r="H228" s="251">
        <v>1.53</v>
      </c>
      <c r="I228" s="252"/>
      <c r="J228" s="253">
        <f>ROUND(I228*H228,2)</f>
        <v>0</v>
      </c>
      <c r="K228" s="249" t="s">
        <v>127</v>
      </c>
      <c r="L228" s="254"/>
      <c r="M228" s="255" t="s">
        <v>19</v>
      </c>
      <c r="N228" s="256" t="s">
        <v>45</v>
      </c>
      <c r="O228" s="85"/>
      <c r="P228" s="214">
        <f>O228*H228</f>
        <v>0</v>
      </c>
      <c r="Q228" s="214">
        <v>0.001</v>
      </c>
      <c r="R228" s="214">
        <f>Q228*H228</f>
        <v>0.0015300000000000001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179</v>
      </c>
      <c r="AT228" s="216" t="s">
        <v>323</v>
      </c>
      <c r="AU228" s="216" t="s">
        <v>84</v>
      </c>
      <c r="AY228" s="18" t="s">
        <v>121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82</v>
      </c>
      <c r="BK228" s="217">
        <f>ROUND(I228*H228,2)</f>
        <v>0</v>
      </c>
      <c r="BL228" s="18" t="s">
        <v>128</v>
      </c>
      <c r="BM228" s="216" t="s">
        <v>347</v>
      </c>
    </row>
    <row r="229" s="2" customFormat="1">
      <c r="A229" s="39"/>
      <c r="B229" s="40"/>
      <c r="C229" s="41"/>
      <c r="D229" s="218" t="s">
        <v>130</v>
      </c>
      <c r="E229" s="41"/>
      <c r="F229" s="219" t="s">
        <v>345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130</v>
      </c>
      <c r="AU229" s="18" t="s">
        <v>84</v>
      </c>
    </row>
    <row r="230" s="13" customFormat="1">
      <c r="A230" s="13"/>
      <c r="B230" s="225"/>
      <c r="C230" s="226"/>
      <c r="D230" s="218" t="s">
        <v>134</v>
      </c>
      <c r="E230" s="226"/>
      <c r="F230" s="228" t="s">
        <v>348</v>
      </c>
      <c r="G230" s="226"/>
      <c r="H230" s="229">
        <v>1.53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134</v>
      </c>
      <c r="AU230" s="235" t="s">
        <v>84</v>
      </c>
      <c r="AV230" s="13" t="s">
        <v>84</v>
      </c>
      <c r="AW230" s="13" t="s">
        <v>4</v>
      </c>
      <c r="AX230" s="13" t="s">
        <v>82</v>
      </c>
      <c r="AY230" s="235" t="s">
        <v>121</v>
      </c>
    </row>
    <row r="231" s="2" customFormat="1" ht="16.5" customHeight="1">
      <c r="A231" s="39"/>
      <c r="B231" s="40"/>
      <c r="C231" s="205" t="s">
        <v>349</v>
      </c>
      <c r="D231" s="205" t="s">
        <v>123</v>
      </c>
      <c r="E231" s="206" t="s">
        <v>350</v>
      </c>
      <c r="F231" s="207" t="s">
        <v>351</v>
      </c>
      <c r="G231" s="208" t="s">
        <v>126</v>
      </c>
      <c r="H231" s="209">
        <v>400</v>
      </c>
      <c r="I231" s="210"/>
      <c r="J231" s="211">
        <f>ROUND(I231*H231,2)</f>
        <v>0</v>
      </c>
      <c r="K231" s="207" t="s">
        <v>127</v>
      </c>
      <c r="L231" s="45"/>
      <c r="M231" s="212" t="s">
        <v>19</v>
      </c>
      <c r="N231" s="213" t="s">
        <v>45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128</v>
      </c>
      <c r="AT231" s="216" t="s">
        <v>123</v>
      </c>
      <c r="AU231" s="216" t="s">
        <v>84</v>
      </c>
      <c r="AY231" s="18" t="s">
        <v>121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82</v>
      </c>
      <c r="BK231" s="217">
        <f>ROUND(I231*H231,2)</f>
        <v>0</v>
      </c>
      <c r="BL231" s="18" t="s">
        <v>128</v>
      </c>
      <c r="BM231" s="216" t="s">
        <v>352</v>
      </c>
    </row>
    <row r="232" s="2" customFormat="1">
      <c r="A232" s="39"/>
      <c r="B232" s="40"/>
      <c r="C232" s="41"/>
      <c r="D232" s="218" t="s">
        <v>130</v>
      </c>
      <c r="E232" s="41"/>
      <c r="F232" s="219" t="s">
        <v>353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130</v>
      </c>
      <c r="AU232" s="18" t="s">
        <v>84</v>
      </c>
    </row>
    <row r="233" s="2" customFormat="1">
      <c r="A233" s="39"/>
      <c r="B233" s="40"/>
      <c r="C233" s="41"/>
      <c r="D233" s="223" t="s">
        <v>132</v>
      </c>
      <c r="E233" s="41"/>
      <c r="F233" s="224" t="s">
        <v>354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132</v>
      </c>
      <c r="AU233" s="18" t="s">
        <v>84</v>
      </c>
    </row>
    <row r="234" s="13" customFormat="1">
      <c r="A234" s="13"/>
      <c r="B234" s="225"/>
      <c r="C234" s="226"/>
      <c r="D234" s="218" t="s">
        <v>134</v>
      </c>
      <c r="E234" s="227" t="s">
        <v>19</v>
      </c>
      <c r="F234" s="228" t="s">
        <v>355</v>
      </c>
      <c r="G234" s="226"/>
      <c r="H234" s="229">
        <v>400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134</v>
      </c>
      <c r="AU234" s="235" t="s">
        <v>84</v>
      </c>
      <c r="AV234" s="13" t="s">
        <v>84</v>
      </c>
      <c r="AW234" s="13" t="s">
        <v>35</v>
      </c>
      <c r="AX234" s="13" t="s">
        <v>74</v>
      </c>
      <c r="AY234" s="235" t="s">
        <v>121</v>
      </c>
    </row>
    <row r="235" s="14" customFormat="1">
      <c r="A235" s="14"/>
      <c r="B235" s="236"/>
      <c r="C235" s="237"/>
      <c r="D235" s="218" t="s">
        <v>134</v>
      </c>
      <c r="E235" s="238" t="s">
        <v>19</v>
      </c>
      <c r="F235" s="239" t="s">
        <v>137</v>
      </c>
      <c r="G235" s="237"/>
      <c r="H235" s="240">
        <v>400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134</v>
      </c>
      <c r="AU235" s="246" t="s">
        <v>84</v>
      </c>
      <c r="AV235" s="14" t="s">
        <v>128</v>
      </c>
      <c r="AW235" s="14" t="s">
        <v>35</v>
      </c>
      <c r="AX235" s="14" t="s">
        <v>82</v>
      </c>
      <c r="AY235" s="246" t="s">
        <v>121</v>
      </c>
    </row>
    <row r="236" s="2" customFormat="1" ht="16.5" customHeight="1">
      <c r="A236" s="39"/>
      <c r="B236" s="40"/>
      <c r="C236" s="205" t="s">
        <v>356</v>
      </c>
      <c r="D236" s="205" t="s">
        <v>123</v>
      </c>
      <c r="E236" s="206" t="s">
        <v>357</v>
      </c>
      <c r="F236" s="207" t="s">
        <v>358</v>
      </c>
      <c r="G236" s="208" t="s">
        <v>126</v>
      </c>
      <c r="H236" s="209">
        <v>1350.5</v>
      </c>
      <c r="I236" s="210"/>
      <c r="J236" s="211">
        <f>ROUND(I236*H236,2)</f>
        <v>0</v>
      </c>
      <c r="K236" s="207" t="s">
        <v>127</v>
      </c>
      <c r="L236" s="45"/>
      <c r="M236" s="212" t="s">
        <v>19</v>
      </c>
      <c r="N236" s="213" t="s">
        <v>45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128</v>
      </c>
      <c r="AT236" s="216" t="s">
        <v>123</v>
      </c>
      <c r="AU236" s="216" t="s">
        <v>84</v>
      </c>
      <c r="AY236" s="18" t="s">
        <v>121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82</v>
      </c>
      <c r="BK236" s="217">
        <f>ROUND(I236*H236,2)</f>
        <v>0</v>
      </c>
      <c r="BL236" s="18" t="s">
        <v>128</v>
      </c>
      <c r="BM236" s="216" t="s">
        <v>359</v>
      </c>
    </row>
    <row r="237" s="2" customFormat="1">
      <c r="A237" s="39"/>
      <c r="B237" s="40"/>
      <c r="C237" s="41"/>
      <c r="D237" s="218" t="s">
        <v>130</v>
      </c>
      <c r="E237" s="41"/>
      <c r="F237" s="219" t="s">
        <v>360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130</v>
      </c>
      <c r="AU237" s="18" t="s">
        <v>84</v>
      </c>
    </row>
    <row r="238" s="2" customFormat="1">
      <c r="A238" s="39"/>
      <c r="B238" s="40"/>
      <c r="C238" s="41"/>
      <c r="D238" s="223" t="s">
        <v>132</v>
      </c>
      <c r="E238" s="41"/>
      <c r="F238" s="224" t="s">
        <v>361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132</v>
      </c>
      <c r="AU238" s="18" t="s">
        <v>84</v>
      </c>
    </row>
    <row r="239" s="13" customFormat="1">
      <c r="A239" s="13"/>
      <c r="B239" s="225"/>
      <c r="C239" s="226"/>
      <c r="D239" s="218" t="s">
        <v>134</v>
      </c>
      <c r="E239" s="227" t="s">
        <v>19</v>
      </c>
      <c r="F239" s="228" t="s">
        <v>362</v>
      </c>
      <c r="G239" s="226"/>
      <c r="H239" s="229">
        <v>76.5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134</v>
      </c>
      <c r="AU239" s="235" t="s">
        <v>84</v>
      </c>
      <c r="AV239" s="13" t="s">
        <v>84</v>
      </c>
      <c r="AW239" s="13" t="s">
        <v>35</v>
      </c>
      <c r="AX239" s="13" t="s">
        <v>74</v>
      </c>
      <c r="AY239" s="235" t="s">
        <v>121</v>
      </c>
    </row>
    <row r="240" s="13" customFormat="1">
      <c r="A240" s="13"/>
      <c r="B240" s="225"/>
      <c r="C240" s="226"/>
      <c r="D240" s="218" t="s">
        <v>134</v>
      </c>
      <c r="E240" s="227" t="s">
        <v>19</v>
      </c>
      <c r="F240" s="228" t="s">
        <v>363</v>
      </c>
      <c r="G240" s="226"/>
      <c r="H240" s="229">
        <v>1674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134</v>
      </c>
      <c r="AU240" s="235" t="s">
        <v>84</v>
      </c>
      <c r="AV240" s="13" t="s">
        <v>84</v>
      </c>
      <c r="AW240" s="13" t="s">
        <v>35</v>
      </c>
      <c r="AX240" s="13" t="s">
        <v>74</v>
      </c>
      <c r="AY240" s="235" t="s">
        <v>121</v>
      </c>
    </row>
    <row r="241" s="13" customFormat="1">
      <c r="A241" s="13"/>
      <c r="B241" s="225"/>
      <c r="C241" s="226"/>
      <c r="D241" s="218" t="s">
        <v>134</v>
      </c>
      <c r="E241" s="227" t="s">
        <v>19</v>
      </c>
      <c r="F241" s="228" t="s">
        <v>364</v>
      </c>
      <c r="G241" s="226"/>
      <c r="H241" s="229">
        <v>-400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134</v>
      </c>
      <c r="AU241" s="235" t="s">
        <v>84</v>
      </c>
      <c r="AV241" s="13" t="s">
        <v>84</v>
      </c>
      <c r="AW241" s="13" t="s">
        <v>35</v>
      </c>
      <c r="AX241" s="13" t="s">
        <v>74</v>
      </c>
      <c r="AY241" s="235" t="s">
        <v>121</v>
      </c>
    </row>
    <row r="242" s="14" customFormat="1">
      <c r="A242" s="14"/>
      <c r="B242" s="236"/>
      <c r="C242" s="237"/>
      <c r="D242" s="218" t="s">
        <v>134</v>
      </c>
      <c r="E242" s="238" t="s">
        <v>19</v>
      </c>
      <c r="F242" s="239" t="s">
        <v>137</v>
      </c>
      <c r="G242" s="237"/>
      <c r="H242" s="240">
        <v>1350.5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134</v>
      </c>
      <c r="AU242" s="246" t="s">
        <v>84</v>
      </c>
      <c r="AV242" s="14" t="s">
        <v>128</v>
      </c>
      <c r="AW242" s="14" t="s">
        <v>35</v>
      </c>
      <c r="AX242" s="14" t="s">
        <v>82</v>
      </c>
      <c r="AY242" s="246" t="s">
        <v>121</v>
      </c>
    </row>
    <row r="243" s="2" customFormat="1" ht="16.5" customHeight="1">
      <c r="A243" s="39"/>
      <c r="B243" s="40"/>
      <c r="C243" s="205" t="s">
        <v>365</v>
      </c>
      <c r="D243" s="205" t="s">
        <v>123</v>
      </c>
      <c r="E243" s="206" t="s">
        <v>366</v>
      </c>
      <c r="F243" s="207" t="s">
        <v>367</v>
      </c>
      <c r="G243" s="208" t="s">
        <v>126</v>
      </c>
      <c r="H243" s="209">
        <v>76.5</v>
      </c>
      <c r="I243" s="210"/>
      <c r="J243" s="211">
        <f>ROUND(I243*H243,2)</f>
        <v>0</v>
      </c>
      <c r="K243" s="207" t="s">
        <v>127</v>
      </c>
      <c r="L243" s="45"/>
      <c r="M243" s="212" t="s">
        <v>19</v>
      </c>
      <c r="N243" s="213" t="s">
        <v>45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128</v>
      </c>
      <c r="AT243" s="216" t="s">
        <v>123</v>
      </c>
      <c r="AU243" s="216" t="s">
        <v>84</v>
      </c>
      <c r="AY243" s="18" t="s">
        <v>121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82</v>
      </c>
      <c r="BK243" s="217">
        <f>ROUND(I243*H243,2)</f>
        <v>0</v>
      </c>
      <c r="BL243" s="18" t="s">
        <v>128</v>
      </c>
      <c r="BM243" s="216" t="s">
        <v>368</v>
      </c>
    </row>
    <row r="244" s="2" customFormat="1">
      <c r="A244" s="39"/>
      <c r="B244" s="40"/>
      <c r="C244" s="41"/>
      <c r="D244" s="218" t="s">
        <v>130</v>
      </c>
      <c r="E244" s="41"/>
      <c r="F244" s="219" t="s">
        <v>369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130</v>
      </c>
      <c r="AU244" s="18" t="s">
        <v>84</v>
      </c>
    </row>
    <row r="245" s="2" customFormat="1">
      <c r="A245" s="39"/>
      <c r="B245" s="40"/>
      <c r="C245" s="41"/>
      <c r="D245" s="223" t="s">
        <v>132</v>
      </c>
      <c r="E245" s="41"/>
      <c r="F245" s="224" t="s">
        <v>370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132</v>
      </c>
      <c r="AU245" s="18" t="s">
        <v>84</v>
      </c>
    </row>
    <row r="246" s="13" customFormat="1">
      <c r="A246" s="13"/>
      <c r="B246" s="225"/>
      <c r="C246" s="226"/>
      <c r="D246" s="218" t="s">
        <v>134</v>
      </c>
      <c r="E246" s="227" t="s">
        <v>19</v>
      </c>
      <c r="F246" s="228" t="s">
        <v>335</v>
      </c>
      <c r="G246" s="226"/>
      <c r="H246" s="229">
        <v>76.5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134</v>
      </c>
      <c r="AU246" s="235" t="s">
        <v>84</v>
      </c>
      <c r="AV246" s="13" t="s">
        <v>84</v>
      </c>
      <c r="AW246" s="13" t="s">
        <v>35</v>
      </c>
      <c r="AX246" s="13" t="s">
        <v>82</v>
      </c>
      <c r="AY246" s="235" t="s">
        <v>121</v>
      </c>
    </row>
    <row r="247" s="12" customFormat="1" ht="22.8" customHeight="1">
      <c r="A247" s="12"/>
      <c r="B247" s="189"/>
      <c r="C247" s="190"/>
      <c r="D247" s="191" t="s">
        <v>73</v>
      </c>
      <c r="E247" s="203" t="s">
        <v>84</v>
      </c>
      <c r="F247" s="203" t="s">
        <v>371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SUM(P248:P251)</f>
        <v>0</v>
      </c>
      <c r="Q247" s="197"/>
      <c r="R247" s="198">
        <f>SUM(R248:R251)</f>
        <v>35.206679999999999</v>
      </c>
      <c r="S247" s="197"/>
      <c r="T247" s="199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82</v>
      </c>
      <c r="AT247" s="201" t="s">
        <v>73</v>
      </c>
      <c r="AU247" s="201" t="s">
        <v>82</v>
      </c>
      <c r="AY247" s="200" t="s">
        <v>121</v>
      </c>
      <c r="BK247" s="202">
        <f>SUM(BK248:BK251)</f>
        <v>0</v>
      </c>
    </row>
    <row r="248" s="2" customFormat="1" ht="24.15" customHeight="1">
      <c r="A248" s="39"/>
      <c r="B248" s="40"/>
      <c r="C248" s="205" t="s">
        <v>372</v>
      </c>
      <c r="D248" s="205" t="s">
        <v>123</v>
      </c>
      <c r="E248" s="206" t="s">
        <v>373</v>
      </c>
      <c r="F248" s="207" t="s">
        <v>374</v>
      </c>
      <c r="G248" s="208" t="s">
        <v>189</v>
      </c>
      <c r="H248" s="209">
        <v>172</v>
      </c>
      <c r="I248" s="210"/>
      <c r="J248" s="211">
        <f>ROUND(I248*H248,2)</f>
        <v>0</v>
      </c>
      <c r="K248" s="207" t="s">
        <v>127</v>
      </c>
      <c r="L248" s="45"/>
      <c r="M248" s="212" t="s">
        <v>19</v>
      </c>
      <c r="N248" s="213" t="s">
        <v>45</v>
      </c>
      <c r="O248" s="85"/>
      <c r="P248" s="214">
        <f>O248*H248</f>
        <v>0</v>
      </c>
      <c r="Q248" s="214">
        <v>0.20469000000000001</v>
      </c>
      <c r="R248" s="214">
        <f>Q248*H248</f>
        <v>35.206679999999999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128</v>
      </c>
      <c r="AT248" s="216" t="s">
        <v>123</v>
      </c>
      <c r="AU248" s="216" t="s">
        <v>84</v>
      </c>
      <c r="AY248" s="18" t="s">
        <v>121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82</v>
      </c>
      <c r="BK248" s="217">
        <f>ROUND(I248*H248,2)</f>
        <v>0</v>
      </c>
      <c r="BL248" s="18" t="s">
        <v>128</v>
      </c>
      <c r="BM248" s="216" t="s">
        <v>375</v>
      </c>
    </row>
    <row r="249" s="2" customFormat="1">
      <c r="A249" s="39"/>
      <c r="B249" s="40"/>
      <c r="C249" s="41"/>
      <c r="D249" s="218" t="s">
        <v>130</v>
      </c>
      <c r="E249" s="41"/>
      <c r="F249" s="219" t="s">
        <v>376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130</v>
      </c>
      <c r="AU249" s="18" t="s">
        <v>84</v>
      </c>
    </row>
    <row r="250" s="2" customFormat="1">
      <c r="A250" s="39"/>
      <c r="B250" s="40"/>
      <c r="C250" s="41"/>
      <c r="D250" s="223" t="s">
        <v>132</v>
      </c>
      <c r="E250" s="41"/>
      <c r="F250" s="224" t="s">
        <v>377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132</v>
      </c>
      <c r="AU250" s="18" t="s">
        <v>84</v>
      </c>
    </row>
    <row r="251" s="13" customFormat="1">
      <c r="A251" s="13"/>
      <c r="B251" s="225"/>
      <c r="C251" s="226"/>
      <c r="D251" s="218" t="s">
        <v>134</v>
      </c>
      <c r="E251" s="227" t="s">
        <v>19</v>
      </c>
      <c r="F251" s="228" t="s">
        <v>378</v>
      </c>
      <c r="G251" s="226"/>
      <c r="H251" s="229">
        <v>172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134</v>
      </c>
      <c r="AU251" s="235" t="s">
        <v>84</v>
      </c>
      <c r="AV251" s="13" t="s">
        <v>84</v>
      </c>
      <c r="AW251" s="13" t="s">
        <v>35</v>
      </c>
      <c r="AX251" s="13" t="s">
        <v>82</v>
      </c>
      <c r="AY251" s="235" t="s">
        <v>121</v>
      </c>
    </row>
    <row r="252" s="12" customFormat="1" ht="22.8" customHeight="1">
      <c r="A252" s="12"/>
      <c r="B252" s="189"/>
      <c r="C252" s="190"/>
      <c r="D252" s="191" t="s">
        <v>73</v>
      </c>
      <c r="E252" s="203" t="s">
        <v>128</v>
      </c>
      <c r="F252" s="203" t="s">
        <v>379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SUM(P253:P256)</f>
        <v>0</v>
      </c>
      <c r="Q252" s="197"/>
      <c r="R252" s="198">
        <f>SUM(R253:R256)</f>
        <v>0.44179584</v>
      </c>
      <c r="S252" s="197"/>
      <c r="T252" s="199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82</v>
      </c>
      <c r="AT252" s="201" t="s">
        <v>73</v>
      </c>
      <c r="AU252" s="201" t="s">
        <v>82</v>
      </c>
      <c r="AY252" s="200" t="s">
        <v>121</v>
      </c>
      <c r="BK252" s="202">
        <f>SUM(BK253:BK256)</f>
        <v>0</v>
      </c>
    </row>
    <row r="253" s="2" customFormat="1" ht="21.75" customHeight="1">
      <c r="A253" s="39"/>
      <c r="B253" s="40"/>
      <c r="C253" s="205" t="s">
        <v>380</v>
      </c>
      <c r="D253" s="205" t="s">
        <v>123</v>
      </c>
      <c r="E253" s="206" t="s">
        <v>381</v>
      </c>
      <c r="F253" s="207" t="s">
        <v>382</v>
      </c>
      <c r="G253" s="208" t="s">
        <v>207</v>
      </c>
      <c r="H253" s="209">
        <v>0.192</v>
      </c>
      <c r="I253" s="210"/>
      <c r="J253" s="211">
        <f>ROUND(I253*H253,2)</f>
        <v>0</v>
      </c>
      <c r="K253" s="207" t="s">
        <v>127</v>
      </c>
      <c r="L253" s="45"/>
      <c r="M253" s="212" t="s">
        <v>19</v>
      </c>
      <c r="N253" s="213" t="s">
        <v>45</v>
      </c>
      <c r="O253" s="85"/>
      <c r="P253" s="214">
        <f>O253*H253</f>
        <v>0</v>
      </c>
      <c r="Q253" s="214">
        <v>2.3010199999999998</v>
      </c>
      <c r="R253" s="214">
        <f>Q253*H253</f>
        <v>0.44179584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128</v>
      </c>
      <c r="AT253" s="216" t="s">
        <v>123</v>
      </c>
      <c r="AU253" s="216" t="s">
        <v>84</v>
      </c>
      <c r="AY253" s="18" t="s">
        <v>121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82</v>
      </c>
      <c r="BK253" s="217">
        <f>ROUND(I253*H253,2)</f>
        <v>0</v>
      </c>
      <c r="BL253" s="18" t="s">
        <v>128</v>
      </c>
      <c r="BM253" s="216" t="s">
        <v>383</v>
      </c>
    </row>
    <row r="254" s="2" customFormat="1">
      <c r="A254" s="39"/>
      <c r="B254" s="40"/>
      <c r="C254" s="41"/>
      <c r="D254" s="218" t="s">
        <v>130</v>
      </c>
      <c r="E254" s="41"/>
      <c r="F254" s="219" t="s">
        <v>384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130</v>
      </c>
      <c r="AU254" s="18" t="s">
        <v>84</v>
      </c>
    </row>
    <row r="255" s="2" customFormat="1">
      <c r="A255" s="39"/>
      <c r="B255" s="40"/>
      <c r="C255" s="41"/>
      <c r="D255" s="223" t="s">
        <v>132</v>
      </c>
      <c r="E255" s="41"/>
      <c r="F255" s="224" t="s">
        <v>385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132</v>
      </c>
      <c r="AU255" s="18" t="s">
        <v>84</v>
      </c>
    </row>
    <row r="256" s="13" customFormat="1">
      <c r="A256" s="13"/>
      <c r="B256" s="225"/>
      <c r="C256" s="226"/>
      <c r="D256" s="218" t="s">
        <v>134</v>
      </c>
      <c r="E256" s="227" t="s">
        <v>19</v>
      </c>
      <c r="F256" s="228" t="s">
        <v>386</v>
      </c>
      <c r="G256" s="226"/>
      <c r="H256" s="229">
        <v>0.192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134</v>
      </c>
      <c r="AU256" s="235" t="s">
        <v>84</v>
      </c>
      <c r="AV256" s="13" t="s">
        <v>84</v>
      </c>
      <c r="AW256" s="13" t="s">
        <v>35</v>
      </c>
      <c r="AX256" s="13" t="s">
        <v>82</v>
      </c>
      <c r="AY256" s="235" t="s">
        <v>121</v>
      </c>
    </row>
    <row r="257" s="12" customFormat="1" ht="22.8" customHeight="1">
      <c r="A257" s="12"/>
      <c r="B257" s="189"/>
      <c r="C257" s="190"/>
      <c r="D257" s="191" t="s">
        <v>73</v>
      </c>
      <c r="E257" s="203" t="s">
        <v>158</v>
      </c>
      <c r="F257" s="203" t="s">
        <v>387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SUM(P258:P335)</f>
        <v>0</v>
      </c>
      <c r="Q257" s="197"/>
      <c r="R257" s="198">
        <f>SUM(R258:R335)</f>
        <v>1904.0452349999998</v>
      </c>
      <c r="S257" s="197"/>
      <c r="T257" s="199">
        <f>SUM(T258:T335)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0" t="s">
        <v>82</v>
      </c>
      <c r="AT257" s="201" t="s">
        <v>73</v>
      </c>
      <c r="AU257" s="201" t="s">
        <v>82</v>
      </c>
      <c r="AY257" s="200" t="s">
        <v>121</v>
      </c>
      <c r="BK257" s="202">
        <f>SUM(BK258:BK335)</f>
        <v>0</v>
      </c>
    </row>
    <row r="258" s="2" customFormat="1" ht="16.5" customHeight="1">
      <c r="A258" s="39"/>
      <c r="B258" s="40"/>
      <c r="C258" s="205" t="s">
        <v>388</v>
      </c>
      <c r="D258" s="205" t="s">
        <v>123</v>
      </c>
      <c r="E258" s="206" t="s">
        <v>389</v>
      </c>
      <c r="F258" s="207" t="s">
        <v>390</v>
      </c>
      <c r="G258" s="208" t="s">
        <v>126</v>
      </c>
      <c r="H258" s="209">
        <v>86</v>
      </c>
      <c r="I258" s="210"/>
      <c r="J258" s="211">
        <f>ROUND(I258*H258,2)</f>
        <v>0</v>
      </c>
      <c r="K258" s="207" t="s">
        <v>127</v>
      </c>
      <c r="L258" s="45"/>
      <c r="M258" s="212" t="s">
        <v>19</v>
      </c>
      <c r="N258" s="213" t="s">
        <v>45</v>
      </c>
      <c r="O258" s="85"/>
      <c r="P258" s="214">
        <f>O258*H258</f>
        <v>0</v>
      </c>
      <c r="Q258" s="214">
        <v>0.23000000000000001</v>
      </c>
      <c r="R258" s="214">
        <f>Q258*H258</f>
        <v>19.780000000000001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128</v>
      </c>
      <c r="AT258" s="216" t="s">
        <v>123</v>
      </c>
      <c r="AU258" s="216" t="s">
        <v>84</v>
      </c>
      <c r="AY258" s="18" t="s">
        <v>121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82</v>
      </c>
      <c r="BK258" s="217">
        <f>ROUND(I258*H258,2)</f>
        <v>0</v>
      </c>
      <c r="BL258" s="18" t="s">
        <v>128</v>
      </c>
      <c r="BM258" s="216" t="s">
        <v>391</v>
      </c>
    </row>
    <row r="259" s="2" customFormat="1">
      <c r="A259" s="39"/>
      <c r="B259" s="40"/>
      <c r="C259" s="41"/>
      <c r="D259" s="218" t="s">
        <v>130</v>
      </c>
      <c r="E259" s="41"/>
      <c r="F259" s="219" t="s">
        <v>392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130</v>
      </c>
      <c r="AU259" s="18" t="s">
        <v>84</v>
      </c>
    </row>
    <row r="260" s="2" customFormat="1">
      <c r="A260" s="39"/>
      <c r="B260" s="40"/>
      <c r="C260" s="41"/>
      <c r="D260" s="223" t="s">
        <v>132</v>
      </c>
      <c r="E260" s="41"/>
      <c r="F260" s="224" t="s">
        <v>393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132</v>
      </c>
      <c r="AU260" s="18" t="s">
        <v>84</v>
      </c>
    </row>
    <row r="261" s="13" customFormat="1">
      <c r="A261" s="13"/>
      <c r="B261" s="225"/>
      <c r="C261" s="226"/>
      <c r="D261" s="218" t="s">
        <v>134</v>
      </c>
      <c r="E261" s="227" t="s">
        <v>19</v>
      </c>
      <c r="F261" s="228" t="s">
        <v>394</v>
      </c>
      <c r="G261" s="226"/>
      <c r="H261" s="229">
        <v>86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134</v>
      </c>
      <c r="AU261" s="235" t="s">
        <v>84</v>
      </c>
      <c r="AV261" s="13" t="s">
        <v>84</v>
      </c>
      <c r="AW261" s="13" t="s">
        <v>35</v>
      </c>
      <c r="AX261" s="13" t="s">
        <v>82</v>
      </c>
      <c r="AY261" s="235" t="s">
        <v>121</v>
      </c>
    </row>
    <row r="262" s="2" customFormat="1" ht="16.5" customHeight="1">
      <c r="A262" s="39"/>
      <c r="B262" s="40"/>
      <c r="C262" s="205" t="s">
        <v>395</v>
      </c>
      <c r="D262" s="205" t="s">
        <v>123</v>
      </c>
      <c r="E262" s="206" t="s">
        <v>396</v>
      </c>
      <c r="F262" s="207" t="s">
        <v>397</v>
      </c>
      <c r="G262" s="208" t="s">
        <v>126</v>
      </c>
      <c r="H262" s="209">
        <v>986.29999999999995</v>
      </c>
      <c r="I262" s="210"/>
      <c r="J262" s="211">
        <f>ROUND(I262*H262,2)</f>
        <v>0</v>
      </c>
      <c r="K262" s="207" t="s">
        <v>127</v>
      </c>
      <c r="L262" s="45"/>
      <c r="M262" s="212" t="s">
        <v>19</v>
      </c>
      <c r="N262" s="213" t="s">
        <v>45</v>
      </c>
      <c r="O262" s="85"/>
      <c r="P262" s="214">
        <f>O262*H262</f>
        <v>0</v>
      </c>
      <c r="Q262" s="214">
        <v>0.34499999999999997</v>
      </c>
      <c r="R262" s="214">
        <f>Q262*H262</f>
        <v>340.27349999999996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128</v>
      </c>
      <c r="AT262" s="216" t="s">
        <v>123</v>
      </c>
      <c r="AU262" s="216" t="s">
        <v>84</v>
      </c>
      <c r="AY262" s="18" t="s">
        <v>121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82</v>
      </c>
      <c r="BK262" s="217">
        <f>ROUND(I262*H262,2)</f>
        <v>0</v>
      </c>
      <c r="BL262" s="18" t="s">
        <v>128</v>
      </c>
      <c r="BM262" s="216" t="s">
        <v>398</v>
      </c>
    </row>
    <row r="263" s="2" customFormat="1">
      <c r="A263" s="39"/>
      <c r="B263" s="40"/>
      <c r="C263" s="41"/>
      <c r="D263" s="218" t="s">
        <v>130</v>
      </c>
      <c r="E263" s="41"/>
      <c r="F263" s="219" t="s">
        <v>399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130</v>
      </c>
      <c r="AU263" s="18" t="s">
        <v>84</v>
      </c>
    </row>
    <row r="264" s="2" customFormat="1">
      <c r="A264" s="39"/>
      <c r="B264" s="40"/>
      <c r="C264" s="41"/>
      <c r="D264" s="223" t="s">
        <v>132</v>
      </c>
      <c r="E264" s="41"/>
      <c r="F264" s="224" t="s">
        <v>400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132</v>
      </c>
      <c r="AU264" s="18" t="s">
        <v>84</v>
      </c>
    </row>
    <row r="265" s="13" customFormat="1">
      <c r="A265" s="13"/>
      <c r="B265" s="225"/>
      <c r="C265" s="226"/>
      <c r="D265" s="218" t="s">
        <v>134</v>
      </c>
      <c r="E265" s="227" t="s">
        <v>19</v>
      </c>
      <c r="F265" s="228" t="s">
        <v>401</v>
      </c>
      <c r="G265" s="226"/>
      <c r="H265" s="229">
        <v>986.29999999999995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134</v>
      </c>
      <c r="AU265" s="235" t="s">
        <v>84</v>
      </c>
      <c r="AV265" s="13" t="s">
        <v>84</v>
      </c>
      <c r="AW265" s="13" t="s">
        <v>35</v>
      </c>
      <c r="AX265" s="13" t="s">
        <v>82</v>
      </c>
      <c r="AY265" s="235" t="s">
        <v>121</v>
      </c>
    </row>
    <row r="266" s="2" customFormat="1" ht="16.5" customHeight="1">
      <c r="A266" s="39"/>
      <c r="B266" s="40"/>
      <c r="C266" s="205" t="s">
        <v>402</v>
      </c>
      <c r="D266" s="205" t="s">
        <v>123</v>
      </c>
      <c r="E266" s="206" t="s">
        <v>403</v>
      </c>
      <c r="F266" s="207" t="s">
        <v>404</v>
      </c>
      <c r="G266" s="208" t="s">
        <v>126</v>
      </c>
      <c r="H266" s="209">
        <v>283</v>
      </c>
      <c r="I266" s="210"/>
      <c r="J266" s="211">
        <f>ROUND(I266*H266,2)</f>
        <v>0</v>
      </c>
      <c r="K266" s="207" t="s">
        <v>127</v>
      </c>
      <c r="L266" s="45"/>
      <c r="M266" s="212" t="s">
        <v>19</v>
      </c>
      <c r="N266" s="213" t="s">
        <v>45</v>
      </c>
      <c r="O266" s="85"/>
      <c r="P266" s="214">
        <f>O266*H266</f>
        <v>0</v>
      </c>
      <c r="Q266" s="214">
        <v>0.36799999999999999</v>
      </c>
      <c r="R266" s="214">
        <f>Q266*H266</f>
        <v>104.14399999999999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128</v>
      </c>
      <c r="AT266" s="216" t="s">
        <v>123</v>
      </c>
      <c r="AU266" s="216" t="s">
        <v>84</v>
      </c>
      <c r="AY266" s="18" t="s">
        <v>121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82</v>
      </c>
      <c r="BK266" s="217">
        <f>ROUND(I266*H266,2)</f>
        <v>0</v>
      </c>
      <c r="BL266" s="18" t="s">
        <v>128</v>
      </c>
      <c r="BM266" s="216" t="s">
        <v>405</v>
      </c>
    </row>
    <row r="267" s="2" customFormat="1">
      <c r="A267" s="39"/>
      <c r="B267" s="40"/>
      <c r="C267" s="41"/>
      <c r="D267" s="218" t="s">
        <v>130</v>
      </c>
      <c r="E267" s="41"/>
      <c r="F267" s="219" t="s">
        <v>406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130</v>
      </c>
      <c r="AU267" s="18" t="s">
        <v>84</v>
      </c>
    </row>
    <row r="268" s="2" customFormat="1">
      <c r="A268" s="39"/>
      <c r="B268" s="40"/>
      <c r="C268" s="41"/>
      <c r="D268" s="223" t="s">
        <v>132</v>
      </c>
      <c r="E268" s="41"/>
      <c r="F268" s="224" t="s">
        <v>407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132</v>
      </c>
      <c r="AU268" s="18" t="s">
        <v>84</v>
      </c>
    </row>
    <row r="269" s="13" customFormat="1">
      <c r="A269" s="13"/>
      <c r="B269" s="225"/>
      <c r="C269" s="226"/>
      <c r="D269" s="218" t="s">
        <v>134</v>
      </c>
      <c r="E269" s="227" t="s">
        <v>19</v>
      </c>
      <c r="F269" s="228" t="s">
        <v>408</v>
      </c>
      <c r="G269" s="226"/>
      <c r="H269" s="229">
        <v>272.89999999999998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134</v>
      </c>
      <c r="AU269" s="235" t="s">
        <v>84</v>
      </c>
      <c r="AV269" s="13" t="s">
        <v>84</v>
      </c>
      <c r="AW269" s="13" t="s">
        <v>35</v>
      </c>
      <c r="AX269" s="13" t="s">
        <v>74</v>
      </c>
      <c r="AY269" s="235" t="s">
        <v>121</v>
      </c>
    </row>
    <row r="270" s="13" customFormat="1">
      <c r="A270" s="13"/>
      <c r="B270" s="225"/>
      <c r="C270" s="226"/>
      <c r="D270" s="218" t="s">
        <v>134</v>
      </c>
      <c r="E270" s="227" t="s">
        <v>19</v>
      </c>
      <c r="F270" s="228" t="s">
        <v>409</v>
      </c>
      <c r="G270" s="226"/>
      <c r="H270" s="229">
        <v>10.1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134</v>
      </c>
      <c r="AU270" s="235" t="s">
        <v>84</v>
      </c>
      <c r="AV270" s="13" t="s">
        <v>84</v>
      </c>
      <c r="AW270" s="13" t="s">
        <v>35</v>
      </c>
      <c r="AX270" s="13" t="s">
        <v>74</v>
      </c>
      <c r="AY270" s="235" t="s">
        <v>121</v>
      </c>
    </row>
    <row r="271" s="14" customFormat="1">
      <c r="A271" s="14"/>
      <c r="B271" s="236"/>
      <c r="C271" s="237"/>
      <c r="D271" s="218" t="s">
        <v>134</v>
      </c>
      <c r="E271" s="238" t="s">
        <v>19</v>
      </c>
      <c r="F271" s="239" t="s">
        <v>137</v>
      </c>
      <c r="G271" s="237"/>
      <c r="H271" s="240">
        <v>283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134</v>
      </c>
      <c r="AU271" s="246" t="s">
        <v>84</v>
      </c>
      <c r="AV271" s="14" t="s">
        <v>128</v>
      </c>
      <c r="AW271" s="14" t="s">
        <v>35</v>
      </c>
      <c r="AX271" s="14" t="s">
        <v>82</v>
      </c>
      <c r="AY271" s="246" t="s">
        <v>121</v>
      </c>
    </row>
    <row r="272" s="2" customFormat="1" ht="16.5" customHeight="1">
      <c r="A272" s="39"/>
      <c r="B272" s="40"/>
      <c r="C272" s="205" t="s">
        <v>410</v>
      </c>
      <c r="D272" s="205" t="s">
        <v>123</v>
      </c>
      <c r="E272" s="206" t="s">
        <v>411</v>
      </c>
      <c r="F272" s="207" t="s">
        <v>412</v>
      </c>
      <c r="G272" s="208" t="s">
        <v>126</v>
      </c>
      <c r="H272" s="209">
        <v>1092.4110000000001</v>
      </c>
      <c r="I272" s="210"/>
      <c r="J272" s="211">
        <f>ROUND(I272*H272,2)</f>
        <v>0</v>
      </c>
      <c r="K272" s="207" t="s">
        <v>127</v>
      </c>
      <c r="L272" s="45"/>
      <c r="M272" s="212" t="s">
        <v>19</v>
      </c>
      <c r="N272" s="213" t="s">
        <v>45</v>
      </c>
      <c r="O272" s="85"/>
      <c r="P272" s="214">
        <f>O272*H272</f>
        <v>0</v>
      </c>
      <c r="Q272" s="214">
        <v>0.41399999999999998</v>
      </c>
      <c r="R272" s="214">
        <f>Q272*H272</f>
        <v>452.25815399999999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128</v>
      </c>
      <c r="AT272" s="216" t="s">
        <v>123</v>
      </c>
      <c r="AU272" s="216" t="s">
        <v>84</v>
      </c>
      <c r="AY272" s="18" t="s">
        <v>121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82</v>
      </c>
      <c r="BK272" s="217">
        <f>ROUND(I272*H272,2)</f>
        <v>0</v>
      </c>
      <c r="BL272" s="18" t="s">
        <v>128</v>
      </c>
      <c r="BM272" s="216" t="s">
        <v>413</v>
      </c>
    </row>
    <row r="273" s="2" customFormat="1">
      <c r="A273" s="39"/>
      <c r="B273" s="40"/>
      <c r="C273" s="41"/>
      <c r="D273" s="218" t="s">
        <v>130</v>
      </c>
      <c r="E273" s="41"/>
      <c r="F273" s="219" t="s">
        <v>414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130</v>
      </c>
      <c r="AU273" s="18" t="s">
        <v>84</v>
      </c>
    </row>
    <row r="274" s="2" customFormat="1">
      <c r="A274" s="39"/>
      <c r="B274" s="40"/>
      <c r="C274" s="41"/>
      <c r="D274" s="223" t="s">
        <v>132</v>
      </c>
      <c r="E274" s="41"/>
      <c r="F274" s="224" t="s">
        <v>415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132</v>
      </c>
      <c r="AU274" s="18" t="s">
        <v>84</v>
      </c>
    </row>
    <row r="275" s="13" customFormat="1">
      <c r="A275" s="13"/>
      <c r="B275" s="225"/>
      <c r="C275" s="226"/>
      <c r="D275" s="218" t="s">
        <v>134</v>
      </c>
      <c r="E275" s="227" t="s">
        <v>19</v>
      </c>
      <c r="F275" s="228" t="s">
        <v>416</v>
      </c>
      <c r="G275" s="226"/>
      <c r="H275" s="229">
        <v>1092.4110000000001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134</v>
      </c>
      <c r="AU275" s="235" t="s">
        <v>84</v>
      </c>
      <c r="AV275" s="13" t="s">
        <v>84</v>
      </c>
      <c r="AW275" s="13" t="s">
        <v>35</v>
      </c>
      <c r="AX275" s="13" t="s">
        <v>82</v>
      </c>
      <c r="AY275" s="235" t="s">
        <v>121</v>
      </c>
    </row>
    <row r="276" s="2" customFormat="1" ht="16.5" customHeight="1">
      <c r="A276" s="39"/>
      <c r="B276" s="40"/>
      <c r="C276" s="205" t="s">
        <v>417</v>
      </c>
      <c r="D276" s="205" t="s">
        <v>123</v>
      </c>
      <c r="E276" s="206" t="s">
        <v>418</v>
      </c>
      <c r="F276" s="207" t="s">
        <v>419</v>
      </c>
      <c r="G276" s="208" t="s">
        <v>126</v>
      </c>
      <c r="H276" s="209">
        <v>1100</v>
      </c>
      <c r="I276" s="210"/>
      <c r="J276" s="211">
        <f>ROUND(I276*H276,2)</f>
        <v>0</v>
      </c>
      <c r="K276" s="207" t="s">
        <v>127</v>
      </c>
      <c r="L276" s="45"/>
      <c r="M276" s="212" t="s">
        <v>19</v>
      </c>
      <c r="N276" s="213" t="s">
        <v>45</v>
      </c>
      <c r="O276" s="85"/>
      <c r="P276" s="214">
        <f>O276*H276</f>
        <v>0</v>
      </c>
      <c r="Q276" s="214">
        <v>0.46000000000000002</v>
      </c>
      <c r="R276" s="214">
        <f>Q276*H276</f>
        <v>506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128</v>
      </c>
      <c r="AT276" s="216" t="s">
        <v>123</v>
      </c>
      <c r="AU276" s="216" t="s">
        <v>84</v>
      </c>
      <c r="AY276" s="18" t="s">
        <v>121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82</v>
      </c>
      <c r="BK276" s="217">
        <f>ROUND(I276*H276,2)</f>
        <v>0</v>
      </c>
      <c r="BL276" s="18" t="s">
        <v>128</v>
      </c>
      <c r="BM276" s="216" t="s">
        <v>420</v>
      </c>
    </row>
    <row r="277" s="2" customFormat="1">
      <c r="A277" s="39"/>
      <c r="B277" s="40"/>
      <c r="C277" s="41"/>
      <c r="D277" s="218" t="s">
        <v>130</v>
      </c>
      <c r="E277" s="41"/>
      <c r="F277" s="219" t="s">
        <v>421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130</v>
      </c>
      <c r="AU277" s="18" t="s">
        <v>84</v>
      </c>
    </row>
    <row r="278" s="2" customFormat="1">
      <c r="A278" s="39"/>
      <c r="B278" s="40"/>
      <c r="C278" s="41"/>
      <c r="D278" s="223" t="s">
        <v>132</v>
      </c>
      <c r="E278" s="41"/>
      <c r="F278" s="224" t="s">
        <v>422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132</v>
      </c>
      <c r="AU278" s="18" t="s">
        <v>84</v>
      </c>
    </row>
    <row r="279" s="13" customFormat="1">
      <c r="A279" s="13"/>
      <c r="B279" s="225"/>
      <c r="C279" s="226"/>
      <c r="D279" s="218" t="s">
        <v>134</v>
      </c>
      <c r="E279" s="227" t="s">
        <v>19</v>
      </c>
      <c r="F279" s="228" t="s">
        <v>423</v>
      </c>
      <c r="G279" s="226"/>
      <c r="H279" s="229">
        <v>1100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134</v>
      </c>
      <c r="AU279" s="235" t="s">
        <v>84</v>
      </c>
      <c r="AV279" s="13" t="s">
        <v>84</v>
      </c>
      <c r="AW279" s="13" t="s">
        <v>35</v>
      </c>
      <c r="AX279" s="13" t="s">
        <v>82</v>
      </c>
      <c r="AY279" s="235" t="s">
        <v>121</v>
      </c>
    </row>
    <row r="280" s="2" customFormat="1" ht="16.5" customHeight="1">
      <c r="A280" s="39"/>
      <c r="B280" s="40"/>
      <c r="C280" s="205" t="s">
        <v>424</v>
      </c>
      <c r="D280" s="205" t="s">
        <v>123</v>
      </c>
      <c r="E280" s="206" t="s">
        <v>425</v>
      </c>
      <c r="F280" s="207" t="s">
        <v>426</v>
      </c>
      <c r="G280" s="208" t="s">
        <v>126</v>
      </c>
      <c r="H280" s="209">
        <v>159.19999999999999</v>
      </c>
      <c r="I280" s="210"/>
      <c r="J280" s="211">
        <f>ROUND(I280*H280,2)</f>
        <v>0</v>
      </c>
      <c r="K280" s="207" t="s">
        <v>127</v>
      </c>
      <c r="L280" s="45"/>
      <c r="M280" s="212" t="s">
        <v>19</v>
      </c>
      <c r="N280" s="213" t="s">
        <v>45</v>
      </c>
      <c r="O280" s="85"/>
      <c r="P280" s="214">
        <f>O280*H280</f>
        <v>0</v>
      </c>
      <c r="Q280" s="214">
        <v>0.57499999999999996</v>
      </c>
      <c r="R280" s="214">
        <f>Q280*H280</f>
        <v>91.539999999999992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128</v>
      </c>
      <c r="AT280" s="216" t="s">
        <v>123</v>
      </c>
      <c r="AU280" s="216" t="s">
        <v>84</v>
      </c>
      <c r="AY280" s="18" t="s">
        <v>121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82</v>
      </c>
      <c r="BK280" s="217">
        <f>ROUND(I280*H280,2)</f>
        <v>0</v>
      </c>
      <c r="BL280" s="18" t="s">
        <v>128</v>
      </c>
      <c r="BM280" s="216" t="s">
        <v>427</v>
      </c>
    </row>
    <row r="281" s="2" customFormat="1">
      <c r="A281" s="39"/>
      <c r="B281" s="40"/>
      <c r="C281" s="41"/>
      <c r="D281" s="218" t="s">
        <v>130</v>
      </c>
      <c r="E281" s="41"/>
      <c r="F281" s="219" t="s">
        <v>428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130</v>
      </c>
      <c r="AU281" s="18" t="s">
        <v>84</v>
      </c>
    </row>
    <row r="282" s="2" customFormat="1">
      <c r="A282" s="39"/>
      <c r="B282" s="40"/>
      <c r="C282" s="41"/>
      <c r="D282" s="223" t="s">
        <v>132</v>
      </c>
      <c r="E282" s="41"/>
      <c r="F282" s="224" t="s">
        <v>429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132</v>
      </c>
      <c r="AU282" s="18" t="s">
        <v>84</v>
      </c>
    </row>
    <row r="283" s="13" customFormat="1">
      <c r="A283" s="13"/>
      <c r="B283" s="225"/>
      <c r="C283" s="226"/>
      <c r="D283" s="218" t="s">
        <v>134</v>
      </c>
      <c r="E283" s="227" t="s">
        <v>19</v>
      </c>
      <c r="F283" s="228" t="s">
        <v>430</v>
      </c>
      <c r="G283" s="226"/>
      <c r="H283" s="229">
        <v>115.3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134</v>
      </c>
      <c r="AU283" s="235" t="s">
        <v>84</v>
      </c>
      <c r="AV283" s="13" t="s">
        <v>84</v>
      </c>
      <c r="AW283" s="13" t="s">
        <v>35</v>
      </c>
      <c r="AX283" s="13" t="s">
        <v>74</v>
      </c>
      <c r="AY283" s="235" t="s">
        <v>121</v>
      </c>
    </row>
    <row r="284" s="13" customFormat="1">
      <c r="A284" s="13"/>
      <c r="B284" s="225"/>
      <c r="C284" s="226"/>
      <c r="D284" s="218" t="s">
        <v>134</v>
      </c>
      <c r="E284" s="227" t="s">
        <v>19</v>
      </c>
      <c r="F284" s="228" t="s">
        <v>431</v>
      </c>
      <c r="G284" s="226"/>
      <c r="H284" s="229">
        <v>43.899999999999999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134</v>
      </c>
      <c r="AU284" s="235" t="s">
        <v>84</v>
      </c>
      <c r="AV284" s="13" t="s">
        <v>84</v>
      </c>
      <c r="AW284" s="13" t="s">
        <v>35</v>
      </c>
      <c r="AX284" s="13" t="s">
        <v>74</v>
      </c>
      <c r="AY284" s="235" t="s">
        <v>121</v>
      </c>
    </row>
    <row r="285" s="14" customFormat="1">
      <c r="A285" s="14"/>
      <c r="B285" s="236"/>
      <c r="C285" s="237"/>
      <c r="D285" s="218" t="s">
        <v>134</v>
      </c>
      <c r="E285" s="238" t="s">
        <v>19</v>
      </c>
      <c r="F285" s="239" t="s">
        <v>137</v>
      </c>
      <c r="G285" s="237"/>
      <c r="H285" s="240">
        <v>159.19999999999999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134</v>
      </c>
      <c r="AU285" s="246" t="s">
        <v>84</v>
      </c>
      <c r="AV285" s="14" t="s">
        <v>128</v>
      </c>
      <c r="AW285" s="14" t="s">
        <v>35</v>
      </c>
      <c r="AX285" s="14" t="s">
        <v>82</v>
      </c>
      <c r="AY285" s="246" t="s">
        <v>121</v>
      </c>
    </row>
    <row r="286" s="2" customFormat="1" ht="16.5" customHeight="1">
      <c r="A286" s="39"/>
      <c r="B286" s="40"/>
      <c r="C286" s="205" t="s">
        <v>432</v>
      </c>
      <c r="D286" s="205" t="s">
        <v>123</v>
      </c>
      <c r="E286" s="206" t="s">
        <v>433</v>
      </c>
      <c r="F286" s="207" t="s">
        <v>434</v>
      </c>
      <c r="G286" s="208" t="s">
        <v>126</v>
      </c>
      <c r="H286" s="209">
        <v>986.29999999999995</v>
      </c>
      <c r="I286" s="210"/>
      <c r="J286" s="211">
        <f>ROUND(I286*H286,2)</f>
        <v>0</v>
      </c>
      <c r="K286" s="207" t="s">
        <v>127</v>
      </c>
      <c r="L286" s="45"/>
      <c r="M286" s="212" t="s">
        <v>19</v>
      </c>
      <c r="N286" s="213" t="s">
        <v>45</v>
      </c>
      <c r="O286" s="85"/>
      <c r="P286" s="214">
        <f>O286*H286</f>
        <v>0</v>
      </c>
      <c r="Q286" s="214">
        <v>0.18462999999999999</v>
      </c>
      <c r="R286" s="214">
        <f>Q286*H286</f>
        <v>182.10056899999998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128</v>
      </c>
      <c r="AT286" s="216" t="s">
        <v>123</v>
      </c>
      <c r="AU286" s="216" t="s">
        <v>84</v>
      </c>
      <c r="AY286" s="18" t="s">
        <v>121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82</v>
      </c>
      <c r="BK286" s="217">
        <f>ROUND(I286*H286,2)</f>
        <v>0</v>
      </c>
      <c r="BL286" s="18" t="s">
        <v>128</v>
      </c>
      <c r="BM286" s="216" t="s">
        <v>435</v>
      </c>
    </row>
    <row r="287" s="2" customFormat="1">
      <c r="A287" s="39"/>
      <c r="B287" s="40"/>
      <c r="C287" s="41"/>
      <c r="D287" s="218" t="s">
        <v>130</v>
      </c>
      <c r="E287" s="41"/>
      <c r="F287" s="219" t="s">
        <v>436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130</v>
      </c>
      <c r="AU287" s="18" t="s">
        <v>84</v>
      </c>
    </row>
    <row r="288" s="2" customFormat="1">
      <c r="A288" s="39"/>
      <c r="B288" s="40"/>
      <c r="C288" s="41"/>
      <c r="D288" s="223" t="s">
        <v>132</v>
      </c>
      <c r="E288" s="41"/>
      <c r="F288" s="224" t="s">
        <v>437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132</v>
      </c>
      <c r="AU288" s="18" t="s">
        <v>84</v>
      </c>
    </row>
    <row r="289" s="13" customFormat="1">
      <c r="A289" s="13"/>
      <c r="B289" s="225"/>
      <c r="C289" s="226"/>
      <c r="D289" s="218" t="s">
        <v>134</v>
      </c>
      <c r="E289" s="227" t="s">
        <v>19</v>
      </c>
      <c r="F289" s="228" t="s">
        <v>438</v>
      </c>
      <c r="G289" s="226"/>
      <c r="H289" s="229">
        <v>986.29999999999995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134</v>
      </c>
      <c r="AU289" s="235" t="s">
        <v>84</v>
      </c>
      <c r="AV289" s="13" t="s">
        <v>84</v>
      </c>
      <c r="AW289" s="13" t="s">
        <v>35</v>
      </c>
      <c r="AX289" s="13" t="s">
        <v>82</v>
      </c>
      <c r="AY289" s="235" t="s">
        <v>121</v>
      </c>
    </row>
    <row r="290" s="2" customFormat="1" ht="16.5" customHeight="1">
      <c r="A290" s="39"/>
      <c r="B290" s="40"/>
      <c r="C290" s="205" t="s">
        <v>439</v>
      </c>
      <c r="D290" s="205" t="s">
        <v>123</v>
      </c>
      <c r="E290" s="206" t="s">
        <v>440</v>
      </c>
      <c r="F290" s="207" t="s">
        <v>441</v>
      </c>
      <c r="G290" s="208" t="s">
        <v>126</v>
      </c>
      <c r="H290" s="209">
        <v>986.29999999999995</v>
      </c>
      <c r="I290" s="210"/>
      <c r="J290" s="211">
        <f>ROUND(I290*H290,2)</f>
        <v>0</v>
      </c>
      <c r="K290" s="207" t="s">
        <v>127</v>
      </c>
      <c r="L290" s="45"/>
      <c r="M290" s="212" t="s">
        <v>19</v>
      </c>
      <c r="N290" s="213" t="s">
        <v>45</v>
      </c>
      <c r="O290" s="85"/>
      <c r="P290" s="214">
        <f>O290*H290</f>
        <v>0</v>
      </c>
      <c r="Q290" s="214">
        <v>0.00034000000000000002</v>
      </c>
      <c r="R290" s="214">
        <f>Q290*H290</f>
        <v>0.33534200000000003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128</v>
      </c>
      <c r="AT290" s="216" t="s">
        <v>123</v>
      </c>
      <c r="AU290" s="216" t="s">
        <v>84</v>
      </c>
      <c r="AY290" s="18" t="s">
        <v>121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82</v>
      </c>
      <c r="BK290" s="217">
        <f>ROUND(I290*H290,2)</f>
        <v>0</v>
      </c>
      <c r="BL290" s="18" t="s">
        <v>128</v>
      </c>
      <c r="BM290" s="216" t="s">
        <v>442</v>
      </c>
    </row>
    <row r="291" s="2" customFormat="1">
      <c r="A291" s="39"/>
      <c r="B291" s="40"/>
      <c r="C291" s="41"/>
      <c r="D291" s="218" t="s">
        <v>130</v>
      </c>
      <c r="E291" s="41"/>
      <c r="F291" s="219" t="s">
        <v>443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130</v>
      </c>
      <c r="AU291" s="18" t="s">
        <v>84</v>
      </c>
    </row>
    <row r="292" s="2" customFormat="1">
      <c r="A292" s="39"/>
      <c r="B292" s="40"/>
      <c r="C292" s="41"/>
      <c r="D292" s="223" t="s">
        <v>132</v>
      </c>
      <c r="E292" s="41"/>
      <c r="F292" s="224" t="s">
        <v>444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132</v>
      </c>
      <c r="AU292" s="18" t="s">
        <v>84</v>
      </c>
    </row>
    <row r="293" s="13" customFormat="1">
      <c r="A293" s="13"/>
      <c r="B293" s="225"/>
      <c r="C293" s="226"/>
      <c r="D293" s="218" t="s">
        <v>134</v>
      </c>
      <c r="E293" s="227" t="s">
        <v>19</v>
      </c>
      <c r="F293" s="228" t="s">
        <v>445</v>
      </c>
      <c r="G293" s="226"/>
      <c r="H293" s="229">
        <v>986.29999999999995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134</v>
      </c>
      <c r="AU293" s="235" t="s">
        <v>84</v>
      </c>
      <c r="AV293" s="13" t="s">
        <v>84</v>
      </c>
      <c r="AW293" s="13" t="s">
        <v>35</v>
      </c>
      <c r="AX293" s="13" t="s">
        <v>82</v>
      </c>
      <c r="AY293" s="235" t="s">
        <v>121</v>
      </c>
    </row>
    <row r="294" s="2" customFormat="1" ht="16.5" customHeight="1">
      <c r="A294" s="39"/>
      <c r="B294" s="40"/>
      <c r="C294" s="205" t="s">
        <v>446</v>
      </c>
      <c r="D294" s="205" t="s">
        <v>123</v>
      </c>
      <c r="E294" s="206" t="s">
        <v>447</v>
      </c>
      <c r="F294" s="207" t="s">
        <v>448</v>
      </c>
      <c r="G294" s="208" t="s">
        <v>126</v>
      </c>
      <c r="H294" s="209">
        <v>1034.9000000000001</v>
      </c>
      <c r="I294" s="210"/>
      <c r="J294" s="211">
        <f>ROUND(I294*H294,2)</f>
        <v>0</v>
      </c>
      <c r="K294" s="207" t="s">
        <v>127</v>
      </c>
      <c r="L294" s="45"/>
      <c r="M294" s="212" t="s">
        <v>19</v>
      </c>
      <c r="N294" s="213" t="s">
        <v>45</v>
      </c>
      <c r="O294" s="85"/>
      <c r="P294" s="214">
        <f>O294*H294</f>
        <v>0</v>
      </c>
      <c r="Q294" s="214">
        <v>0.00031</v>
      </c>
      <c r="R294" s="214">
        <f>Q294*H294</f>
        <v>0.32081900000000002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128</v>
      </c>
      <c r="AT294" s="216" t="s">
        <v>123</v>
      </c>
      <c r="AU294" s="216" t="s">
        <v>84</v>
      </c>
      <c r="AY294" s="18" t="s">
        <v>121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82</v>
      </c>
      <c r="BK294" s="217">
        <f>ROUND(I294*H294,2)</f>
        <v>0</v>
      </c>
      <c r="BL294" s="18" t="s">
        <v>128</v>
      </c>
      <c r="BM294" s="216" t="s">
        <v>449</v>
      </c>
    </row>
    <row r="295" s="2" customFormat="1">
      <c r="A295" s="39"/>
      <c r="B295" s="40"/>
      <c r="C295" s="41"/>
      <c r="D295" s="218" t="s">
        <v>130</v>
      </c>
      <c r="E295" s="41"/>
      <c r="F295" s="219" t="s">
        <v>450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130</v>
      </c>
      <c r="AU295" s="18" t="s">
        <v>84</v>
      </c>
    </row>
    <row r="296" s="2" customFormat="1">
      <c r="A296" s="39"/>
      <c r="B296" s="40"/>
      <c r="C296" s="41"/>
      <c r="D296" s="223" t="s">
        <v>132</v>
      </c>
      <c r="E296" s="41"/>
      <c r="F296" s="224" t="s">
        <v>451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132</v>
      </c>
      <c r="AU296" s="18" t="s">
        <v>84</v>
      </c>
    </row>
    <row r="297" s="13" customFormat="1">
      <c r="A297" s="13"/>
      <c r="B297" s="225"/>
      <c r="C297" s="226"/>
      <c r="D297" s="218" t="s">
        <v>134</v>
      </c>
      <c r="E297" s="227" t="s">
        <v>19</v>
      </c>
      <c r="F297" s="228" t="s">
        <v>452</v>
      </c>
      <c r="G297" s="226"/>
      <c r="H297" s="229">
        <v>48.600000000000001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134</v>
      </c>
      <c r="AU297" s="235" t="s">
        <v>84</v>
      </c>
      <c r="AV297" s="13" t="s">
        <v>84</v>
      </c>
      <c r="AW297" s="13" t="s">
        <v>35</v>
      </c>
      <c r="AX297" s="13" t="s">
        <v>74</v>
      </c>
      <c r="AY297" s="235" t="s">
        <v>121</v>
      </c>
    </row>
    <row r="298" s="13" customFormat="1">
      <c r="A298" s="13"/>
      <c r="B298" s="225"/>
      <c r="C298" s="226"/>
      <c r="D298" s="218" t="s">
        <v>134</v>
      </c>
      <c r="E298" s="227" t="s">
        <v>19</v>
      </c>
      <c r="F298" s="228" t="s">
        <v>445</v>
      </c>
      <c r="G298" s="226"/>
      <c r="H298" s="229">
        <v>986.29999999999995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134</v>
      </c>
      <c r="AU298" s="235" t="s">
        <v>84</v>
      </c>
      <c r="AV298" s="13" t="s">
        <v>84</v>
      </c>
      <c r="AW298" s="13" t="s">
        <v>35</v>
      </c>
      <c r="AX298" s="13" t="s">
        <v>74</v>
      </c>
      <c r="AY298" s="235" t="s">
        <v>121</v>
      </c>
    </row>
    <row r="299" s="14" customFormat="1">
      <c r="A299" s="14"/>
      <c r="B299" s="236"/>
      <c r="C299" s="237"/>
      <c r="D299" s="218" t="s">
        <v>134</v>
      </c>
      <c r="E299" s="238" t="s">
        <v>19</v>
      </c>
      <c r="F299" s="239" t="s">
        <v>137</v>
      </c>
      <c r="G299" s="237"/>
      <c r="H299" s="240">
        <v>1034.9000000000001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134</v>
      </c>
      <c r="AU299" s="246" t="s">
        <v>84</v>
      </c>
      <c r="AV299" s="14" t="s">
        <v>128</v>
      </c>
      <c r="AW299" s="14" t="s">
        <v>35</v>
      </c>
      <c r="AX299" s="14" t="s">
        <v>82</v>
      </c>
      <c r="AY299" s="246" t="s">
        <v>121</v>
      </c>
    </row>
    <row r="300" s="2" customFormat="1" ht="21.75" customHeight="1">
      <c r="A300" s="39"/>
      <c r="B300" s="40"/>
      <c r="C300" s="205" t="s">
        <v>453</v>
      </c>
      <c r="D300" s="205" t="s">
        <v>123</v>
      </c>
      <c r="E300" s="206" t="s">
        <v>454</v>
      </c>
      <c r="F300" s="207" t="s">
        <v>455</v>
      </c>
      <c r="G300" s="208" t="s">
        <v>126</v>
      </c>
      <c r="H300" s="209">
        <v>48.600000000000001</v>
      </c>
      <c r="I300" s="210"/>
      <c r="J300" s="211">
        <f>ROUND(I300*H300,2)</f>
        <v>0</v>
      </c>
      <c r="K300" s="207" t="s">
        <v>127</v>
      </c>
      <c r="L300" s="45"/>
      <c r="M300" s="212" t="s">
        <v>19</v>
      </c>
      <c r="N300" s="213" t="s">
        <v>45</v>
      </c>
      <c r="O300" s="85"/>
      <c r="P300" s="214">
        <f>O300*H300</f>
        <v>0</v>
      </c>
      <c r="Q300" s="214">
        <v>0.10373</v>
      </c>
      <c r="R300" s="214">
        <f>Q300*H300</f>
        <v>5.0412780000000001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128</v>
      </c>
      <c r="AT300" s="216" t="s">
        <v>123</v>
      </c>
      <c r="AU300" s="216" t="s">
        <v>84</v>
      </c>
      <c r="AY300" s="18" t="s">
        <v>121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82</v>
      </c>
      <c r="BK300" s="217">
        <f>ROUND(I300*H300,2)</f>
        <v>0</v>
      </c>
      <c r="BL300" s="18" t="s">
        <v>128</v>
      </c>
      <c r="BM300" s="216" t="s">
        <v>456</v>
      </c>
    </row>
    <row r="301" s="2" customFormat="1">
      <c r="A301" s="39"/>
      <c r="B301" s="40"/>
      <c r="C301" s="41"/>
      <c r="D301" s="218" t="s">
        <v>130</v>
      </c>
      <c r="E301" s="41"/>
      <c r="F301" s="219" t="s">
        <v>457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130</v>
      </c>
      <c r="AU301" s="18" t="s">
        <v>84</v>
      </c>
    </row>
    <row r="302" s="2" customFormat="1">
      <c r="A302" s="39"/>
      <c r="B302" s="40"/>
      <c r="C302" s="41"/>
      <c r="D302" s="223" t="s">
        <v>132</v>
      </c>
      <c r="E302" s="41"/>
      <c r="F302" s="224" t="s">
        <v>458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132</v>
      </c>
      <c r="AU302" s="18" t="s">
        <v>84</v>
      </c>
    </row>
    <row r="303" s="13" customFormat="1">
      <c r="A303" s="13"/>
      <c r="B303" s="225"/>
      <c r="C303" s="226"/>
      <c r="D303" s="218" t="s">
        <v>134</v>
      </c>
      <c r="E303" s="227" t="s">
        <v>19</v>
      </c>
      <c r="F303" s="228" t="s">
        <v>452</v>
      </c>
      <c r="G303" s="226"/>
      <c r="H303" s="229">
        <v>48.600000000000001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134</v>
      </c>
      <c r="AU303" s="235" t="s">
        <v>84</v>
      </c>
      <c r="AV303" s="13" t="s">
        <v>84</v>
      </c>
      <c r="AW303" s="13" t="s">
        <v>35</v>
      </c>
      <c r="AX303" s="13" t="s">
        <v>82</v>
      </c>
      <c r="AY303" s="235" t="s">
        <v>121</v>
      </c>
    </row>
    <row r="304" s="2" customFormat="1" ht="16.5" customHeight="1">
      <c r="A304" s="39"/>
      <c r="B304" s="40"/>
      <c r="C304" s="205" t="s">
        <v>459</v>
      </c>
      <c r="D304" s="205" t="s">
        <v>123</v>
      </c>
      <c r="E304" s="206" t="s">
        <v>460</v>
      </c>
      <c r="F304" s="207" t="s">
        <v>461</v>
      </c>
      <c r="G304" s="208" t="s">
        <v>126</v>
      </c>
      <c r="H304" s="209">
        <v>896.29999999999995</v>
      </c>
      <c r="I304" s="210"/>
      <c r="J304" s="211">
        <f>ROUND(I304*H304,2)</f>
        <v>0</v>
      </c>
      <c r="K304" s="207" t="s">
        <v>127</v>
      </c>
      <c r="L304" s="45"/>
      <c r="M304" s="212" t="s">
        <v>19</v>
      </c>
      <c r="N304" s="213" t="s">
        <v>45</v>
      </c>
      <c r="O304" s="85"/>
      <c r="P304" s="214">
        <f>O304*H304</f>
        <v>0</v>
      </c>
      <c r="Q304" s="214">
        <v>0.10373</v>
      </c>
      <c r="R304" s="214">
        <f>Q304*H304</f>
        <v>92.973198999999994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128</v>
      </c>
      <c r="AT304" s="216" t="s">
        <v>123</v>
      </c>
      <c r="AU304" s="216" t="s">
        <v>84</v>
      </c>
      <c r="AY304" s="18" t="s">
        <v>121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82</v>
      </c>
      <c r="BK304" s="217">
        <f>ROUND(I304*H304,2)</f>
        <v>0</v>
      </c>
      <c r="BL304" s="18" t="s">
        <v>128</v>
      </c>
      <c r="BM304" s="216" t="s">
        <v>462</v>
      </c>
    </row>
    <row r="305" s="2" customFormat="1">
      <c r="A305" s="39"/>
      <c r="B305" s="40"/>
      <c r="C305" s="41"/>
      <c r="D305" s="218" t="s">
        <v>130</v>
      </c>
      <c r="E305" s="41"/>
      <c r="F305" s="219" t="s">
        <v>463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130</v>
      </c>
      <c r="AU305" s="18" t="s">
        <v>84</v>
      </c>
    </row>
    <row r="306" s="2" customFormat="1">
      <c r="A306" s="39"/>
      <c r="B306" s="40"/>
      <c r="C306" s="41"/>
      <c r="D306" s="223" t="s">
        <v>132</v>
      </c>
      <c r="E306" s="41"/>
      <c r="F306" s="224" t="s">
        <v>464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132</v>
      </c>
      <c r="AU306" s="18" t="s">
        <v>84</v>
      </c>
    </row>
    <row r="307" s="13" customFormat="1">
      <c r="A307" s="13"/>
      <c r="B307" s="225"/>
      <c r="C307" s="226"/>
      <c r="D307" s="218" t="s">
        <v>134</v>
      </c>
      <c r="E307" s="227" t="s">
        <v>19</v>
      </c>
      <c r="F307" s="228" t="s">
        <v>465</v>
      </c>
      <c r="G307" s="226"/>
      <c r="H307" s="229">
        <v>896.29999999999995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134</v>
      </c>
      <c r="AU307" s="235" t="s">
        <v>84</v>
      </c>
      <c r="AV307" s="13" t="s">
        <v>84</v>
      </c>
      <c r="AW307" s="13" t="s">
        <v>35</v>
      </c>
      <c r="AX307" s="13" t="s">
        <v>82</v>
      </c>
      <c r="AY307" s="235" t="s">
        <v>121</v>
      </c>
    </row>
    <row r="308" s="2" customFormat="1" ht="16.5" customHeight="1">
      <c r="A308" s="39"/>
      <c r="B308" s="40"/>
      <c r="C308" s="205" t="s">
        <v>466</v>
      </c>
      <c r="D308" s="205" t="s">
        <v>123</v>
      </c>
      <c r="E308" s="206" t="s">
        <v>467</v>
      </c>
      <c r="F308" s="207" t="s">
        <v>468</v>
      </c>
      <c r="G308" s="208" t="s">
        <v>126</v>
      </c>
      <c r="H308" s="209">
        <v>283</v>
      </c>
      <c r="I308" s="210"/>
      <c r="J308" s="211">
        <f>ROUND(I308*H308,2)</f>
        <v>0</v>
      </c>
      <c r="K308" s="207" t="s">
        <v>127</v>
      </c>
      <c r="L308" s="45"/>
      <c r="M308" s="212" t="s">
        <v>19</v>
      </c>
      <c r="N308" s="213" t="s">
        <v>45</v>
      </c>
      <c r="O308" s="85"/>
      <c r="P308" s="214">
        <f>O308*H308</f>
        <v>0</v>
      </c>
      <c r="Q308" s="214">
        <v>0.089219999999999994</v>
      </c>
      <c r="R308" s="214">
        <f>Q308*H308</f>
        <v>25.24926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128</v>
      </c>
      <c r="AT308" s="216" t="s">
        <v>123</v>
      </c>
      <c r="AU308" s="216" t="s">
        <v>84</v>
      </c>
      <c r="AY308" s="18" t="s">
        <v>121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82</v>
      </c>
      <c r="BK308" s="217">
        <f>ROUND(I308*H308,2)</f>
        <v>0</v>
      </c>
      <c r="BL308" s="18" t="s">
        <v>128</v>
      </c>
      <c r="BM308" s="216" t="s">
        <v>469</v>
      </c>
    </row>
    <row r="309" s="2" customFormat="1">
      <c r="A309" s="39"/>
      <c r="B309" s="40"/>
      <c r="C309" s="41"/>
      <c r="D309" s="218" t="s">
        <v>130</v>
      </c>
      <c r="E309" s="41"/>
      <c r="F309" s="219" t="s">
        <v>470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130</v>
      </c>
      <c r="AU309" s="18" t="s">
        <v>84</v>
      </c>
    </row>
    <row r="310" s="2" customFormat="1">
      <c r="A310" s="39"/>
      <c r="B310" s="40"/>
      <c r="C310" s="41"/>
      <c r="D310" s="223" t="s">
        <v>132</v>
      </c>
      <c r="E310" s="41"/>
      <c r="F310" s="224" t="s">
        <v>471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132</v>
      </c>
      <c r="AU310" s="18" t="s">
        <v>84</v>
      </c>
    </row>
    <row r="311" s="13" customFormat="1">
      <c r="A311" s="13"/>
      <c r="B311" s="225"/>
      <c r="C311" s="226"/>
      <c r="D311" s="218" t="s">
        <v>134</v>
      </c>
      <c r="E311" s="227" t="s">
        <v>19</v>
      </c>
      <c r="F311" s="228" t="s">
        <v>472</v>
      </c>
      <c r="G311" s="226"/>
      <c r="H311" s="229">
        <v>272.89999999999998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134</v>
      </c>
      <c r="AU311" s="235" t="s">
        <v>84</v>
      </c>
      <c r="AV311" s="13" t="s">
        <v>84</v>
      </c>
      <c r="AW311" s="13" t="s">
        <v>35</v>
      </c>
      <c r="AX311" s="13" t="s">
        <v>74</v>
      </c>
      <c r="AY311" s="235" t="s">
        <v>121</v>
      </c>
    </row>
    <row r="312" s="13" customFormat="1">
      <c r="A312" s="13"/>
      <c r="B312" s="225"/>
      <c r="C312" s="226"/>
      <c r="D312" s="218" t="s">
        <v>134</v>
      </c>
      <c r="E312" s="227" t="s">
        <v>19</v>
      </c>
      <c r="F312" s="228" t="s">
        <v>473</v>
      </c>
      <c r="G312" s="226"/>
      <c r="H312" s="229">
        <v>10.1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134</v>
      </c>
      <c r="AU312" s="235" t="s">
        <v>84</v>
      </c>
      <c r="AV312" s="13" t="s">
        <v>84</v>
      </c>
      <c r="AW312" s="13" t="s">
        <v>35</v>
      </c>
      <c r="AX312" s="13" t="s">
        <v>74</v>
      </c>
      <c r="AY312" s="235" t="s">
        <v>121</v>
      </c>
    </row>
    <row r="313" s="14" customFormat="1">
      <c r="A313" s="14"/>
      <c r="B313" s="236"/>
      <c r="C313" s="237"/>
      <c r="D313" s="218" t="s">
        <v>134</v>
      </c>
      <c r="E313" s="238" t="s">
        <v>19</v>
      </c>
      <c r="F313" s="239" t="s">
        <v>137</v>
      </c>
      <c r="G313" s="237"/>
      <c r="H313" s="240">
        <v>283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134</v>
      </c>
      <c r="AU313" s="246" t="s">
        <v>84</v>
      </c>
      <c r="AV313" s="14" t="s">
        <v>128</v>
      </c>
      <c r="AW313" s="14" t="s">
        <v>35</v>
      </c>
      <c r="AX313" s="14" t="s">
        <v>82</v>
      </c>
      <c r="AY313" s="246" t="s">
        <v>121</v>
      </c>
    </row>
    <row r="314" s="2" customFormat="1" ht="16.5" customHeight="1">
      <c r="A314" s="39"/>
      <c r="B314" s="40"/>
      <c r="C314" s="247" t="s">
        <v>474</v>
      </c>
      <c r="D314" s="247" t="s">
        <v>323</v>
      </c>
      <c r="E314" s="248" t="s">
        <v>475</v>
      </c>
      <c r="F314" s="249" t="s">
        <v>476</v>
      </c>
      <c r="G314" s="250" t="s">
        <v>126</v>
      </c>
      <c r="H314" s="251">
        <v>278.358</v>
      </c>
      <c r="I314" s="252"/>
      <c r="J314" s="253">
        <f>ROUND(I314*H314,2)</f>
        <v>0</v>
      </c>
      <c r="K314" s="249" t="s">
        <v>127</v>
      </c>
      <c r="L314" s="254"/>
      <c r="M314" s="255" t="s">
        <v>19</v>
      </c>
      <c r="N314" s="256" t="s">
        <v>45</v>
      </c>
      <c r="O314" s="85"/>
      <c r="P314" s="214">
        <f>O314*H314</f>
        <v>0</v>
      </c>
      <c r="Q314" s="214">
        <v>0.13100000000000001</v>
      </c>
      <c r="R314" s="214">
        <f>Q314*H314</f>
        <v>36.464898000000005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179</v>
      </c>
      <c r="AT314" s="216" t="s">
        <v>323</v>
      </c>
      <c r="AU314" s="216" t="s">
        <v>84</v>
      </c>
      <c r="AY314" s="18" t="s">
        <v>121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82</v>
      </c>
      <c r="BK314" s="217">
        <f>ROUND(I314*H314,2)</f>
        <v>0</v>
      </c>
      <c r="BL314" s="18" t="s">
        <v>128</v>
      </c>
      <c r="BM314" s="216" t="s">
        <v>477</v>
      </c>
    </row>
    <row r="315" s="2" customFormat="1">
      <c r="A315" s="39"/>
      <c r="B315" s="40"/>
      <c r="C315" s="41"/>
      <c r="D315" s="218" t="s">
        <v>130</v>
      </c>
      <c r="E315" s="41"/>
      <c r="F315" s="219" t="s">
        <v>476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130</v>
      </c>
      <c r="AU315" s="18" t="s">
        <v>84</v>
      </c>
    </row>
    <row r="316" s="13" customFormat="1">
      <c r="A316" s="13"/>
      <c r="B316" s="225"/>
      <c r="C316" s="226"/>
      <c r="D316" s="218" t="s">
        <v>134</v>
      </c>
      <c r="E316" s="227" t="s">
        <v>19</v>
      </c>
      <c r="F316" s="228" t="s">
        <v>472</v>
      </c>
      <c r="G316" s="226"/>
      <c r="H316" s="229">
        <v>272.89999999999998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134</v>
      </c>
      <c r="AU316" s="235" t="s">
        <v>84</v>
      </c>
      <c r="AV316" s="13" t="s">
        <v>84</v>
      </c>
      <c r="AW316" s="13" t="s">
        <v>35</v>
      </c>
      <c r="AX316" s="13" t="s">
        <v>82</v>
      </c>
      <c r="AY316" s="235" t="s">
        <v>121</v>
      </c>
    </row>
    <row r="317" s="13" customFormat="1">
      <c r="A317" s="13"/>
      <c r="B317" s="225"/>
      <c r="C317" s="226"/>
      <c r="D317" s="218" t="s">
        <v>134</v>
      </c>
      <c r="E317" s="226"/>
      <c r="F317" s="228" t="s">
        <v>478</v>
      </c>
      <c r="G317" s="226"/>
      <c r="H317" s="229">
        <v>278.358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134</v>
      </c>
      <c r="AU317" s="235" t="s">
        <v>84</v>
      </c>
      <c r="AV317" s="13" t="s">
        <v>84</v>
      </c>
      <c r="AW317" s="13" t="s">
        <v>4</v>
      </c>
      <c r="AX317" s="13" t="s">
        <v>82</v>
      </c>
      <c r="AY317" s="235" t="s">
        <v>121</v>
      </c>
    </row>
    <row r="318" s="2" customFormat="1" ht="16.5" customHeight="1">
      <c r="A318" s="39"/>
      <c r="B318" s="40"/>
      <c r="C318" s="247" t="s">
        <v>479</v>
      </c>
      <c r="D318" s="247" t="s">
        <v>323</v>
      </c>
      <c r="E318" s="248" t="s">
        <v>480</v>
      </c>
      <c r="F318" s="249" t="s">
        <v>481</v>
      </c>
      <c r="G318" s="250" t="s">
        <v>126</v>
      </c>
      <c r="H318" s="251">
        <v>10.201000000000001</v>
      </c>
      <c r="I318" s="252"/>
      <c r="J318" s="253">
        <f>ROUND(I318*H318,2)</f>
        <v>0</v>
      </c>
      <c r="K318" s="249" t="s">
        <v>127</v>
      </c>
      <c r="L318" s="254"/>
      <c r="M318" s="255" t="s">
        <v>19</v>
      </c>
      <c r="N318" s="256" t="s">
        <v>45</v>
      </c>
      <c r="O318" s="85"/>
      <c r="P318" s="214">
        <f>O318*H318</f>
        <v>0</v>
      </c>
      <c r="Q318" s="214">
        <v>0.13100000000000001</v>
      </c>
      <c r="R318" s="214">
        <f>Q318*H318</f>
        <v>1.3363310000000002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179</v>
      </c>
      <c r="AT318" s="216" t="s">
        <v>323</v>
      </c>
      <c r="AU318" s="216" t="s">
        <v>84</v>
      </c>
      <c r="AY318" s="18" t="s">
        <v>121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82</v>
      </c>
      <c r="BK318" s="217">
        <f>ROUND(I318*H318,2)</f>
        <v>0</v>
      </c>
      <c r="BL318" s="18" t="s">
        <v>128</v>
      </c>
      <c r="BM318" s="216" t="s">
        <v>482</v>
      </c>
    </row>
    <row r="319" s="2" customFormat="1">
      <c r="A319" s="39"/>
      <c r="B319" s="40"/>
      <c r="C319" s="41"/>
      <c r="D319" s="218" t="s">
        <v>130</v>
      </c>
      <c r="E319" s="41"/>
      <c r="F319" s="219" t="s">
        <v>481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130</v>
      </c>
      <c r="AU319" s="18" t="s">
        <v>84</v>
      </c>
    </row>
    <row r="320" s="13" customFormat="1">
      <c r="A320" s="13"/>
      <c r="B320" s="225"/>
      <c r="C320" s="226"/>
      <c r="D320" s="218" t="s">
        <v>134</v>
      </c>
      <c r="E320" s="227" t="s">
        <v>19</v>
      </c>
      <c r="F320" s="228" t="s">
        <v>473</v>
      </c>
      <c r="G320" s="226"/>
      <c r="H320" s="229">
        <v>10.1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134</v>
      </c>
      <c r="AU320" s="235" t="s">
        <v>84</v>
      </c>
      <c r="AV320" s="13" t="s">
        <v>84</v>
      </c>
      <c r="AW320" s="13" t="s">
        <v>35</v>
      </c>
      <c r="AX320" s="13" t="s">
        <v>82</v>
      </c>
      <c r="AY320" s="235" t="s">
        <v>121</v>
      </c>
    </row>
    <row r="321" s="13" customFormat="1">
      <c r="A321" s="13"/>
      <c r="B321" s="225"/>
      <c r="C321" s="226"/>
      <c r="D321" s="218" t="s">
        <v>134</v>
      </c>
      <c r="E321" s="226"/>
      <c r="F321" s="228" t="s">
        <v>483</v>
      </c>
      <c r="G321" s="226"/>
      <c r="H321" s="229">
        <v>10.201000000000001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134</v>
      </c>
      <c r="AU321" s="235" t="s">
        <v>84</v>
      </c>
      <c r="AV321" s="13" t="s">
        <v>84</v>
      </c>
      <c r="AW321" s="13" t="s">
        <v>4</v>
      </c>
      <c r="AX321" s="13" t="s">
        <v>82</v>
      </c>
      <c r="AY321" s="235" t="s">
        <v>121</v>
      </c>
    </row>
    <row r="322" s="2" customFormat="1" ht="21.75" customHeight="1">
      <c r="A322" s="39"/>
      <c r="B322" s="40"/>
      <c r="C322" s="205" t="s">
        <v>484</v>
      </c>
      <c r="D322" s="205" t="s">
        <v>123</v>
      </c>
      <c r="E322" s="206" t="s">
        <v>485</v>
      </c>
      <c r="F322" s="207" t="s">
        <v>486</v>
      </c>
      <c r="G322" s="208" t="s">
        <v>126</v>
      </c>
      <c r="H322" s="209">
        <v>159.19999999999999</v>
      </c>
      <c r="I322" s="210"/>
      <c r="J322" s="211">
        <f>ROUND(I322*H322,2)</f>
        <v>0</v>
      </c>
      <c r="K322" s="207" t="s">
        <v>127</v>
      </c>
      <c r="L322" s="45"/>
      <c r="M322" s="212" t="s">
        <v>19</v>
      </c>
      <c r="N322" s="213" t="s">
        <v>45</v>
      </c>
      <c r="O322" s="85"/>
      <c r="P322" s="214">
        <f>O322*H322</f>
        <v>0</v>
      </c>
      <c r="Q322" s="214">
        <v>0.11162</v>
      </c>
      <c r="R322" s="214">
        <f>Q322*H322</f>
        <v>17.769903999999997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128</v>
      </c>
      <c r="AT322" s="216" t="s">
        <v>123</v>
      </c>
      <c r="AU322" s="216" t="s">
        <v>84</v>
      </c>
      <c r="AY322" s="18" t="s">
        <v>121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82</v>
      </c>
      <c r="BK322" s="217">
        <f>ROUND(I322*H322,2)</f>
        <v>0</v>
      </c>
      <c r="BL322" s="18" t="s">
        <v>128</v>
      </c>
      <c r="BM322" s="216" t="s">
        <v>487</v>
      </c>
    </row>
    <row r="323" s="2" customFormat="1">
      <c r="A323" s="39"/>
      <c r="B323" s="40"/>
      <c r="C323" s="41"/>
      <c r="D323" s="218" t="s">
        <v>130</v>
      </c>
      <c r="E323" s="41"/>
      <c r="F323" s="219" t="s">
        <v>488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130</v>
      </c>
      <c r="AU323" s="18" t="s">
        <v>84</v>
      </c>
    </row>
    <row r="324" s="2" customFormat="1">
      <c r="A324" s="39"/>
      <c r="B324" s="40"/>
      <c r="C324" s="41"/>
      <c r="D324" s="223" t="s">
        <v>132</v>
      </c>
      <c r="E324" s="41"/>
      <c r="F324" s="224" t="s">
        <v>489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132</v>
      </c>
      <c r="AU324" s="18" t="s">
        <v>84</v>
      </c>
    </row>
    <row r="325" s="13" customFormat="1">
      <c r="A325" s="13"/>
      <c r="B325" s="225"/>
      <c r="C325" s="226"/>
      <c r="D325" s="218" t="s">
        <v>134</v>
      </c>
      <c r="E325" s="227" t="s">
        <v>19</v>
      </c>
      <c r="F325" s="228" t="s">
        <v>490</v>
      </c>
      <c r="G325" s="226"/>
      <c r="H325" s="229">
        <v>115.3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134</v>
      </c>
      <c r="AU325" s="235" t="s">
        <v>84</v>
      </c>
      <c r="AV325" s="13" t="s">
        <v>84</v>
      </c>
      <c r="AW325" s="13" t="s">
        <v>35</v>
      </c>
      <c r="AX325" s="13" t="s">
        <v>74</v>
      </c>
      <c r="AY325" s="235" t="s">
        <v>121</v>
      </c>
    </row>
    <row r="326" s="13" customFormat="1">
      <c r="A326" s="13"/>
      <c r="B326" s="225"/>
      <c r="C326" s="226"/>
      <c r="D326" s="218" t="s">
        <v>134</v>
      </c>
      <c r="E326" s="227" t="s">
        <v>19</v>
      </c>
      <c r="F326" s="228" t="s">
        <v>491</v>
      </c>
      <c r="G326" s="226"/>
      <c r="H326" s="229">
        <v>43.899999999999999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134</v>
      </c>
      <c r="AU326" s="235" t="s">
        <v>84</v>
      </c>
      <c r="AV326" s="13" t="s">
        <v>84</v>
      </c>
      <c r="AW326" s="13" t="s">
        <v>35</v>
      </c>
      <c r="AX326" s="13" t="s">
        <v>74</v>
      </c>
      <c r="AY326" s="235" t="s">
        <v>121</v>
      </c>
    </row>
    <row r="327" s="14" customFormat="1">
      <c r="A327" s="14"/>
      <c r="B327" s="236"/>
      <c r="C327" s="237"/>
      <c r="D327" s="218" t="s">
        <v>134</v>
      </c>
      <c r="E327" s="238" t="s">
        <v>19</v>
      </c>
      <c r="F327" s="239" t="s">
        <v>137</v>
      </c>
      <c r="G327" s="237"/>
      <c r="H327" s="240">
        <v>159.19999999999999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134</v>
      </c>
      <c r="AU327" s="246" t="s">
        <v>84</v>
      </c>
      <c r="AV327" s="14" t="s">
        <v>128</v>
      </c>
      <c r="AW327" s="14" t="s">
        <v>35</v>
      </c>
      <c r="AX327" s="14" t="s">
        <v>82</v>
      </c>
      <c r="AY327" s="246" t="s">
        <v>121</v>
      </c>
    </row>
    <row r="328" s="2" customFormat="1" ht="16.5" customHeight="1">
      <c r="A328" s="39"/>
      <c r="B328" s="40"/>
      <c r="C328" s="247" t="s">
        <v>492</v>
      </c>
      <c r="D328" s="247" t="s">
        <v>323</v>
      </c>
      <c r="E328" s="248" t="s">
        <v>493</v>
      </c>
      <c r="F328" s="249" t="s">
        <v>494</v>
      </c>
      <c r="G328" s="250" t="s">
        <v>126</v>
      </c>
      <c r="H328" s="251">
        <v>117.606</v>
      </c>
      <c r="I328" s="252"/>
      <c r="J328" s="253">
        <f>ROUND(I328*H328,2)</f>
        <v>0</v>
      </c>
      <c r="K328" s="249" t="s">
        <v>127</v>
      </c>
      <c r="L328" s="254"/>
      <c r="M328" s="255" t="s">
        <v>19</v>
      </c>
      <c r="N328" s="256" t="s">
        <v>45</v>
      </c>
      <c r="O328" s="85"/>
      <c r="P328" s="214">
        <f>O328*H328</f>
        <v>0</v>
      </c>
      <c r="Q328" s="214">
        <v>0.17599999999999999</v>
      </c>
      <c r="R328" s="214">
        <f>Q328*H328</f>
        <v>20.698655999999996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179</v>
      </c>
      <c r="AT328" s="216" t="s">
        <v>323</v>
      </c>
      <c r="AU328" s="216" t="s">
        <v>84</v>
      </c>
      <c r="AY328" s="18" t="s">
        <v>121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82</v>
      </c>
      <c r="BK328" s="217">
        <f>ROUND(I328*H328,2)</f>
        <v>0</v>
      </c>
      <c r="BL328" s="18" t="s">
        <v>128</v>
      </c>
      <c r="BM328" s="216" t="s">
        <v>495</v>
      </c>
    </row>
    <row r="329" s="2" customFormat="1">
      <c r="A329" s="39"/>
      <c r="B329" s="40"/>
      <c r="C329" s="41"/>
      <c r="D329" s="218" t="s">
        <v>130</v>
      </c>
      <c r="E329" s="41"/>
      <c r="F329" s="219" t="s">
        <v>494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130</v>
      </c>
      <c r="AU329" s="18" t="s">
        <v>84</v>
      </c>
    </row>
    <row r="330" s="13" customFormat="1">
      <c r="A330" s="13"/>
      <c r="B330" s="225"/>
      <c r="C330" s="226"/>
      <c r="D330" s="218" t="s">
        <v>134</v>
      </c>
      <c r="E330" s="227" t="s">
        <v>19</v>
      </c>
      <c r="F330" s="228" t="s">
        <v>490</v>
      </c>
      <c r="G330" s="226"/>
      <c r="H330" s="229">
        <v>115.3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134</v>
      </c>
      <c r="AU330" s="235" t="s">
        <v>84</v>
      </c>
      <c r="AV330" s="13" t="s">
        <v>84</v>
      </c>
      <c r="AW330" s="13" t="s">
        <v>35</v>
      </c>
      <c r="AX330" s="13" t="s">
        <v>82</v>
      </c>
      <c r="AY330" s="235" t="s">
        <v>121</v>
      </c>
    </row>
    <row r="331" s="13" customFormat="1">
      <c r="A331" s="13"/>
      <c r="B331" s="225"/>
      <c r="C331" s="226"/>
      <c r="D331" s="218" t="s">
        <v>134</v>
      </c>
      <c r="E331" s="226"/>
      <c r="F331" s="228" t="s">
        <v>496</v>
      </c>
      <c r="G331" s="226"/>
      <c r="H331" s="229">
        <v>117.606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134</v>
      </c>
      <c r="AU331" s="235" t="s">
        <v>84</v>
      </c>
      <c r="AV331" s="13" t="s">
        <v>84</v>
      </c>
      <c r="AW331" s="13" t="s">
        <v>4</v>
      </c>
      <c r="AX331" s="13" t="s">
        <v>82</v>
      </c>
      <c r="AY331" s="235" t="s">
        <v>121</v>
      </c>
    </row>
    <row r="332" s="2" customFormat="1" ht="16.5" customHeight="1">
      <c r="A332" s="39"/>
      <c r="B332" s="40"/>
      <c r="C332" s="247" t="s">
        <v>497</v>
      </c>
      <c r="D332" s="247" t="s">
        <v>323</v>
      </c>
      <c r="E332" s="248" t="s">
        <v>498</v>
      </c>
      <c r="F332" s="249" t="s">
        <v>499</v>
      </c>
      <c r="G332" s="250" t="s">
        <v>126</v>
      </c>
      <c r="H332" s="251">
        <v>44.338999999999999</v>
      </c>
      <c r="I332" s="252"/>
      <c r="J332" s="253">
        <f>ROUND(I332*H332,2)</f>
        <v>0</v>
      </c>
      <c r="K332" s="249" t="s">
        <v>127</v>
      </c>
      <c r="L332" s="254"/>
      <c r="M332" s="255" t="s">
        <v>19</v>
      </c>
      <c r="N332" s="256" t="s">
        <v>45</v>
      </c>
      <c r="O332" s="85"/>
      <c r="P332" s="214">
        <f>O332*H332</f>
        <v>0</v>
      </c>
      <c r="Q332" s="214">
        <v>0.17499999999999999</v>
      </c>
      <c r="R332" s="214">
        <f>Q332*H332</f>
        <v>7.7593249999999996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179</v>
      </c>
      <c r="AT332" s="216" t="s">
        <v>323</v>
      </c>
      <c r="AU332" s="216" t="s">
        <v>84</v>
      </c>
      <c r="AY332" s="18" t="s">
        <v>121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82</v>
      </c>
      <c r="BK332" s="217">
        <f>ROUND(I332*H332,2)</f>
        <v>0</v>
      </c>
      <c r="BL332" s="18" t="s">
        <v>128</v>
      </c>
      <c r="BM332" s="216" t="s">
        <v>500</v>
      </c>
    </row>
    <row r="333" s="2" customFormat="1">
      <c r="A333" s="39"/>
      <c r="B333" s="40"/>
      <c r="C333" s="41"/>
      <c r="D333" s="218" t="s">
        <v>130</v>
      </c>
      <c r="E333" s="41"/>
      <c r="F333" s="219" t="s">
        <v>499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130</v>
      </c>
      <c r="AU333" s="18" t="s">
        <v>84</v>
      </c>
    </row>
    <row r="334" s="13" customFormat="1">
      <c r="A334" s="13"/>
      <c r="B334" s="225"/>
      <c r="C334" s="226"/>
      <c r="D334" s="218" t="s">
        <v>134</v>
      </c>
      <c r="E334" s="227" t="s">
        <v>19</v>
      </c>
      <c r="F334" s="228" t="s">
        <v>491</v>
      </c>
      <c r="G334" s="226"/>
      <c r="H334" s="229">
        <v>43.899999999999999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134</v>
      </c>
      <c r="AU334" s="235" t="s">
        <v>84</v>
      </c>
      <c r="AV334" s="13" t="s">
        <v>84</v>
      </c>
      <c r="AW334" s="13" t="s">
        <v>35</v>
      </c>
      <c r="AX334" s="13" t="s">
        <v>82</v>
      </c>
      <c r="AY334" s="235" t="s">
        <v>121</v>
      </c>
    </row>
    <row r="335" s="13" customFormat="1">
      <c r="A335" s="13"/>
      <c r="B335" s="225"/>
      <c r="C335" s="226"/>
      <c r="D335" s="218" t="s">
        <v>134</v>
      </c>
      <c r="E335" s="226"/>
      <c r="F335" s="228" t="s">
        <v>501</v>
      </c>
      <c r="G335" s="226"/>
      <c r="H335" s="229">
        <v>44.338999999999999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134</v>
      </c>
      <c r="AU335" s="235" t="s">
        <v>84</v>
      </c>
      <c r="AV335" s="13" t="s">
        <v>84</v>
      </c>
      <c r="AW335" s="13" t="s">
        <v>4</v>
      </c>
      <c r="AX335" s="13" t="s">
        <v>82</v>
      </c>
      <c r="AY335" s="235" t="s">
        <v>121</v>
      </c>
    </row>
    <row r="336" s="12" customFormat="1" ht="22.8" customHeight="1">
      <c r="A336" s="12"/>
      <c r="B336" s="189"/>
      <c r="C336" s="190"/>
      <c r="D336" s="191" t="s">
        <v>73</v>
      </c>
      <c r="E336" s="203" t="s">
        <v>179</v>
      </c>
      <c r="F336" s="203" t="s">
        <v>502</v>
      </c>
      <c r="G336" s="190"/>
      <c r="H336" s="190"/>
      <c r="I336" s="193"/>
      <c r="J336" s="204">
        <f>BK336</f>
        <v>0</v>
      </c>
      <c r="K336" s="190"/>
      <c r="L336" s="195"/>
      <c r="M336" s="196"/>
      <c r="N336" s="197"/>
      <c r="O336" s="197"/>
      <c r="P336" s="198">
        <f>SUM(P337:P384)</f>
        <v>0</v>
      </c>
      <c r="Q336" s="197"/>
      <c r="R336" s="198">
        <f>SUM(R337:R384)</f>
        <v>25.432028799999998</v>
      </c>
      <c r="S336" s="197"/>
      <c r="T336" s="199">
        <f>SUM(T337:T384)</f>
        <v>5.2400000000000002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0" t="s">
        <v>82</v>
      </c>
      <c r="AT336" s="201" t="s">
        <v>73</v>
      </c>
      <c r="AU336" s="201" t="s">
        <v>82</v>
      </c>
      <c r="AY336" s="200" t="s">
        <v>121</v>
      </c>
      <c r="BK336" s="202">
        <f>SUM(BK337:BK384)</f>
        <v>0</v>
      </c>
    </row>
    <row r="337" s="2" customFormat="1" ht="16.5" customHeight="1">
      <c r="A337" s="39"/>
      <c r="B337" s="40"/>
      <c r="C337" s="205" t="s">
        <v>503</v>
      </c>
      <c r="D337" s="205" t="s">
        <v>123</v>
      </c>
      <c r="E337" s="206" t="s">
        <v>504</v>
      </c>
      <c r="F337" s="207" t="s">
        <v>505</v>
      </c>
      <c r="G337" s="208" t="s">
        <v>506</v>
      </c>
      <c r="H337" s="209">
        <v>3</v>
      </c>
      <c r="I337" s="210"/>
      <c r="J337" s="211">
        <f>ROUND(I337*H337,2)</f>
        <v>0</v>
      </c>
      <c r="K337" s="207" t="s">
        <v>127</v>
      </c>
      <c r="L337" s="45"/>
      <c r="M337" s="212" t="s">
        <v>19</v>
      </c>
      <c r="N337" s="213" t="s">
        <v>45</v>
      </c>
      <c r="O337" s="85"/>
      <c r="P337" s="214">
        <f>O337*H337</f>
        <v>0</v>
      </c>
      <c r="Q337" s="214">
        <v>1.7919799999999999</v>
      </c>
      <c r="R337" s="214">
        <f>Q337*H337</f>
        <v>5.3759399999999999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128</v>
      </c>
      <c r="AT337" s="216" t="s">
        <v>123</v>
      </c>
      <c r="AU337" s="216" t="s">
        <v>84</v>
      </c>
      <c r="AY337" s="18" t="s">
        <v>121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82</v>
      </c>
      <c r="BK337" s="217">
        <f>ROUND(I337*H337,2)</f>
        <v>0</v>
      </c>
      <c r="BL337" s="18" t="s">
        <v>128</v>
      </c>
      <c r="BM337" s="216" t="s">
        <v>507</v>
      </c>
    </row>
    <row r="338" s="2" customFormat="1">
      <c r="A338" s="39"/>
      <c r="B338" s="40"/>
      <c r="C338" s="41"/>
      <c r="D338" s="218" t="s">
        <v>130</v>
      </c>
      <c r="E338" s="41"/>
      <c r="F338" s="219" t="s">
        <v>508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130</v>
      </c>
      <c r="AU338" s="18" t="s">
        <v>84</v>
      </c>
    </row>
    <row r="339" s="2" customFormat="1">
      <c r="A339" s="39"/>
      <c r="B339" s="40"/>
      <c r="C339" s="41"/>
      <c r="D339" s="223" t="s">
        <v>132</v>
      </c>
      <c r="E339" s="41"/>
      <c r="F339" s="224" t="s">
        <v>509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132</v>
      </c>
      <c r="AU339" s="18" t="s">
        <v>84</v>
      </c>
    </row>
    <row r="340" s="2" customFormat="1" ht="16.5" customHeight="1">
      <c r="A340" s="39"/>
      <c r="B340" s="40"/>
      <c r="C340" s="205" t="s">
        <v>510</v>
      </c>
      <c r="D340" s="205" t="s">
        <v>123</v>
      </c>
      <c r="E340" s="206" t="s">
        <v>511</v>
      </c>
      <c r="F340" s="207" t="s">
        <v>512</v>
      </c>
      <c r="G340" s="208" t="s">
        <v>189</v>
      </c>
      <c r="H340" s="209">
        <v>6</v>
      </c>
      <c r="I340" s="210"/>
      <c r="J340" s="211">
        <f>ROUND(I340*H340,2)</f>
        <v>0</v>
      </c>
      <c r="K340" s="207" t="s">
        <v>127</v>
      </c>
      <c r="L340" s="45"/>
      <c r="M340" s="212" t="s">
        <v>19</v>
      </c>
      <c r="N340" s="213" t="s">
        <v>45</v>
      </c>
      <c r="O340" s="85"/>
      <c r="P340" s="214">
        <f>O340*H340</f>
        <v>0</v>
      </c>
      <c r="Q340" s="214">
        <v>1.0000000000000001E-05</v>
      </c>
      <c r="R340" s="214">
        <f>Q340*H340</f>
        <v>6.0000000000000008E-05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128</v>
      </c>
      <c r="AT340" s="216" t="s">
        <v>123</v>
      </c>
      <c r="AU340" s="216" t="s">
        <v>84</v>
      </c>
      <c r="AY340" s="18" t="s">
        <v>121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82</v>
      </c>
      <c r="BK340" s="217">
        <f>ROUND(I340*H340,2)</f>
        <v>0</v>
      </c>
      <c r="BL340" s="18" t="s">
        <v>128</v>
      </c>
      <c r="BM340" s="216" t="s">
        <v>513</v>
      </c>
    </row>
    <row r="341" s="2" customFormat="1">
      <c r="A341" s="39"/>
      <c r="B341" s="40"/>
      <c r="C341" s="41"/>
      <c r="D341" s="218" t="s">
        <v>130</v>
      </c>
      <c r="E341" s="41"/>
      <c r="F341" s="219" t="s">
        <v>514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130</v>
      </c>
      <c r="AU341" s="18" t="s">
        <v>84</v>
      </c>
    </row>
    <row r="342" s="2" customFormat="1">
      <c r="A342" s="39"/>
      <c r="B342" s="40"/>
      <c r="C342" s="41"/>
      <c r="D342" s="223" t="s">
        <v>132</v>
      </c>
      <c r="E342" s="41"/>
      <c r="F342" s="224" t="s">
        <v>515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132</v>
      </c>
      <c r="AU342" s="18" t="s">
        <v>84</v>
      </c>
    </row>
    <row r="343" s="13" customFormat="1">
      <c r="A343" s="13"/>
      <c r="B343" s="225"/>
      <c r="C343" s="226"/>
      <c r="D343" s="218" t="s">
        <v>134</v>
      </c>
      <c r="E343" s="227" t="s">
        <v>19</v>
      </c>
      <c r="F343" s="228" t="s">
        <v>516</v>
      </c>
      <c r="G343" s="226"/>
      <c r="H343" s="229">
        <v>6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134</v>
      </c>
      <c r="AU343" s="235" t="s">
        <v>84</v>
      </c>
      <c r="AV343" s="13" t="s">
        <v>84</v>
      </c>
      <c r="AW343" s="13" t="s">
        <v>35</v>
      </c>
      <c r="AX343" s="13" t="s">
        <v>82</v>
      </c>
      <c r="AY343" s="235" t="s">
        <v>121</v>
      </c>
    </row>
    <row r="344" s="2" customFormat="1" ht="16.5" customHeight="1">
      <c r="A344" s="39"/>
      <c r="B344" s="40"/>
      <c r="C344" s="247" t="s">
        <v>517</v>
      </c>
      <c r="D344" s="247" t="s">
        <v>323</v>
      </c>
      <c r="E344" s="248" t="s">
        <v>518</v>
      </c>
      <c r="F344" s="249" t="s">
        <v>519</v>
      </c>
      <c r="G344" s="250" t="s">
        <v>189</v>
      </c>
      <c r="H344" s="251">
        <v>6.0899999999999999</v>
      </c>
      <c r="I344" s="252"/>
      <c r="J344" s="253">
        <f>ROUND(I344*H344,2)</f>
        <v>0</v>
      </c>
      <c r="K344" s="249" t="s">
        <v>127</v>
      </c>
      <c r="L344" s="254"/>
      <c r="M344" s="255" t="s">
        <v>19</v>
      </c>
      <c r="N344" s="256" t="s">
        <v>45</v>
      </c>
      <c r="O344" s="85"/>
      <c r="P344" s="214">
        <f>O344*H344</f>
        <v>0</v>
      </c>
      <c r="Q344" s="214">
        <v>0.00365</v>
      </c>
      <c r="R344" s="214">
        <f>Q344*H344</f>
        <v>0.022228499999999998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179</v>
      </c>
      <c r="AT344" s="216" t="s">
        <v>323</v>
      </c>
      <c r="AU344" s="216" t="s">
        <v>84</v>
      </c>
      <c r="AY344" s="18" t="s">
        <v>121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82</v>
      </c>
      <c r="BK344" s="217">
        <f>ROUND(I344*H344,2)</f>
        <v>0</v>
      </c>
      <c r="BL344" s="18" t="s">
        <v>128</v>
      </c>
      <c r="BM344" s="216" t="s">
        <v>520</v>
      </c>
    </row>
    <row r="345" s="2" customFormat="1">
      <c r="A345" s="39"/>
      <c r="B345" s="40"/>
      <c r="C345" s="41"/>
      <c r="D345" s="218" t="s">
        <v>130</v>
      </c>
      <c r="E345" s="41"/>
      <c r="F345" s="219" t="s">
        <v>519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130</v>
      </c>
      <c r="AU345" s="18" t="s">
        <v>84</v>
      </c>
    </row>
    <row r="346" s="13" customFormat="1">
      <c r="A346" s="13"/>
      <c r="B346" s="225"/>
      <c r="C346" s="226"/>
      <c r="D346" s="218" t="s">
        <v>134</v>
      </c>
      <c r="E346" s="226"/>
      <c r="F346" s="228" t="s">
        <v>521</v>
      </c>
      <c r="G346" s="226"/>
      <c r="H346" s="229">
        <v>6.0899999999999999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134</v>
      </c>
      <c r="AU346" s="235" t="s">
        <v>84</v>
      </c>
      <c r="AV346" s="13" t="s">
        <v>84</v>
      </c>
      <c r="AW346" s="13" t="s">
        <v>4</v>
      </c>
      <c r="AX346" s="13" t="s">
        <v>82</v>
      </c>
      <c r="AY346" s="235" t="s">
        <v>121</v>
      </c>
    </row>
    <row r="347" s="2" customFormat="1" ht="16.5" customHeight="1">
      <c r="A347" s="39"/>
      <c r="B347" s="40"/>
      <c r="C347" s="205" t="s">
        <v>522</v>
      </c>
      <c r="D347" s="205" t="s">
        <v>123</v>
      </c>
      <c r="E347" s="206" t="s">
        <v>523</v>
      </c>
      <c r="F347" s="207" t="s">
        <v>524</v>
      </c>
      <c r="G347" s="208" t="s">
        <v>506</v>
      </c>
      <c r="H347" s="209">
        <v>3</v>
      </c>
      <c r="I347" s="210"/>
      <c r="J347" s="211">
        <f>ROUND(I347*H347,2)</f>
        <v>0</v>
      </c>
      <c r="K347" s="207" t="s">
        <v>127</v>
      </c>
      <c r="L347" s="45"/>
      <c r="M347" s="212" t="s">
        <v>19</v>
      </c>
      <c r="N347" s="213" t="s">
        <v>45</v>
      </c>
      <c r="O347" s="85"/>
      <c r="P347" s="214">
        <f>O347*H347</f>
        <v>0</v>
      </c>
      <c r="Q347" s="214">
        <v>0.12526000000000001</v>
      </c>
      <c r="R347" s="214">
        <f>Q347*H347</f>
        <v>0.37578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128</v>
      </c>
      <c r="AT347" s="216" t="s">
        <v>123</v>
      </c>
      <c r="AU347" s="216" t="s">
        <v>84</v>
      </c>
      <c r="AY347" s="18" t="s">
        <v>121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82</v>
      </c>
      <c r="BK347" s="217">
        <f>ROUND(I347*H347,2)</f>
        <v>0</v>
      </c>
      <c r="BL347" s="18" t="s">
        <v>128</v>
      </c>
      <c r="BM347" s="216" t="s">
        <v>525</v>
      </c>
    </row>
    <row r="348" s="2" customFormat="1">
      <c r="A348" s="39"/>
      <c r="B348" s="40"/>
      <c r="C348" s="41"/>
      <c r="D348" s="218" t="s">
        <v>130</v>
      </c>
      <c r="E348" s="41"/>
      <c r="F348" s="219" t="s">
        <v>526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130</v>
      </c>
      <c r="AU348" s="18" t="s">
        <v>84</v>
      </c>
    </row>
    <row r="349" s="2" customFormat="1">
      <c r="A349" s="39"/>
      <c r="B349" s="40"/>
      <c r="C349" s="41"/>
      <c r="D349" s="223" t="s">
        <v>132</v>
      </c>
      <c r="E349" s="41"/>
      <c r="F349" s="224" t="s">
        <v>527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132</v>
      </c>
      <c r="AU349" s="18" t="s">
        <v>84</v>
      </c>
    </row>
    <row r="350" s="13" customFormat="1">
      <c r="A350" s="13"/>
      <c r="B350" s="225"/>
      <c r="C350" s="226"/>
      <c r="D350" s="218" t="s">
        <v>134</v>
      </c>
      <c r="E350" s="227" t="s">
        <v>19</v>
      </c>
      <c r="F350" s="228" t="s">
        <v>145</v>
      </c>
      <c r="G350" s="226"/>
      <c r="H350" s="229">
        <v>3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134</v>
      </c>
      <c r="AU350" s="235" t="s">
        <v>84</v>
      </c>
      <c r="AV350" s="13" t="s">
        <v>84</v>
      </c>
      <c r="AW350" s="13" t="s">
        <v>35</v>
      </c>
      <c r="AX350" s="13" t="s">
        <v>82</v>
      </c>
      <c r="AY350" s="235" t="s">
        <v>121</v>
      </c>
    </row>
    <row r="351" s="2" customFormat="1" ht="16.5" customHeight="1">
      <c r="A351" s="39"/>
      <c r="B351" s="40"/>
      <c r="C351" s="247" t="s">
        <v>528</v>
      </c>
      <c r="D351" s="247" t="s">
        <v>323</v>
      </c>
      <c r="E351" s="248" t="s">
        <v>529</v>
      </c>
      <c r="F351" s="249" t="s">
        <v>530</v>
      </c>
      <c r="G351" s="250" t="s">
        <v>506</v>
      </c>
      <c r="H351" s="251">
        <v>3</v>
      </c>
      <c r="I351" s="252"/>
      <c r="J351" s="253">
        <f>ROUND(I351*H351,2)</f>
        <v>0</v>
      </c>
      <c r="K351" s="249" t="s">
        <v>127</v>
      </c>
      <c r="L351" s="254"/>
      <c r="M351" s="255" t="s">
        <v>19</v>
      </c>
      <c r="N351" s="256" t="s">
        <v>45</v>
      </c>
      <c r="O351" s="85"/>
      <c r="P351" s="214">
        <f>O351*H351</f>
        <v>0</v>
      </c>
      <c r="Q351" s="214">
        <v>0.28000000000000003</v>
      </c>
      <c r="R351" s="214">
        <f>Q351*H351</f>
        <v>0.84000000000000008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179</v>
      </c>
      <c r="AT351" s="216" t="s">
        <v>323</v>
      </c>
      <c r="AU351" s="216" t="s">
        <v>84</v>
      </c>
      <c r="AY351" s="18" t="s">
        <v>121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82</v>
      </c>
      <c r="BK351" s="217">
        <f>ROUND(I351*H351,2)</f>
        <v>0</v>
      </c>
      <c r="BL351" s="18" t="s">
        <v>128</v>
      </c>
      <c r="BM351" s="216" t="s">
        <v>531</v>
      </c>
    </row>
    <row r="352" s="2" customFormat="1">
      <c r="A352" s="39"/>
      <c r="B352" s="40"/>
      <c r="C352" s="41"/>
      <c r="D352" s="218" t="s">
        <v>130</v>
      </c>
      <c r="E352" s="41"/>
      <c r="F352" s="219" t="s">
        <v>530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130</v>
      </c>
      <c r="AU352" s="18" t="s">
        <v>84</v>
      </c>
    </row>
    <row r="353" s="2" customFormat="1" ht="16.5" customHeight="1">
      <c r="A353" s="39"/>
      <c r="B353" s="40"/>
      <c r="C353" s="205" t="s">
        <v>532</v>
      </c>
      <c r="D353" s="205" t="s">
        <v>123</v>
      </c>
      <c r="E353" s="206" t="s">
        <v>533</v>
      </c>
      <c r="F353" s="207" t="s">
        <v>534</v>
      </c>
      <c r="G353" s="208" t="s">
        <v>506</v>
      </c>
      <c r="H353" s="209">
        <v>3</v>
      </c>
      <c r="I353" s="210"/>
      <c r="J353" s="211">
        <f>ROUND(I353*H353,2)</f>
        <v>0</v>
      </c>
      <c r="K353" s="207" t="s">
        <v>127</v>
      </c>
      <c r="L353" s="45"/>
      <c r="M353" s="212" t="s">
        <v>19</v>
      </c>
      <c r="N353" s="213" t="s">
        <v>45</v>
      </c>
      <c r="O353" s="85"/>
      <c r="P353" s="214">
        <f>O353*H353</f>
        <v>0</v>
      </c>
      <c r="Q353" s="214">
        <v>0.030759999999999999</v>
      </c>
      <c r="R353" s="214">
        <f>Q353*H353</f>
        <v>0.092280000000000001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128</v>
      </c>
      <c r="AT353" s="216" t="s">
        <v>123</v>
      </c>
      <c r="AU353" s="216" t="s">
        <v>84</v>
      </c>
      <c r="AY353" s="18" t="s">
        <v>121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82</v>
      </c>
      <c r="BK353" s="217">
        <f>ROUND(I353*H353,2)</f>
        <v>0</v>
      </c>
      <c r="BL353" s="18" t="s">
        <v>128</v>
      </c>
      <c r="BM353" s="216" t="s">
        <v>535</v>
      </c>
    </row>
    <row r="354" s="2" customFormat="1">
      <c r="A354" s="39"/>
      <c r="B354" s="40"/>
      <c r="C354" s="41"/>
      <c r="D354" s="218" t="s">
        <v>130</v>
      </c>
      <c r="E354" s="41"/>
      <c r="F354" s="219" t="s">
        <v>536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130</v>
      </c>
      <c r="AU354" s="18" t="s">
        <v>84</v>
      </c>
    </row>
    <row r="355" s="2" customFormat="1">
      <c r="A355" s="39"/>
      <c r="B355" s="40"/>
      <c r="C355" s="41"/>
      <c r="D355" s="223" t="s">
        <v>132</v>
      </c>
      <c r="E355" s="41"/>
      <c r="F355" s="224" t="s">
        <v>537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132</v>
      </c>
      <c r="AU355" s="18" t="s">
        <v>84</v>
      </c>
    </row>
    <row r="356" s="13" customFormat="1">
      <c r="A356" s="13"/>
      <c r="B356" s="225"/>
      <c r="C356" s="226"/>
      <c r="D356" s="218" t="s">
        <v>134</v>
      </c>
      <c r="E356" s="227" t="s">
        <v>19</v>
      </c>
      <c r="F356" s="228" t="s">
        <v>145</v>
      </c>
      <c r="G356" s="226"/>
      <c r="H356" s="229">
        <v>3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134</v>
      </c>
      <c r="AU356" s="235" t="s">
        <v>84</v>
      </c>
      <c r="AV356" s="13" t="s">
        <v>84</v>
      </c>
      <c r="AW356" s="13" t="s">
        <v>35</v>
      </c>
      <c r="AX356" s="13" t="s">
        <v>82</v>
      </c>
      <c r="AY356" s="235" t="s">
        <v>121</v>
      </c>
    </row>
    <row r="357" s="2" customFormat="1" ht="16.5" customHeight="1">
      <c r="A357" s="39"/>
      <c r="B357" s="40"/>
      <c r="C357" s="247" t="s">
        <v>538</v>
      </c>
      <c r="D357" s="247" t="s">
        <v>323</v>
      </c>
      <c r="E357" s="248" t="s">
        <v>539</v>
      </c>
      <c r="F357" s="249" t="s">
        <v>540</v>
      </c>
      <c r="G357" s="250" t="s">
        <v>506</v>
      </c>
      <c r="H357" s="251">
        <v>3</v>
      </c>
      <c r="I357" s="252"/>
      <c r="J357" s="253">
        <f>ROUND(I357*H357,2)</f>
        <v>0</v>
      </c>
      <c r="K357" s="249" t="s">
        <v>127</v>
      </c>
      <c r="L357" s="254"/>
      <c r="M357" s="255" t="s">
        <v>19</v>
      </c>
      <c r="N357" s="256" t="s">
        <v>45</v>
      </c>
      <c r="O357" s="85"/>
      <c r="P357" s="214">
        <f>O357*H357</f>
        <v>0</v>
      </c>
      <c r="Q357" s="214">
        <v>0.070000000000000007</v>
      </c>
      <c r="R357" s="214">
        <f>Q357*H357</f>
        <v>0.21000000000000002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179</v>
      </c>
      <c r="AT357" s="216" t="s">
        <v>323</v>
      </c>
      <c r="AU357" s="216" t="s">
        <v>84</v>
      </c>
      <c r="AY357" s="18" t="s">
        <v>121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82</v>
      </c>
      <c r="BK357" s="217">
        <f>ROUND(I357*H357,2)</f>
        <v>0</v>
      </c>
      <c r="BL357" s="18" t="s">
        <v>128</v>
      </c>
      <c r="BM357" s="216" t="s">
        <v>541</v>
      </c>
    </row>
    <row r="358" s="2" customFormat="1">
      <c r="A358" s="39"/>
      <c r="B358" s="40"/>
      <c r="C358" s="41"/>
      <c r="D358" s="218" t="s">
        <v>130</v>
      </c>
      <c r="E358" s="41"/>
      <c r="F358" s="219" t="s">
        <v>540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130</v>
      </c>
      <c r="AU358" s="18" t="s">
        <v>84</v>
      </c>
    </row>
    <row r="359" s="2" customFormat="1" ht="16.5" customHeight="1">
      <c r="A359" s="39"/>
      <c r="B359" s="40"/>
      <c r="C359" s="205" t="s">
        <v>542</v>
      </c>
      <c r="D359" s="205" t="s">
        <v>123</v>
      </c>
      <c r="E359" s="206" t="s">
        <v>543</v>
      </c>
      <c r="F359" s="207" t="s">
        <v>544</v>
      </c>
      <c r="G359" s="208" t="s">
        <v>506</v>
      </c>
      <c r="H359" s="209">
        <v>3</v>
      </c>
      <c r="I359" s="210"/>
      <c r="J359" s="211">
        <f>ROUND(I359*H359,2)</f>
        <v>0</v>
      </c>
      <c r="K359" s="207" t="s">
        <v>127</v>
      </c>
      <c r="L359" s="45"/>
      <c r="M359" s="212" t="s">
        <v>19</v>
      </c>
      <c r="N359" s="213" t="s">
        <v>45</v>
      </c>
      <c r="O359" s="85"/>
      <c r="P359" s="214">
        <f>O359*H359</f>
        <v>0</v>
      </c>
      <c r="Q359" s="214">
        <v>0.030759999999999999</v>
      </c>
      <c r="R359" s="214">
        <f>Q359*H359</f>
        <v>0.092280000000000001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128</v>
      </c>
      <c r="AT359" s="216" t="s">
        <v>123</v>
      </c>
      <c r="AU359" s="216" t="s">
        <v>84</v>
      </c>
      <c r="AY359" s="18" t="s">
        <v>121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82</v>
      </c>
      <c r="BK359" s="217">
        <f>ROUND(I359*H359,2)</f>
        <v>0</v>
      </c>
      <c r="BL359" s="18" t="s">
        <v>128</v>
      </c>
      <c r="BM359" s="216" t="s">
        <v>545</v>
      </c>
    </row>
    <row r="360" s="2" customFormat="1">
      <c r="A360" s="39"/>
      <c r="B360" s="40"/>
      <c r="C360" s="41"/>
      <c r="D360" s="218" t="s">
        <v>130</v>
      </c>
      <c r="E360" s="41"/>
      <c r="F360" s="219" t="s">
        <v>546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130</v>
      </c>
      <c r="AU360" s="18" t="s">
        <v>84</v>
      </c>
    </row>
    <row r="361" s="2" customFormat="1">
      <c r="A361" s="39"/>
      <c r="B361" s="40"/>
      <c r="C361" s="41"/>
      <c r="D361" s="223" t="s">
        <v>132</v>
      </c>
      <c r="E361" s="41"/>
      <c r="F361" s="224" t="s">
        <v>547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132</v>
      </c>
      <c r="AU361" s="18" t="s">
        <v>84</v>
      </c>
    </row>
    <row r="362" s="13" customFormat="1">
      <c r="A362" s="13"/>
      <c r="B362" s="225"/>
      <c r="C362" s="226"/>
      <c r="D362" s="218" t="s">
        <v>134</v>
      </c>
      <c r="E362" s="227" t="s">
        <v>19</v>
      </c>
      <c r="F362" s="228" t="s">
        <v>145</v>
      </c>
      <c r="G362" s="226"/>
      <c r="H362" s="229">
        <v>3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134</v>
      </c>
      <c r="AU362" s="235" t="s">
        <v>84</v>
      </c>
      <c r="AV362" s="13" t="s">
        <v>84</v>
      </c>
      <c r="AW362" s="13" t="s">
        <v>35</v>
      </c>
      <c r="AX362" s="13" t="s">
        <v>82</v>
      </c>
      <c r="AY362" s="235" t="s">
        <v>121</v>
      </c>
    </row>
    <row r="363" s="2" customFormat="1" ht="16.5" customHeight="1">
      <c r="A363" s="39"/>
      <c r="B363" s="40"/>
      <c r="C363" s="247" t="s">
        <v>548</v>
      </c>
      <c r="D363" s="247" t="s">
        <v>323</v>
      </c>
      <c r="E363" s="248" t="s">
        <v>549</v>
      </c>
      <c r="F363" s="249" t="s">
        <v>550</v>
      </c>
      <c r="G363" s="250" t="s">
        <v>506</v>
      </c>
      <c r="H363" s="251">
        <v>3</v>
      </c>
      <c r="I363" s="252"/>
      <c r="J363" s="253">
        <f>ROUND(I363*H363,2)</f>
        <v>0</v>
      </c>
      <c r="K363" s="249" t="s">
        <v>127</v>
      </c>
      <c r="L363" s="254"/>
      <c r="M363" s="255" t="s">
        <v>19</v>
      </c>
      <c r="N363" s="256" t="s">
        <v>45</v>
      </c>
      <c r="O363" s="85"/>
      <c r="P363" s="214">
        <f>O363*H363</f>
        <v>0</v>
      </c>
      <c r="Q363" s="214">
        <v>0.155</v>
      </c>
      <c r="R363" s="214">
        <f>Q363*H363</f>
        <v>0.46499999999999997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179</v>
      </c>
      <c r="AT363" s="216" t="s">
        <v>323</v>
      </c>
      <c r="AU363" s="216" t="s">
        <v>84</v>
      </c>
      <c r="AY363" s="18" t="s">
        <v>121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82</v>
      </c>
      <c r="BK363" s="217">
        <f>ROUND(I363*H363,2)</f>
        <v>0</v>
      </c>
      <c r="BL363" s="18" t="s">
        <v>128</v>
      </c>
      <c r="BM363" s="216" t="s">
        <v>551</v>
      </c>
    </row>
    <row r="364" s="2" customFormat="1">
      <c r="A364" s="39"/>
      <c r="B364" s="40"/>
      <c r="C364" s="41"/>
      <c r="D364" s="218" t="s">
        <v>130</v>
      </c>
      <c r="E364" s="41"/>
      <c r="F364" s="219" t="s">
        <v>550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130</v>
      </c>
      <c r="AU364" s="18" t="s">
        <v>84</v>
      </c>
    </row>
    <row r="365" s="2" customFormat="1" ht="21.75" customHeight="1">
      <c r="A365" s="39"/>
      <c r="B365" s="40"/>
      <c r="C365" s="205" t="s">
        <v>552</v>
      </c>
      <c r="D365" s="205" t="s">
        <v>123</v>
      </c>
      <c r="E365" s="206" t="s">
        <v>553</v>
      </c>
      <c r="F365" s="207" t="s">
        <v>554</v>
      </c>
      <c r="G365" s="208" t="s">
        <v>506</v>
      </c>
      <c r="H365" s="209">
        <v>7</v>
      </c>
      <c r="I365" s="210"/>
      <c r="J365" s="211">
        <f>ROUND(I365*H365,2)</f>
        <v>0</v>
      </c>
      <c r="K365" s="207" t="s">
        <v>127</v>
      </c>
      <c r="L365" s="45"/>
      <c r="M365" s="212" t="s">
        <v>19</v>
      </c>
      <c r="N365" s="213" t="s">
        <v>45</v>
      </c>
      <c r="O365" s="85"/>
      <c r="P365" s="214">
        <f>O365*H365</f>
        <v>0</v>
      </c>
      <c r="Q365" s="214">
        <v>0.62248000000000003</v>
      </c>
      <c r="R365" s="214">
        <f>Q365*H365</f>
        <v>4.3573599999999999</v>
      </c>
      <c r="S365" s="214">
        <v>0.62</v>
      </c>
      <c r="T365" s="215">
        <f>S365*H365</f>
        <v>4.3399999999999999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128</v>
      </c>
      <c r="AT365" s="216" t="s">
        <v>123</v>
      </c>
      <c r="AU365" s="216" t="s">
        <v>84</v>
      </c>
      <c r="AY365" s="18" t="s">
        <v>121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82</v>
      </c>
      <c r="BK365" s="217">
        <f>ROUND(I365*H365,2)</f>
        <v>0</v>
      </c>
      <c r="BL365" s="18" t="s">
        <v>128</v>
      </c>
      <c r="BM365" s="216" t="s">
        <v>555</v>
      </c>
    </row>
    <row r="366" s="2" customFormat="1">
      <c r="A366" s="39"/>
      <c r="B366" s="40"/>
      <c r="C366" s="41"/>
      <c r="D366" s="218" t="s">
        <v>130</v>
      </c>
      <c r="E366" s="41"/>
      <c r="F366" s="219" t="s">
        <v>556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130</v>
      </c>
      <c r="AU366" s="18" t="s">
        <v>84</v>
      </c>
    </row>
    <row r="367" s="2" customFormat="1">
      <c r="A367" s="39"/>
      <c r="B367" s="40"/>
      <c r="C367" s="41"/>
      <c r="D367" s="223" t="s">
        <v>132</v>
      </c>
      <c r="E367" s="41"/>
      <c r="F367" s="224" t="s">
        <v>557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132</v>
      </c>
      <c r="AU367" s="18" t="s">
        <v>84</v>
      </c>
    </row>
    <row r="368" s="13" customFormat="1">
      <c r="A368" s="13"/>
      <c r="B368" s="225"/>
      <c r="C368" s="226"/>
      <c r="D368" s="218" t="s">
        <v>134</v>
      </c>
      <c r="E368" s="227" t="s">
        <v>19</v>
      </c>
      <c r="F368" s="228" t="s">
        <v>558</v>
      </c>
      <c r="G368" s="226"/>
      <c r="H368" s="229">
        <v>7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134</v>
      </c>
      <c r="AU368" s="235" t="s">
        <v>84</v>
      </c>
      <c r="AV368" s="13" t="s">
        <v>84</v>
      </c>
      <c r="AW368" s="13" t="s">
        <v>35</v>
      </c>
      <c r="AX368" s="13" t="s">
        <v>82</v>
      </c>
      <c r="AY368" s="235" t="s">
        <v>121</v>
      </c>
    </row>
    <row r="369" s="2" customFormat="1" ht="21.75" customHeight="1">
      <c r="A369" s="39"/>
      <c r="B369" s="40"/>
      <c r="C369" s="247" t="s">
        <v>559</v>
      </c>
      <c r="D369" s="247" t="s">
        <v>323</v>
      </c>
      <c r="E369" s="248" t="s">
        <v>560</v>
      </c>
      <c r="F369" s="249" t="s">
        <v>561</v>
      </c>
      <c r="G369" s="250" t="s">
        <v>506</v>
      </c>
      <c r="H369" s="251">
        <v>7</v>
      </c>
      <c r="I369" s="252"/>
      <c r="J369" s="253">
        <f>ROUND(I369*H369,2)</f>
        <v>0</v>
      </c>
      <c r="K369" s="249" t="s">
        <v>127</v>
      </c>
      <c r="L369" s="254"/>
      <c r="M369" s="255" t="s">
        <v>19</v>
      </c>
      <c r="N369" s="256" t="s">
        <v>45</v>
      </c>
      <c r="O369" s="85"/>
      <c r="P369" s="214">
        <f>O369*H369</f>
        <v>0</v>
      </c>
      <c r="Q369" s="214">
        <v>0.069000000000000006</v>
      </c>
      <c r="R369" s="214">
        <f>Q369*H369</f>
        <v>0.48300000000000004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179</v>
      </c>
      <c r="AT369" s="216" t="s">
        <v>323</v>
      </c>
      <c r="AU369" s="216" t="s">
        <v>84</v>
      </c>
      <c r="AY369" s="18" t="s">
        <v>121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82</v>
      </c>
      <c r="BK369" s="217">
        <f>ROUND(I369*H369,2)</f>
        <v>0</v>
      </c>
      <c r="BL369" s="18" t="s">
        <v>128</v>
      </c>
      <c r="BM369" s="216" t="s">
        <v>562</v>
      </c>
    </row>
    <row r="370" s="2" customFormat="1">
      <c r="A370" s="39"/>
      <c r="B370" s="40"/>
      <c r="C370" s="41"/>
      <c r="D370" s="218" t="s">
        <v>130</v>
      </c>
      <c r="E370" s="41"/>
      <c r="F370" s="219" t="s">
        <v>561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130</v>
      </c>
      <c r="AU370" s="18" t="s">
        <v>84</v>
      </c>
    </row>
    <row r="371" s="2" customFormat="1" ht="16.5" customHeight="1">
      <c r="A371" s="39"/>
      <c r="B371" s="40"/>
      <c r="C371" s="205" t="s">
        <v>563</v>
      </c>
      <c r="D371" s="205" t="s">
        <v>123</v>
      </c>
      <c r="E371" s="206" t="s">
        <v>564</v>
      </c>
      <c r="F371" s="207" t="s">
        <v>565</v>
      </c>
      <c r="G371" s="208" t="s">
        <v>506</v>
      </c>
      <c r="H371" s="209">
        <v>9</v>
      </c>
      <c r="I371" s="210"/>
      <c r="J371" s="211">
        <f>ROUND(I371*H371,2)</f>
        <v>0</v>
      </c>
      <c r="K371" s="207" t="s">
        <v>127</v>
      </c>
      <c r="L371" s="45"/>
      <c r="M371" s="212" t="s">
        <v>19</v>
      </c>
      <c r="N371" s="213" t="s">
        <v>45</v>
      </c>
      <c r="O371" s="85"/>
      <c r="P371" s="214">
        <f>O371*H371</f>
        <v>0</v>
      </c>
      <c r="Q371" s="214">
        <v>0.10037</v>
      </c>
      <c r="R371" s="214">
        <f>Q371*H371</f>
        <v>0.90332999999999997</v>
      </c>
      <c r="S371" s="214">
        <v>0.10000000000000001</v>
      </c>
      <c r="T371" s="215">
        <f>S371*H371</f>
        <v>0.90000000000000002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128</v>
      </c>
      <c r="AT371" s="216" t="s">
        <v>123</v>
      </c>
      <c r="AU371" s="216" t="s">
        <v>84</v>
      </c>
      <c r="AY371" s="18" t="s">
        <v>121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82</v>
      </c>
      <c r="BK371" s="217">
        <f>ROUND(I371*H371,2)</f>
        <v>0</v>
      </c>
      <c r="BL371" s="18" t="s">
        <v>128</v>
      </c>
      <c r="BM371" s="216" t="s">
        <v>566</v>
      </c>
    </row>
    <row r="372" s="2" customFormat="1">
      <c r="A372" s="39"/>
      <c r="B372" s="40"/>
      <c r="C372" s="41"/>
      <c r="D372" s="218" t="s">
        <v>130</v>
      </c>
      <c r="E372" s="41"/>
      <c r="F372" s="219" t="s">
        <v>565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130</v>
      </c>
      <c r="AU372" s="18" t="s">
        <v>84</v>
      </c>
    </row>
    <row r="373" s="2" customFormat="1">
      <c r="A373" s="39"/>
      <c r="B373" s="40"/>
      <c r="C373" s="41"/>
      <c r="D373" s="223" t="s">
        <v>132</v>
      </c>
      <c r="E373" s="41"/>
      <c r="F373" s="224" t="s">
        <v>567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132</v>
      </c>
      <c r="AU373" s="18" t="s">
        <v>84</v>
      </c>
    </row>
    <row r="374" s="13" customFormat="1">
      <c r="A374" s="13"/>
      <c r="B374" s="225"/>
      <c r="C374" s="226"/>
      <c r="D374" s="218" t="s">
        <v>134</v>
      </c>
      <c r="E374" s="227" t="s">
        <v>19</v>
      </c>
      <c r="F374" s="228" t="s">
        <v>186</v>
      </c>
      <c r="G374" s="226"/>
      <c r="H374" s="229">
        <v>9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134</v>
      </c>
      <c r="AU374" s="235" t="s">
        <v>84</v>
      </c>
      <c r="AV374" s="13" t="s">
        <v>84</v>
      </c>
      <c r="AW374" s="13" t="s">
        <v>35</v>
      </c>
      <c r="AX374" s="13" t="s">
        <v>82</v>
      </c>
      <c r="AY374" s="235" t="s">
        <v>121</v>
      </c>
    </row>
    <row r="375" s="2" customFormat="1" ht="16.5" customHeight="1">
      <c r="A375" s="39"/>
      <c r="B375" s="40"/>
      <c r="C375" s="247" t="s">
        <v>568</v>
      </c>
      <c r="D375" s="247" t="s">
        <v>323</v>
      </c>
      <c r="E375" s="248" t="s">
        <v>569</v>
      </c>
      <c r="F375" s="249" t="s">
        <v>570</v>
      </c>
      <c r="G375" s="250" t="s">
        <v>506</v>
      </c>
      <c r="H375" s="251">
        <v>9</v>
      </c>
      <c r="I375" s="252"/>
      <c r="J375" s="253">
        <f>ROUND(I375*H375,2)</f>
        <v>0</v>
      </c>
      <c r="K375" s="249" t="s">
        <v>127</v>
      </c>
      <c r="L375" s="254"/>
      <c r="M375" s="255" t="s">
        <v>19</v>
      </c>
      <c r="N375" s="256" t="s">
        <v>45</v>
      </c>
      <c r="O375" s="85"/>
      <c r="P375" s="214">
        <f>O375*H375</f>
        <v>0</v>
      </c>
      <c r="Q375" s="214">
        <v>0.011100000000000001</v>
      </c>
      <c r="R375" s="214">
        <f>Q375*H375</f>
        <v>0.099900000000000003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179</v>
      </c>
      <c r="AT375" s="216" t="s">
        <v>323</v>
      </c>
      <c r="AU375" s="216" t="s">
        <v>84</v>
      </c>
      <c r="AY375" s="18" t="s">
        <v>121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82</v>
      </c>
      <c r="BK375" s="217">
        <f>ROUND(I375*H375,2)</f>
        <v>0</v>
      </c>
      <c r="BL375" s="18" t="s">
        <v>128</v>
      </c>
      <c r="BM375" s="216" t="s">
        <v>571</v>
      </c>
    </row>
    <row r="376" s="2" customFormat="1">
      <c r="A376" s="39"/>
      <c r="B376" s="40"/>
      <c r="C376" s="41"/>
      <c r="D376" s="218" t="s">
        <v>130</v>
      </c>
      <c r="E376" s="41"/>
      <c r="F376" s="219" t="s">
        <v>570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130</v>
      </c>
      <c r="AU376" s="18" t="s">
        <v>84</v>
      </c>
    </row>
    <row r="377" s="2" customFormat="1" ht="16.5" customHeight="1">
      <c r="A377" s="39"/>
      <c r="B377" s="40"/>
      <c r="C377" s="205" t="s">
        <v>572</v>
      </c>
      <c r="D377" s="205" t="s">
        <v>123</v>
      </c>
      <c r="E377" s="206" t="s">
        <v>573</v>
      </c>
      <c r="F377" s="207" t="s">
        <v>574</v>
      </c>
      <c r="G377" s="208" t="s">
        <v>207</v>
      </c>
      <c r="H377" s="209">
        <v>5.2649999999999997</v>
      </c>
      <c r="I377" s="210"/>
      <c r="J377" s="211">
        <f>ROUND(I377*H377,2)</f>
        <v>0</v>
      </c>
      <c r="K377" s="207" t="s">
        <v>127</v>
      </c>
      <c r="L377" s="45"/>
      <c r="M377" s="212" t="s">
        <v>19</v>
      </c>
      <c r="N377" s="213" t="s">
        <v>45</v>
      </c>
      <c r="O377" s="85"/>
      <c r="P377" s="214">
        <f>O377*H377</f>
        <v>0</v>
      </c>
      <c r="Q377" s="214">
        <v>2.3010199999999998</v>
      </c>
      <c r="R377" s="214">
        <f>Q377*H377</f>
        <v>12.114870299999998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128</v>
      </c>
      <c r="AT377" s="216" t="s">
        <v>123</v>
      </c>
      <c r="AU377" s="216" t="s">
        <v>84</v>
      </c>
      <c r="AY377" s="18" t="s">
        <v>121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82</v>
      </c>
      <c r="BK377" s="217">
        <f>ROUND(I377*H377,2)</f>
        <v>0</v>
      </c>
      <c r="BL377" s="18" t="s">
        <v>128</v>
      </c>
      <c r="BM377" s="216" t="s">
        <v>575</v>
      </c>
    </row>
    <row r="378" s="2" customFormat="1">
      <c r="A378" s="39"/>
      <c r="B378" s="40"/>
      <c r="C378" s="41"/>
      <c r="D378" s="218" t="s">
        <v>130</v>
      </c>
      <c r="E378" s="41"/>
      <c r="F378" s="219" t="s">
        <v>576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130</v>
      </c>
      <c r="AU378" s="18" t="s">
        <v>84</v>
      </c>
    </row>
    <row r="379" s="2" customFormat="1">
      <c r="A379" s="39"/>
      <c r="B379" s="40"/>
      <c r="C379" s="41"/>
      <c r="D379" s="223" t="s">
        <v>132</v>
      </c>
      <c r="E379" s="41"/>
      <c r="F379" s="224" t="s">
        <v>577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132</v>
      </c>
      <c r="AU379" s="18" t="s">
        <v>84</v>
      </c>
    </row>
    <row r="380" s="13" customFormat="1">
      <c r="A380" s="13"/>
      <c r="B380" s="225"/>
      <c r="C380" s="226"/>
      <c r="D380" s="218" t="s">
        <v>134</v>
      </c>
      <c r="E380" s="227" t="s">
        <v>19</v>
      </c>
      <c r="F380" s="228" t="s">
        <v>578</v>
      </c>
      <c r="G380" s="226"/>
      <c r="H380" s="229">
        <v>0.35999999999999999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134</v>
      </c>
      <c r="AU380" s="235" t="s">
        <v>84</v>
      </c>
      <c r="AV380" s="13" t="s">
        <v>84</v>
      </c>
      <c r="AW380" s="13" t="s">
        <v>35</v>
      </c>
      <c r="AX380" s="13" t="s">
        <v>74</v>
      </c>
      <c r="AY380" s="235" t="s">
        <v>121</v>
      </c>
    </row>
    <row r="381" s="13" customFormat="1">
      <c r="A381" s="13"/>
      <c r="B381" s="225"/>
      <c r="C381" s="226"/>
      <c r="D381" s="218" t="s">
        <v>134</v>
      </c>
      <c r="E381" s="227" t="s">
        <v>19</v>
      </c>
      <c r="F381" s="228" t="s">
        <v>579</v>
      </c>
      <c r="G381" s="226"/>
      <c r="H381" s="229">
        <v>3.2850000000000001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134</v>
      </c>
      <c r="AU381" s="235" t="s">
        <v>84</v>
      </c>
      <c r="AV381" s="13" t="s">
        <v>84</v>
      </c>
      <c r="AW381" s="13" t="s">
        <v>35</v>
      </c>
      <c r="AX381" s="13" t="s">
        <v>74</v>
      </c>
      <c r="AY381" s="235" t="s">
        <v>121</v>
      </c>
    </row>
    <row r="382" s="13" customFormat="1">
      <c r="A382" s="13"/>
      <c r="B382" s="225"/>
      <c r="C382" s="226"/>
      <c r="D382" s="218" t="s">
        <v>134</v>
      </c>
      <c r="E382" s="227" t="s">
        <v>19</v>
      </c>
      <c r="F382" s="228" t="s">
        <v>580</v>
      </c>
      <c r="G382" s="226"/>
      <c r="H382" s="229">
        <v>0.16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134</v>
      </c>
      <c r="AU382" s="235" t="s">
        <v>84</v>
      </c>
      <c r="AV382" s="13" t="s">
        <v>84</v>
      </c>
      <c r="AW382" s="13" t="s">
        <v>35</v>
      </c>
      <c r="AX382" s="13" t="s">
        <v>74</v>
      </c>
      <c r="AY382" s="235" t="s">
        <v>121</v>
      </c>
    </row>
    <row r="383" s="13" customFormat="1">
      <c r="A383" s="13"/>
      <c r="B383" s="225"/>
      <c r="C383" s="226"/>
      <c r="D383" s="218" t="s">
        <v>134</v>
      </c>
      <c r="E383" s="227" t="s">
        <v>19</v>
      </c>
      <c r="F383" s="228" t="s">
        <v>581</v>
      </c>
      <c r="G383" s="226"/>
      <c r="H383" s="229">
        <v>1.46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134</v>
      </c>
      <c r="AU383" s="235" t="s">
        <v>84</v>
      </c>
      <c r="AV383" s="13" t="s">
        <v>84</v>
      </c>
      <c r="AW383" s="13" t="s">
        <v>35</v>
      </c>
      <c r="AX383" s="13" t="s">
        <v>74</v>
      </c>
      <c r="AY383" s="235" t="s">
        <v>121</v>
      </c>
    </row>
    <row r="384" s="14" customFormat="1">
      <c r="A384" s="14"/>
      <c r="B384" s="236"/>
      <c r="C384" s="237"/>
      <c r="D384" s="218" t="s">
        <v>134</v>
      </c>
      <c r="E384" s="238" t="s">
        <v>19</v>
      </c>
      <c r="F384" s="239" t="s">
        <v>137</v>
      </c>
      <c r="G384" s="237"/>
      <c r="H384" s="240">
        <v>5.2649999999999997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134</v>
      </c>
      <c r="AU384" s="246" t="s">
        <v>84</v>
      </c>
      <c r="AV384" s="14" t="s">
        <v>128</v>
      </c>
      <c r="AW384" s="14" t="s">
        <v>35</v>
      </c>
      <c r="AX384" s="14" t="s">
        <v>82</v>
      </c>
      <c r="AY384" s="246" t="s">
        <v>121</v>
      </c>
    </row>
    <row r="385" s="12" customFormat="1" ht="22.8" customHeight="1">
      <c r="A385" s="12"/>
      <c r="B385" s="189"/>
      <c r="C385" s="190"/>
      <c r="D385" s="191" t="s">
        <v>73</v>
      </c>
      <c r="E385" s="203" t="s">
        <v>186</v>
      </c>
      <c r="F385" s="203" t="s">
        <v>582</v>
      </c>
      <c r="G385" s="190"/>
      <c r="H385" s="190"/>
      <c r="I385" s="193"/>
      <c r="J385" s="204">
        <f>BK385</f>
        <v>0</v>
      </c>
      <c r="K385" s="190"/>
      <c r="L385" s="195"/>
      <c r="M385" s="196"/>
      <c r="N385" s="197"/>
      <c r="O385" s="197"/>
      <c r="P385" s="198">
        <f>SUM(P386:P454)</f>
        <v>0</v>
      </c>
      <c r="Q385" s="197"/>
      <c r="R385" s="198">
        <f>SUM(R386:R454)</f>
        <v>110.12442671999999</v>
      </c>
      <c r="S385" s="197"/>
      <c r="T385" s="199">
        <f>SUM(T386:T454)</f>
        <v>10.414350000000001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0" t="s">
        <v>82</v>
      </c>
      <c r="AT385" s="201" t="s">
        <v>73</v>
      </c>
      <c r="AU385" s="201" t="s">
        <v>82</v>
      </c>
      <c r="AY385" s="200" t="s">
        <v>121</v>
      </c>
      <c r="BK385" s="202">
        <f>SUM(BK386:BK454)</f>
        <v>0</v>
      </c>
    </row>
    <row r="386" s="2" customFormat="1" ht="16.5" customHeight="1">
      <c r="A386" s="39"/>
      <c r="B386" s="40"/>
      <c r="C386" s="205" t="s">
        <v>583</v>
      </c>
      <c r="D386" s="205" t="s">
        <v>123</v>
      </c>
      <c r="E386" s="206" t="s">
        <v>584</v>
      </c>
      <c r="F386" s="207" t="s">
        <v>585</v>
      </c>
      <c r="G386" s="208" t="s">
        <v>506</v>
      </c>
      <c r="H386" s="209">
        <v>5</v>
      </c>
      <c r="I386" s="210"/>
      <c r="J386" s="211">
        <f>ROUND(I386*H386,2)</f>
        <v>0</v>
      </c>
      <c r="K386" s="207" t="s">
        <v>127</v>
      </c>
      <c r="L386" s="45"/>
      <c r="M386" s="212" t="s">
        <v>19</v>
      </c>
      <c r="N386" s="213" t="s">
        <v>45</v>
      </c>
      <c r="O386" s="85"/>
      <c r="P386" s="214">
        <f>O386*H386</f>
        <v>0</v>
      </c>
      <c r="Q386" s="214">
        <v>0.00069999999999999999</v>
      </c>
      <c r="R386" s="214">
        <f>Q386*H386</f>
        <v>0.0035000000000000001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128</v>
      </c>
      <c r="AT386" s="216" t="s">
        <v>123</v>
      </c>
      <c r="AU386" s="216" t="s">
        <v>84</v>
      </c>
      <c r="AY386" s="18" t="s">
        <v>121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82</v>
      </c>
      <c r="BK386" s="217">
        <f>ROUND(I386*H386,2)</f>
        <v>0</v>
      </c>
      <c r="BL386" s="18" t="s">
        <v>128</v>
      </c>
      <c r="BM386" s="216" t="s">
        <v>586</v>
      </c>
    </row>
    <row r="387" s="2" customFormat="1">
      <c r="A387" s="39"/>
      <c r="B387" s="40"/>
      <c r="C387" s="41"/>
      <c r="D387" s="218" t="s">
        <v>130</v>
      </c>
      <c r="E387" s="41"/>
      <c r="F387" s="219" t="s">
        <v>587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130</v>
      </c>
      <c r="AU387" s="18" t="s">
        <v>84</v>
      </c>
    </row>
    <row r="388" s="2" customFormat="1">
      <c r="A388" s="39"/>
      <c r="B388" s="40"/>
      <c r="C388" s="41"/>
      <c r="D388" s="223" t="s">
        <v>132</v>
      </c>
      <c r="E388" s="41"/>
      <c r="F388" s="224" t="s">
        <v>588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132</v>
      </c>
      <c r="AU388" s="18" t="s">
        <v>84</v>
      </c>
    </row>
    <row r="389" s="2" customFormat="1" ht="16.5" customHeight="1">
      <c r="A389" s="39"/>
      <c r="B389" s="40"/>
      <c r="C389" s="247" t="s">
        <v>589</v>
      </c>
      <c r="D389" s="247" t="s">
        <v>323</v>
      </c>
      <c r="E389" s="248" t="s">
        <v>590</v>
      </c>
      <c r="F389" s="249" t="s">
        <v>591</v>
      </c>
      <c r="G389" s="250" t="s">
        <v>506</v>
      </c>
      <c r="H389" s="251">
        <v>1</v>
      </c>
      <c r="I389" s="252"/>
      <c r="J389" s="253">
        <f>ROUND(I389*H389,2)</f>
        <v>0</v>
      </c>
      <c r="K389" s="249" t="s">
        <v>127</v>
      </c>
      <c r="L389" s="254"/>
      <c r="M389" s="255" t="s">
        <v>19</v>
      </c>
      <c r="N389" s="256" t="s">
        <v>45</v>
      </c>
      <c r="O389" s="85"/>
      <c r="P389" s="214">
        <f>O389*H389</f>
        <v>0</v>
      </c>
      <c r="Q389" s="214">
        <v>0.0050000000000000001</v>
      </c>
      <c r="R389" s="214">
        <f>Q389*H389</f>
        <v>0.0050000000000000001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179</v>
      </c>
      <c r="AT389" s="216" t="s">
        <v>323</v>
      </c>
      <c r="AU389" s="216" t="s">
        <v>84</v>
      </c>
      <c r="AY389" s="18" t="s">
        <v>121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82</v>
      </c>
      <c r="BK389" s="217">
        <f>ROUND(I389*H389,2)</f>
        <v>0</v>
      </c>
      <c r="BL389" s="18" t="s">
        <v>128</v>
      </c>
      <c r="BM389" s="216" t="s">
        <v>592</v>
      </c>
    </row>
    <row r="390" s="2" customFormat="1">
      <c r="A390" s="39"/>
      <c r="B390" s="40"/>
      <c r="C390" s="41"/>
      <c r="D390" s="218" t="s">
        <v>130</v>
      </c>
      <c r="E390" s="41"/>
      <c r="F390" s="219" t="s">
        <v>591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130</v>
      </c>
      <c r="AU390" s="18" t="s">
        <v>84</v>
      </c>
    </row>
    <row r="391" s="13" customFormat="1">
      <c r="A391" s="13"/>
      <c r="B391" s="225"/>
      <c r="C391" s="226"/>
      <c r="D391" s="218" t="s">
        <v>134</v>
      </c>
      <c r="E391" s="227" t="s">
        <v>19</v>
      </c>
      <c r="F391" s="228" t="s">
        <v>82</v>
      </c>
      <c r="G391" s="226"/>
      <c r="H391" s="229">
        <v>1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134</v>
      </c>
      <c r="AU391" s="235" t="s">
        <v>84</v>
      </c>
      <c r="AV391" s="13" t="s">
        <v>84</v>
      </c>
      <c r="AW391" s="13" t="s">
        <v>35</v>
      </c>
      <c r="AX391" s="13" t="s">
        <v>82</v>
      </c>
      <c r="AY391" s="235" t="s">
        <v>121</v>
      </c>
    </row>
    <row r="392" s="2" customFormat="1" ht="16.5" customHeight="1">
      <c r="A392" s="39"/>
      <c r="B392" s="40"/>
      <c r="C392" s="247" t="s">
        <v>593</v>
      </c>
      <c r="D392" s="247" t="s">
        <v>323</v>
      </c>
      <c r="E392" s="248" t="s">
        <v>594</v>
      </c>
      <c r="F392" s="249" t="s">
        <v>595</v>
      </c>
      <c r="G392" s="250" t="s">
        <v>506</v>
      </c>
      <c r="H392" s="251">
        <v>1</v>
      </c>
      <c r="I392" s="252"/>
      <c r="J392" s="253">
        <f>ROUND(I392*H392,2)</f>
        <v>0</v>
      </c>
      <c r="K392" s="249" t="s">
        <v>127</v>
      </c>
      <c r="L392" s="254"/>
      <c r="M392" s="255" t="s">
        <v>19</v>
      </c>
      <c r="N392" s="256" t="s">
        <v>45</v>
      </c>
      <c r="O392" s="85"/>
      <c r="P392" s="214">
        <f>O392*H392</f>
        <v>0</v>
      </c>
      <c r="Q392" s="214">
        <v>0.0050000000000000001</v>
      </c>
      <c r="R392" s="214">
        <f>Q392*H392</f>
        <v>0.0050000000000000001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179</v>
      </c>
      <c r="AT392" s="216" t="s">
        <v>323</v>
      </c>
      <c r="AU392" s="216" t="s">
        <v>84</v>
      </c>
      <c r="AY392" s="18" t="s">
        <v>121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82</v>
      </c>
      <c r="BK392" s="217">
        <f>ROUND(I392*H392,2)</f>
        <v>0</v>
      </c>
      <c r="BL392" s="18" t="s">
        <v>128</v>
      </c>
      <c r="BM392" s="216" t="s">
        <v>596</v>
      </c>
    </row>
    <row r="393" s="2" customFormat="1">
      <c r="A393" s="39"/>
      <c r="B393" s="40"/>
      <c r="C393" s="41"/>
      <c r="D393" s="218" t="s">
        <v>130</v>
      </c>
      <c r="E393" s="41"/>
      <c r="F393" s="219" t="s">
        <v>595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130</v>
      </c>
      <c r="AU393" s="18" t="s">
        <v>84</v>
      </c>
    </row>
    <row r="394" s="2" customFormat="1" ht="16.5" customHeight="1">
      <c r="A394" s="39"/>
      <c r="B394" s="40"/>
      <c r="C394" s="247" t="s">
        <v>597</v>
      </c>
      <c r="D394" s="247" t="s">
        <v>323</v>
      </c>
      <c r="E394" s="248" t="s">
        <v>598</v>
      </c>
      <c r="F394" s="249" t="s">
        <v>599</v>
      </c>
      <c r="G394" s="250" t="s">
        <v>506</v>
      </c>
      <c r="H394" s="251">
        <v>1</v>
      </c>
      <c r="I394" s="252"/>
      <c r="J394" s="253">
        <f>ROUND(I394*H394,2)</f>
        <v>0</v>
      </c>
      <c r="K394" s="249" t="s">
        <v>127</v>
      </c>
      <c r="L394" s="254"/>
      <c r="M394" s="255" t="s">
        <v>19</v>
      </c>
      <c r="N394" s="256" t="s">
        <v>45</v>
      </c>
      <c r="O394" s="85"/>
      <c r="P394" s="214">
        <f>O394*H394</f>
        <v>0</v>
      </c>
      <c r="Q394" s="214">
        <v>0.0025000000000000001</v>
      </c>
      <c r="R394" s="214">
        <f>Q394*H394</f>
        <v>0.0025000000000000001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179</v>
      </c>
      <c r="AT394" s="216" t="s">
        <v>323</v>
      </c>
      <c r="AU394" s="216" t="s">
        <v>84</v>
      </c>
      <c r="AY394" s="18" t="s">
        <v>121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82</v>
      </c>
      <c r="BK394" s="217">
        <f>ROUND(I394*H394,2)</f>
        <v>0</v>
      </c>
      <c r="BL394" s="18" t="s">
        <v>128</v>
      </c>
      <c r="BM394" s="216" t="s">
        <v>600</v>
      </c>
    </row>
    <row r="395" s="2" customFormat="1">
      <c r="A395" s="39"/>
      <c r="B395" s="40"/>
      <c r="C395" s="41"/>
      <c r="D395" s="218" t="s">
        <v>130</v>
      </c>
      <c r="E395" s="41"/>
      <c r="F395" s="219" t="s">
        <v>599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130</v>
      </c>
      <c r="AU395" s="18" t="s">
        <v>84</v>
      </c>
    </row>
    <row r="396" s="2" customFormat="1" ht="16.5" customHeight="1">
      <c r="A396" s="39"/>
      <c r="B396" s="40"/>
      <c r="C396" s="247" t="s">
        <v>601</v>
      </c>
      <c r="D396" s="247" t="s">
        <v>323</v>
      </c>
      <c r="E396" s="248" t="s">
        <v>602</v>
      </c>
      <c r="F396" s="249" t="s">
        <v>603</v>
      </c>
      <c r="G396" s="250" t="s">
        <v>506</v>
      </c>
      <c r="H396" s="251">
        <v>1</v>
      </c>
      <c r="I396" s="252"/>
      <c r="J396" s="253">
        <f>ROUND(I396*H396,2)</f>
        <v>0</v>
      </c>
      <c r="K396" s="249" t="s">
        <v>127</v>
      </c>
      <c r="L396" s="254"/>
      <c r="M396" s="255" t="s">
        <v>19</v>
      </c>
      <c r="N396" s="256" t="s">
        <v>45</v>
      </c>
      <c r="O396" s="85"/>
      <c r="P396" s="214">
        <f>O396*H396</f>
        <v>0</v>
      </c>
      <c r="Q396" s="214">
        <v>0.0025000000000000001</v>
      </c>
      <c r="R396" s="214">
        <f>Q396*H396</f>
        <v>0.0025000000000000001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179</v>
      </c>
      <c r="AT396" s="216" t="s">
        <v>323</v>
      </c>
      <c r="AU396" s="216" t="s">
        <v>84</v>
      </c>
      <c r="AY396" s="18" t="s">
        <v>121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82</v>
      </c>
      <c r="BK396" s="217">
        <f>ROUND(I396*H396,2)</f>
        <v>0</v>
      </c>
      <c r="BL396" s="18" t="s">
        <v>128</v>
      </c>
      <c r="BM396" s="216" t="s">
        <v>604</v>
      </c>
    </row>
    <row r="397" s="2" customFormat="1">
      <c r="A397" s="39"/>
      <c r="B397" s="40"/>
      <c r="C397" s="41"/>
      <c r="D397" s="218" t="s">
        <v>130</v>
      </c>
      <c r="E397" s="41"/>
      <c r="F397" s="219" t="s">
        <v>603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130</v>
      </c>
      <c r="AU397" s="18" t="s">
        <v>84</v>
      </c>
    </row>
    <row r="398" s="13" customFormat="1">
      <c r="A398" s="13"/>
      <c r="B398" s="225"/>
      <c r="C398" s="226"/>
      <c r="D398" s="218" t="s">
        <v>134</v>
      </c>
      <c r="E398" s="227" t="s">
        <v>19</v>
      </c>
      <c r="F398" s="228" t="s">
        <v>82</v>
      </c>
      <c r="G398" s="226"/>
      <c r="H398" s="229">
        <v>1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134</v>
      </c>
      <c r="AU398" s="235" t="s">
        <v>84</v>
      </c>
      <c r="AV398" s="13" t="s">
        <v>84</v>
      </c>
      <c r="AW398" s="13" t="s">
        <v>35</v>
      </c>
      <c r="AX398" s="13" t="s">
        <v>82</v>
      </c>
      <c r="AY398" s="235" t="s">
        <v>121</v>
      </c>
    </row>
    <row r="399" s="2" customFormat="1" ht="16.5" customHeight="1">
      <c r="A399" s="39"/>
      <c r="B399" s="40"/>
      <c r="C399" s="247" t="s">
        <v>605</v>
      </c>
      <c r="D399" s="247" t="s">
        <v>323</v>
      </c>
      <c r="E399" s="248" t="s">
        <v>606</v>
      </c>
      <c r="F399" s="249" t="s">
        <v>607</v>
      </c>
      <c r="G399" s="250" t="s">
        <v>506</v>
      </c>
      <c r="H399" s="251">
        <v>1</v>
      </c>
      <c r="I399" s="252"/>
      <c r="J399" s="253">
        <f>ROUND(I399*H399,2)</f>
        <v>0</v>
      </c>
      <c r="K399" s="249" t="s">
        <v>127</v>
      </c>
      <c r="L399" s="254"/>
      <c r="M399" s="255" t="s">
        <v>19</v>
      </c>
      <c r="N399" s="256" t="s">
        <v>45</v>
      </c>
      <c r="O399" s="85"/>
      <c r="P399" s="214">
        <f>O399*H399</f>
        <v>0</v>
      </c>
      <c r="Q399" s="214">
        <v>0.0016999999999999999</v>
      </c>
      <c r="R399" s="214">
        <f>Q399*H399</f>
        <v>0.0016999999999999999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179</v>
      </c>
      <c r="AT399" s="216" t="s">
        <v>323</v>
      </c>
      <c r="AU399" s="216" t="s">
        <v>84</v>
      </c>
      <c r="AY399" s="18" t="s">
        <v>121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82</v>
      </c>
      <c r="BK399" s="217">
        <f>ROUND(I399*H399,2)</f>
        <v>0</v>
      </c>
      <c r="BL399" s="18" t="s">
        <v>128</v>
      </c>
      <c r="BM399" s="216" t="s">
        <v>608</v>
      </c>
    </row>
    <row r="400" s="2" customFormat="1">
      <c r="A400" s="39"/>
      <c r="B400" s="40"/>
      <c r="C400" s="41"/>
      <c r="D400" s="218" t="s">
        <v>130</v>
      </c>
      <c r="E400" s="41"/>
      <c r="F400" s="219" t="s">
        <v>607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130</v>
      </c>
      <c r="AU400" s="18" t="s">
        <v>84</v>
      </c>
    </row>
    <row r="401" s="13" customFormat="1">
      <c r="A401" s="13"/>
      <c r="B401" s="225"/>
      <c r="C401" s="226"/>
      <c r="D401" s="218" t="s">
        <v>134</v>
      </c>
      <c r="E401" s="227" t="s">
        <v>19</v>
      </c>
      <c r="F401" s="228" t="s">
        <v>82</v>
      </c>
      <c r="G401" s="226"/>
      <c r="H401" s="229">
        <v>1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134</v>
      </c>
      <c r="AU401" s="235" t="s">
        <v>84</v>
      </c>
      <c r="AV401" s="13" t="s">
        <v>84</v>
      </c>
      <c r="AW401" s="13" t="s">
        <v>35</v>
      </c>
      <c r="AX401" s="13" t="s">
        <v>82</v>
      </c>
      <c r="AY401" s="235" t="s">
        <v>121</v>
      </c>
    </row>
    <row r="402" s="2" customFormat="1" ht="16.5" customHeight="1">
      <c r="A402" s="39"/>
      <c r="B402" s="40"/>
      <c r="C402" s="205" t="s">
        <v>609</v>
      </c>
      <c r="D402" s="205" t="s">
        <v>123</v>
      </c>
      <c r="E402" s="206" t="s">
        <v>610</v>
      </c>
      <c r="F402" s="207" t="s">
        <v>611</v>
      </c>
      <c r="G402" s="208" t="s">
        <v>506</v>
      </c>
      <c r="H402" s="209">
        <v>3</v>
      </c>
      <c r="I402" s="210"/>
      <c r="J402" s="211">
        <f>ROUND(I402*H402,2)</f>
        <v>0</v>
      </c>
      <c r="K402" s="207" t="s">
        <v>127</v>
      </c>
      <c r="L402" s="45"/>
      <c r="M402" s="212" t="s">
        <v>19</v>
      </c>
      <c r="N402" s="213" t="s">
        <v>45</v>
      </c>
      <c r="O402" s="85"/>
      <c r="P402" s="214">
        <f>O402*H402</f>
        <v>0</v>
      </c>
      <c r="Q402" s="214">
        <v>0.11276</v>
      </c>
      <c r="R402" s="214">
        <f>Q402*H402</f>
        <v>0.33828000000000003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128</v>
      </c>
      <c r="AT402" s="216" t="s">
        <v>123</v>
      </c>
      <c r="AU402" s="216" t="s">
        <v>84</v>
      </c>
      <c r="AY402" s="18" t="s">
        <v>121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82</v>
      </c>
      <c r="BK402" s="217">
        <f>ROUND(I402*H402,2)</f>
        <v>0</v>
      </c>
      <c r="BL402" s="18" t="s">
        <v>128</v>
      </c>
      <c r="BM402" s="216" t="s">
        <v>612</v>
      </c>
    </row>
    <row r="403" s="2" customFormat="1">
      <c r="A403" s="39"/>
      <c r="B403" s="40"/>
      <c r="C403" s="41"/>
      <c r="D403" s="218" t="s">
        <v>130</v>
      </c>
      <c r="E403" s="41"/>
      <c r="F403" s="219" t="s">
        <v>613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130</v>
      </c>
      <c r="AU403" s="18" t="s">
        <v>84</v>
      </c>
    </row>
    <row r="404" s="2" customFormat="1">
      <c r="A404" s="39"/>
      <c r="B404" s="40"/>
      <c r="C404" s="41"/>
      <c r="D404" s="223" t="s">
        <v>132</v>
      </c>
      <c r="E404" s="41"/>
      <c r="F404" s="224" t="s">
        <v>614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132</v>
      </c>
      <c r="AU404" s="18" t="s">
        <v>84</v>
      </c>
    </row>
    <row r="405" s="13" customFormat="1">
      <c r="A405" s="13"/>
      <c r="B405" s="225"/>
      <c r="C405" s="226"/>
      <c r="D405" s="218" t="s">
        <v>134</v>
      </c>
      <c r="E405" s="227" t="s">
        <v>19</v>
      </c>
      <c r="F405" s="228" t="s">
        <v>145</v>
      </c>
      <c r="G405" s="226"/>
      <c r="H405" s="229">
        <v>3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134</v>
      </c>
      <c r="AU405" s="235" t="s">
        <v>84</v>
      </c>
      <c r="AV405" s="13" t="s">
        <v>84</v>
      </c>
      <c r="AW405" s="13" t="s">
        <v>35</v>
      </c>
      <c r="AX405" s="13" t="s">
        <v>82</v>
      </c>
      <c r="AY405" s="235" t="s">
        <v>121</v>
      </c>
    </row>
    <row r="406" s="2" customFormat="1" ht="16.5" customHeight="1">
      <c r="A406" s="39"/>
      <c r="B406" s="40"/>
      <c r="C406" s="247" t="s">
        <v>615</v>
      </c>
      <c r="D406" s="247" t="s">
        <v>323</v>
      </c>
      <c r="E406" s="248" t="s">
        <v>616</v>
      </c>
      <c r="F406" s="249" t="s">
        <v>617</v>
      </c>
      <c r="G406" s="250" t="s">
        <v>506</v>
      </c>
      <c r="H406" s="251">
        <v>3</v>
      </c>
      <c r="I406" s="252"/>
      <c r="J406" s="253">
        <f>ROUND(I406*H406,2)</f>
        <v>0</v>
      </c>
      <c r="K406" s="249" t="s">
        <v>127</v>
      </c>
      <c r="L406" s="254"/>
      <c r="M406" s="255" t="s">
        <v>19</v>
      </c>
      <c r="N406" s="256" t="s">
        <v>45</v>
      </c>
      <c r="O406" s="85"/>
      <c r="P406" s="214">
        <f>O406*H406</f>
        <v>0</v>
      </c>
      <c r="Q406" s="214">
        <v>0.0064999999999999997</v>
      </c>
      <c r="R406" s="214">
        <f>Q406*H406</f>
        <v>0.0195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179</v>
      </c>
      <c r="AT406" s="216" t="s">
        <v>323</v>
      </c>
      <c r="AU406" s="216" t="s">
        <v>84</v>
      </c>
      <c r="AY406" s="18" t="s">
        <v>121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82</v>
      </c>
      <c r="BK406" s="217">
        <f>ROUND(I406*H406,2)</f>
        <v>0</v>
      </c>
      <c r="BL406" s="18" t="s">
        <v>128</v>
      </c>
      <c r="BM406" s="216" t="s">
        <v>618</v>
      </c>
    </row>
    <row r="407" s="2" customFormat="1">
      <c r="A407" s="39"/>
      <c r="B407" s="40"/>
      <c r="C407" s="41"/>
      <c r="D407" s="218" t="s">
        <v>130</v>
      </c>
      <c r="E407" s="41"/>
      <c r="F407" s="219" t="s">
        <v>617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130</v>
      </c>
      <c r="AU407" s="18" t="s">
        <v>84</v>
      </c>
    </row>
    <row r="408" s="2" customFormat="1" ht="16.5" customHeight="1">
      <c r="A408" s="39"/>
      <c r="B408" s="40"/>
      <c r="C408" s="205" t="s">
        <v>619</v>
      </c>
      <c r="D408" s="205" t="s">
        <v>123</v>
      </c>
      <c r="E408" s="206" t="s">
        <v>620</v>
      </c>
      <c r="F408" s="207" t="s">
        <v>621</v>
      </c>
      <c r="G408" s="208" t="s">
        <v>189</v>
      </c>
      <c r="H408" s="209">
        <v>396.69999999999999</v>
      </c>
      <c r="I408" s="210"/>
      <c r="J408" s="211">
        <f>ROUND(I408*H408,2)</f>
        <v>0</v>
      </c>
      <c r="K408" s="207" t="s">
        <v>127</v>
      </c>
      <c r="L408" s="45"/>
      <c r="M408" s="212" t="s">
        <v>19</v>
      </c>
      <c r="N408" s="213" t="s">
        <v>45</v>
      </c>
      <c r="O408" s="85"/>
      <c r="P408" s="214">
        <f>O408*H408</f>
        <v>0</v>
      </c>
      <c r="Q408" s="214">
        <v>0.15540000000000001</v>
      </c>
      <c r="R408" s="214">
        <f>Q408*H408</f>
        <v>61.647180000000006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128</v>
      </c>
      <c r="AT408" s="216" t="s">
        <v>123</v>
      </c>
      <c r="AU408" s="216" t="s">
        <v>84</v>
      </c>
      <c r="AY408" s="18" t="s">
        <v>121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82</v>
      </c>
      <c r="BK408" s="217">
        <f>ROUND(I408*H408,2)</f>
        <v>0</v>
      </c>
      <c r="BL408" s="18" t="s">
        <v>128</v>
      </c>
      <c r="BM408" s="216" t="s">
        <v>622</v>
      </c>
    </row>
    <row r="409" s="2" customFormat="1">
      <c r="A409" s="39"/>
      <c r="B409" s="40"/>
      <c r="C409" s="41"/>
      <c r="D409" s="218" t="s">
        <v>130</v>
      </c>
      <c r="E409" s="41"/>
      <c r="F409" s="219" t="s">
        <v>623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130</v>
      </c>
      <c r="AU409" s="18" t="s">
        <v>84</v>
      </c>
    </row>
    <row r="410" s="2" customFormat="1">
      <c r="A410" s="39"/>
      <c r="B410" s="40"/>
      <c r="C410" s="41"/>
      <c r="D410" s="223" t="s">
        <v>132</v>
      </c>
      <c r="E410" s="41"/>
      <c r="F410" s="224" t="s">
        <v>624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132</v>
      </c>
      <c r="AU410" s="18" t="s">
        <v>84</v>
      </c>
    </row>
    <row r="411" s="2" customFormat="1" ht="16.5" customHeight="1">
      <c r="A411" s="39"/>
      <c r="B411" s="40"/>
      <c r="C411" s="247" t="s">
        <v>625</v>
      </c>
      <c r="D411" s="247" t="s">
        <v>323</v>
      </c>
      <c r="E411" s="248" t="s">
        <v>626</v>
      </c>
      <c r="F411" s="249" t="s">
        <v>627</v>
      </c>
      <c r="G411" s="250" t="s">
        <v>189</v>
      </c>
      <c r="H411" s="251">
        <v>256.01999999999998</v>
      </c>
      <c r="I411" s="252"/>
      <c r="J411" s="253">
        <f>ROUND(I411*H411,2)</f>
        <v>0</v>
      </c>
      <c r="K411" s="249" t="s">
        <v>127</v>
      </c>
      <c r="L411" s="254"/>
      <c r="M411" s="255" t="s">
        <v>19</v>
      </c>
      <c r="N411" s="256" t="s">
        <v>45</v>
      </c>
      <c r="O411" s="85"/>
      <c r="P411" s="214">
        <f>O411*H411</f>
        <v>0</v>
      </c>
      <c r="Q411" s="214">
        <v>0.080000000000000002</v>
      </c>
      <c r="R411" s="214">
        <f>Q411*H411</f>
        <v>20.4816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179</v>
      </c>
      <c r="AT411" s="216" t="s">
        <v>323</v>
      </c>
      <c r="AU411" s="216" t="s">
        <v>84</v>
      </c>
      <c r="AY411" s="18" t="s">
        <v>121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82</v>
      </c>
      <c r="BK411" s="217">
        <f>ROUND(I411*H411,2)</f>
        <v>0</v>
      </c>
      <c r="BL411" s="18" t="s">
        <v>128</v>
      </c>
      <c r="BM411" s="216" t="s">
        <v>628</v>
      </c>
    </row>
    <row r="412" s="2" customFormat="1">
      <c r="A412" s="39"/>
      <c r="B412" s="40"/>
      <c r="C412" s="41"/>
      <c r="D412" s="218" t="s">
        <v>130</v>
      </c>
      <c r="E412" s="41"/>
      <c r="F412" s="219" t="s">
        <v>627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130</v>
      </c>
      <c r="AU412" s="18" t="s">
        <v>84</v>
      </c>
    </row>
    <row r="413" s="13" customFormat="1">
      <c r="A413" s="13"/>
      <c r="B413" s="225"/>
      <c r="C413" s="226"/>
      <c r="D413" s="218" t="s">
        <v>134</v>
      </c>
      <c r="E413" s="227" t="s">
        <v>19</v>
      </c>
      <c r="F413" s="228" t="s">
        <v>629</v>
      </c>
      <c r="G413" s="226"/>
      <c r="H413" s="229">
        <v>369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134</v>
      </c>
      <c r="AU413" s="235" t="s">
        <v>84</v>
      </c>
      <c r="AV413" s="13" t="s">
        <v>84</v>
      </c>
      <c r="AW413" s="13" t="s">
        <v>35</v>
      </c>
      <c r="AX413" s="13" t="s">
        <v>74</v>
      </c>
      <c r="AY413" s="235" t="s">
        <v>121</v>
      </c>
    </row>
    <row r="414" s="13" customFormat="1">
      <c r="A414" s="13"/>
      <c r="B414" s="225"/>
      <c r="C414" s="226"/>
      <c r="D414" s="218" t="s">
        <v>134</v>
      </c>
      <c r="E414" s="227" t="s">
        <v>19</v>
      </c>
      <c r="F414" s="228" t="s">
        <v>630</v>
      </c>
      <c r="G414" s="226"/>
      <c r="H414" s="229">
        <v>-118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134</v>
      </c>
      <c r="AU414" s="235" t="s">
        <v>84</v>
      </c>
      <c r="AV414" s="13" t="s">
        <v>84</v>
      </c>
      <c r="AW414" s="13" t="s">
        <v>35</v>
      </c>
      <c r="AX414" s="13" t="s">
        <v>74</v>
      </c>
      <c r="AY414" s="235" t="s">
        <v>121</v>
      </c>
    </row>
    <row r="415" s="14" customFormat="1">
      <c r="A415" s="14"/>
      <c r="B415" s="236"/>
      <c r="C415" s="237"/>
      <c r="D415" s="218" t="s">
        <v>134</v>
      </c>
      <c r="E415" s="238" t="s">
        <v>19</v>
      </c>
      <c r="F415" s="239" t="s">
        <v>137</v>
      </c>
      <c r="G415" s="237"/>
      <c r="H415" s="240">
        <v>251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134</v>
      </c>
      <c r="AU415" s="246" t="s">
        <v>84</v>
      </c>
      <c r="AV415" s="14" t="s">
        <v>128</v>
      </c>
      <c r="AW415" s="14" t="s">
        <v>35</v>
      </c>
      <c r="AX415" s="14" t="s">
        <v>82</v>
      </c>
      <c r="AY415" s="246" t="s">
        <v>121</v>
      </c>
    </row>
    <row r="416" s="13" customFormat="1">
      <c r="A416" s="13"/>
      <c r="B416" s="225"/>
      <c r="C416" s="226"/>
      <c r="D416" s="218" t="s">
        <v>134</v>
      </c>
      <c r="E416" s="226"/>
      <c r="F416" s="228" t="s">
        <v>631</v>
      </c>
      <c r="G416" s="226"/>
      <c r="H416" s="229">
        <v>256.01999999999998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134</v>
      </c>
      <c r="AU416" s="235" t="s">
        <v>84</v>
      </c>
      <c r="AV416" s="13" t="s">
        <v>84</v>
      </c>
      <c r="AW416" s="13" t="s">
        <v>4</v>
      </c>
      <c r="AX416" s="13" t="s">
        <v>82</v>
      </c>
      <c r="AY416" s="235" t="s">
        <v>121</v>
      </c>
    </row>
    <row r="417" s="2" customFormat="1" ht="16.5" customHeight="1">
      <c r="A417" s="39"/>
      <c r="B417" s="40"/>
      <c r="C417" s="247" t="s">
        <v>632</v>
      </c>
      <c r="D417" s="247" t="s">
        <v>323</v>
      </c>
      <c r="E417" s="248" t="s">
        <v>633</v>
      </c>
      <c r="F417" s="249" t="s">
        <v>634</v>
      </c>
      <c r="G417" s="250" t="s">
        <v>189</v>
      </c>
      <c r="H417" s="251">
        <v>118.014</v>
      </c>
      <c r="I417" s="252"/>
      <c r="J417" s="253">
        <f>ROUND(I417*H417,2)</f>
        <v>0</v>
      </c>
      <c r="K417" s="249" t="s">
        <v>127</v>
      </c>
      <c r="L417" s="254"/>
      <c r="M417" s="255" t="s">
        <v>19</v>
      </c>
      <c r="N417" s="256" t="s">
        <v>45</v>
      </c>
      <c r="O417" s="85"/>
      <c r="P417" s="214">
        <f>O417*H417</f>
        <v>0</v>
      </c>
      <c r="Q417" s="214">
        <v>0.048300000000000003</v>
      </c>
      <c r="R417" s="214">
        <f>Q417*H417</f>
        <v>5.7000761999999998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179</v>
      </c>
      <c r="AT417" s="216" t="s">
        <v>323</v>
      </c>
      <c r="AU417" s="216" t="s">
        <v>84</v>
      </c>
      <c r="AY417" s="18" t="s">
        <v>121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82</v>
      </c>
      <c r="BK417" s="217">
        <f>ROUND(I417*H417,2)</f>
        <v>0</v>
      </c>
      <c r="BL417" s="18" t="s">
        <v>128</v>
      </c>
      <c r="BM417" s="216" t="s">
        <v>635</v>
      </c>
    </row>
    <row r="418" s="2" customFormat="1">
      <c r="A418" s="39"/>
      <c r="B418" s="40"/>
      <c r="C418" s="41"/>
      <c r="D418" s="218" t="s">
        <v>130</v>
      </c>
      <c r="E418" s="41"/>
      <c r="F418" s="219" t="s">
        <v>634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130</v>
      </c>
      <c r="AU418" s="18" t="s">
        <v>84</v>
      </c>
    </row>
    <row r="419" s="13" customFormat="1">
      <c r="A419" s="13"/>
      <c r="B419" s="225"/>
      <c r="C419" s="226"/>
      <c r="D419" s="218" t="s">
        <v>134</v>
      </c>
      <c r="E419" s="227" t="s">
        <v>19</v>
      </c>
      <c r="F419" s="228" t="s">
        <v>636</v>
      </c>
      <c r="G419" s="226"/>
      <c r="H419" s="229">
        <v>115.7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134</v>
      </c>
      <c r="AU419" s="235" t="s">
        <v>84</v>
      </c>
      <c r="AV419" s="13" t="s">
        <v>84</v>
      </c>
      <c r="AW419" s="13" t="s">
        <v>35</v>
      </c>
      <c r="AX419" s="13" t="s">
        <v>82</v>
      </c>
      <c r="AY419" s="235" t="s">
        <v>121</v>
      </c>
    </row>
    <row r="420" s="13" customFormat="1">
      <c r="A420" s="13"/>
      <c r="B420" s="225"/>
      <c r="C420" s="226"/>
      <c r="D420" s="218" t="s">
        <v>134</v>
      </c>
      <c r="E420" s="226"/>
      <c r="F420" s="228" t="s">
        <v>637</v>
      </c>
      <c r="G420" s="226"/>
      <c r="H420" s="229">
        <v>118.014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134</v>
      </c>
      <c r="AU420" s="235" t="s">
        <v>84</v>
      </c>
      <c r="AV420" s="13" t="s">
        <v>84</v>
      </c>
      <c r="AW420" s="13" t="s">
        <v>4</v>
      </c>
      <c r="AX420" s="13" t="s">
        <v>82</v>
      </c>
      <c r="AY420" s="235" t="s">
        <v>121</v>
      </c>
    </row>
    <row r="421" s="2" customFormat="1" ht="16.5" customHeight="1">
      <c r="A421" s="39"/>
      <c r="B421" s="40"/>
      <c r="C421" s="247" t="s">
        <v>638</v>
      </c>
      <c r="D421" s="247" t="s">
        <v>323</v>
      </c>
      <c r="E421" s="248" t="s">
        <v>639</v>
      </c>
      <c r="F421" s="249" t="s">
        <v>640</v>
      </c>
      <c r="G421" s="250" t="s">
        <v>189</v>
      </c>
      <c r="H421" s="251">
        <v>30</v>
      </c>
      <c r="I421" s="252"/>
      <c r="J421" s="253">
        <f>ROUND(I421*H421,2)</f>
        <v>0</v>
      </c>
      <c r="K421" s="249" t="s">
        <v>127</v>
      </c>
      <c r="L421" s="254"/>
      <c r="M421" s="255" t="s">
        <v>19</v>
      </c>
      <c r="N421" s="256" t="s">
        <v>45</v>
      </c>
      <c r="O421" s="85"/>
      <c r="P421" s="214">
        <f>O421*H421</f>
        <v>0</v>
      </c>
      <c r="Q421" s="214">
        <v>0.065670000000000006</v>
      </c>
      <c r="R421" s="214">
        <f>Q421*H421</f>
        <v>1.9701000000000002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179</v>
      </c>
      <c r="AT421" s="216" t="s">
        <v>323</v>
      </c>
      <c r="AU421" s="216" t="s">
        <v>84</v>
      </c>
      <c r="AY421" s="18" t="s">
        <v>121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82</v>
      </c>
      <c r="BK421" s="217">
        <f>ROUND(I421*H421,2)</f>
        <v>0</v>
      </c>
      <c r="BL421" s="18" t="s">
        <v>128</v>
      </c>
      <c r="BM421" s="216" t="s">
        <v>641</v>
      </c>
    </row>
    <row r="422" s="2" customFormat="1">
      <c r="A422" s="39"/>
      <c r="B422" s="40"/>
      <c r="C422" s="41"/>
      <c r="D422" s="218" t="s">
        <v>130</v>
      </c>
      <c r="E422" s="41"/>
      <c r="F422" s="219" t="s">
        <v>640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130</v>
      </c>
      <c r="AU422" s="18" t="s">
        <v>84</v>
      </c>
    </row>
    <row r="423" s="13" customFormat="1">
      <c r="A423" s="13"/>
      <c r="B423" s="225"/>
      <c r="C423" s="226"/>
      <c r="D423" s="218" t="s">
        <v>134</v>
      </c>
      <c r="E423" s="227" t="s">
        <v>19</v>
      </c>
      <c r="F423" s="228" t="s">
        <v>343</v>
      </c>
      <c r="G423" s="226"/>
      <c r="H423" s="229">
        <v>30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134</v>
      </c>
      <c r="AU423" s="235" t="s">
        <v>84</v>
      </c>
      <c r="AV423" s="13" t="s">
        <v>84</v>
      </c>
      <c r="AW423" s="13" t="s">
        <v>35</v>
      </c>
      <c r="AX423" s="13" t="s">
        <v>82</v>
      </c>
      <c r="AY423" s="235" t="s">
        <v>121</v>
      </c>
    </row>
    <row r="424" s="2" customFormat="1" ht="16.5" customHeight="1">
      <c r="A424" s="39"/>
      <c r="B424" s="40"/>
      <c r="C424" s="205" t="s">
        <v>642</v>
      </c>
      <c r="D424" s="205" t="s">
        <v>123</v>
      </c>
      <c r="E424" s="206" t="s">
        <v>643</v>
      </c>
      <c r="F424" s="207" t="s">
        <v>644</v>
      </c>
      <c r="G424" s="208" t="s">
        <v>189</v>
      </c>
      <c r="H424" s="209">
        <v>109</v>
      </c>
      <c r="I424" s="210"/>
      <c r="J424" s="211">
        <f>ROUND(I424*H424,2)</f>
        <v>0</v>
      </c>
      <c r="K424" s="207" t="s">
        <v>127</v>
      </c>
      <c r="L424" s="45"/>
      <c r="M424" s="212" t="s">
        <v>19</v>
      </c>
      <c r="N424" s="213" t="s">
        <v>45</v>
      </c>
      <c r="O424" s="85"/>
      <c r="P424" s="214">
        <f>O424*H424</f>
        <v>0</v>
      </c>
      <c r="Q424" s="214">
        <v>0.1295</v>
      </c>
      <c r="R424" s="214">
        <f>Q424*H424</f>
        <v>14.115500000000001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128</v>
      </c>
      <c r="AT424" s="216" t="s">
        <v>123</v>
      </c>
      <c r="AU424" s="216" t="s">
        <v>84</v>
      </c>
      <c r="AY424" s="18" t="s">
        <v>121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82</v>
      </c>
      <c r="BK424" s="217">
        <f>ROUND(I424*H424,2)</f>
        <v>0</v>
      </c>
      <c r="BL424" s="18" t="s">
        <v>128</v>
      </c>
      <c r="BM424" s="216" t="s">
        <v>645</v>
      </c>
    </row>
    <row r="425" s="2" customFormat="1">
      <c r="A425" s="39"/>
      <c r="B425" s="40"/>
      <c r="C425" s="41"/>
      <c r="D425" s="218" t="s">
        <v>130</v>
      </c>
      <c r="E425" s="41"/>
      <c r="F425" s="219" t="s">
        <v>646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130</v>
      </c>
      <c r="AU425" s="18" t="s">
        <v>84</v>
      </c>
    </row>
    <row r="426" s="2" customFormat="1">
      <c r="A426" s="39"/>
      <c r="B426" s="40"/>
      <c r="C426" s="41"/>
      <c r="D426" s="223" t="s">
        <v>132</v>
      </c>
      <c r="E426" s="41"/>
      <c r="F426" s="224" t="s">
        <v>647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132</v>
      </c>
      <c r="AU426" s="18" t="s">
        <v>84</v>
      </c>
    </row>
    <row r="427" s="13" customFormat="1">
      <c r="A427" s="13"/>
      <c r="B427" s="225"/>
      <c r="C427" s="226"/>
      <c r="D427" s="218" t="s">
        <v>134</v>
      </c>
      <c r="E427" s="227" t="s">
        <v>19</v>
      </c>
      <c r="F427" s="228" t="s">
        <v>648</v>
      </c>
      <c r="G427" s="226"/>
      <c r="H427" s="229">
        <v>109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134</v>
      </c>
      <c r="AU427" s="235" t="s">
        <v>84</v>
      </c>
      <c r="AV427" s="13" t="s">
        <v>84</v>
      </c>
      <c r="AW427" s="13" t="s">
        <v>35</v>
      </c>
      <c r="AX427" s="13" t="s">
        <v>82</v>
      </c>
      <c r="AY427" s="235" t="s">
        <v>121</v>
      </c>
    </row>
    <row r="428" s="2" customFormat="1" ht="16.5" customHeight="1">
      <c r="A428" s="39"/>
      <c r="B428" s="40"/>
      <c r="C428" s="247" t="s">
        <v>649</v>
      </c>
      <c r="D428" s="247" t="s">
        <v>323</v>
      </c>
      <c r="E428" s="248" t="s">
        <v>650</v>
      </c>
      <c r="F428" s="249" t="s">
        <v>651</v>
      </c>
      <c r="G428" s="250" t="s">
        <v>189</v>
      </c>
      <c r="H428" s="251">
        <v>111.18000000000001</v>
      </c>
      <c r="I428" s="252"/>
      <c r="J428" s="253">
        <f>ROUND(I428*H428,2)</f>
        <v>0</v>
      </c>
      <c r="K428" s="249" t="s">
        <v>127</v>
      </c>
      <c r="L428" s="254"/>
      <c r="M428" s="255" t="s">
        <v>19</v>
      </c>
      <c r="N428" s="256" t="s">
        <v>45</v>
      </c>
      <c r="O428" s="85"/>
      <c r="P428" s="214">
        <f>O428*H428</f>
        <v>0</v>
      </c>
      <c r="Q428" s="214">
        <v>0.044999999999999998</v>
      </c>
      <c r="R428" s="214">
        <f>Q428*H428</f>
        <v>5.0030999999999999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179</v>
      </c>
      <c r="AT428" s="216" t="s">
        <v>323</v>
      </c>
      <c r="AU428" s="216" t="s">
        <v>84</v>
      </c>
      <c r="AY428" s="18" t="s">
        <v>121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82</v>
      </c>
      <c r="BK428" s="217">
        <f>ROUND(I428*H428,2)</f>
        <v>0</v>
      </c>
      <c r="BL428" s="18" t="s">
        <v>128</v>
      </c>
      <c r="BM428" s="216" t="s">
        <v>652</v>
      </c>
    </row>
    <row r="429" s="2" customFormat="1">
      <c r="A429" s="39"/>
      <c r="B429" s="40"/>
      <c r="C429" s="41"/>
      <c r="D429" s="218" t="s">
        <v>130</v>
      </c>
      <c r="E429" s="41"/>
      <c r="F429" s="219" t="s">
        <v>651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130</v>
      </c>
      <c r="AU429" s="18" t="s">
        <v>84</v>
      </c>
    </row>
    <row r="430" s="13" customFormat="1">
      <c r="A430" s="13"/>
      <c r="B430" s="225"/>
      <c r="C430" s="226"/>
      <c r="D430" s="218" t="s">
        <v>134</v>
      </c>
      <c r="E430" s="226"/>
      <c r="F430" s="228" t="s">
        <v>653</v>
      </c>
      <c r="G430" s="226"/>
      <c r="H430" s="229">
        <v>111.18000000000001</v>
      </c>
      <c r="I430" s="230"/>
      <c r="J430" s="226"/>
      <c r="K430" s="226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134</v>
      </c>
      <c r="AU430" s="235" t="s">
        <v>84</v>
      </c>
      <c r="AV430" s="13" t="s">
        <v>84</v>
      </c>
      <c r="AW430" s="13" t="s">
        <v>4</v>
      </c>
      <c r="AX430" s="13" t="s">
        <v>82</v>
      </c>
      <c r="AY430" s="235" t="s">
        <v>121</v>
      </c>
    </row>
    <row r="431" s="2" customFormat="1" ht="16.5" customHeight="1">
      <c r="A431" s="39"/>
      <c r="B431" s="40"/>
      <c r="C431" s="205" t="s">
        <v>654</v>
      </c>
      <c r="D431" s="205" t="s">
        <v>123</v>
      </c>
      <c r="E431" s="206" t="s">
        <v>655</v>
      </c>
      <c r="F431" s="207" t="s">
        <v>656</v>
      </c>
      <c r="G431" s="208" t="s">
        <v>189</v>
      </c>
      <c r="H431" s="209">
        <v>43.299999999999997</v>
      </c>
      <c r="I431" s="210"/>
      <c r="J431" s="211">
        <f>ROUND(I431*H431,2)</f>
        <v>0</v>
      </c>
      <c r="K431" s="207" t="s">
        <v>127</v>
      </c>
      <c r="L431" s="45"/>
      <c r="M431" s="212" t="s">
        <v>19</v>
      </c>
      <c r="N431" s="213" t="s">
        <v>45</v>
      </c>
      <c r="O431" s="85"/>
      <c r="P431" s="214">
        <f>O431*H431</f>
        <v>0</v>
      </c>
      <c r="Q431" s="214">
        <v>6.0000000000000002E-05</v>
      </c>
      <c r="R431" s="214">
        <f>Q431*H431</f>
        <v>0.002598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128</v>
      </c>
      <c r="AT431" s="216" t="s">
        <v>123</v>
      </c>
      <c r="AU431" s="216" t="s">
        <v>84</v>
      </c>
      <c r="AY431" s="18" t="s">
        <v>121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82</v>
      </c>
      <c r="BK431" s="217">
        <f>ROUND(I431*H431,2)</f>
        <v>0</v>
      </c>
      <c r="BL431" s="18" t="s">
        <v>128</v>
      </c>
      <c r="BM431" s="216" t="s">
        <v>657</v>
      </c>
    </row>
    <row r="432" s="2" customFormat="1">
      <c r="A432" s="39"/>
      <c r="B432" s="40"/>
      <c r="C432" s="41"/>
      <c r="D432" s="218" t="s">
        <v>130</v>
      </c>
      <c r="E432" s="41"/>
      <c r="F432" s="219" t="s">
        <v>658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130</v>
      </c>
      <c r="AU432" s="18" t="s">
        <v>84</v>
      </c>
    </row>
    <row r="433" s="2" customFormat="1">
      <c r="A433" s="39"/>
      <c r="B433" s="40"/>
      <c r="C433" s="41"/>
      <c r="D433" s="223" t="s">
        <v>132</v>
      </c>
      <c r="E433" s="41"/>
      <c r="F433" s="224" t="s">
        <v>659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132</v>
      </c>
      <c r="AU433" s="18" t="s">
        <v>84</v>
      </c>
    </row>
    <row r="434" s="13" customFormat="1">
      <c r="A434" s="13"/>
      <c r="B434" s="225"/>
      <c r="C434" s="226"/>
      <c r="D434" s="218" t="s">
        <v>134</v>
      </c>
      <c r="E434" s="227" t="s">
        <v>19</v>
      </c>
      <c r="F434" s="228" t="s">
        <v>660</v>
      </c>
      <c r="G434" s="226"/>
      <c r="H434" s="229">
        <v>43.299999999999997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134</v>
      </c>
      <c r="AU434" s="235" t="s">
        <v>84</v>
      </c>
      <c r="AV434" s="13" t="s">
        <v>84</v>
      </c>
      <c r="AW434" s="13" t="s">
        <v>35</v>
      </c>
      <c r="AX434" s="13" t="s">
        <v>82</v>
      </c>
      <c r="AY434" s="235" t="s">
        <v>121</v>
      </c>
    </row>
    <row r="435" s="2" customFormat="1" ht="16.5" customHeight="1">
      <c r="A435" s="39"/>
      <c r="B435" s="40"/>
      <c r="C435" s="205" t="s">
        <v>661</v>
      </c>
      <c r="D435" s="205" t="s">
        <v>123</v>
      </c>
      <c r="E435" s="206" t="s">
        <v>662</v>
      </c>
      <c r="F435" s="207" t="s">
        <v>663</v>
      </c>
      <c r="G435" s="208" t="s">
        <v>126</v>
      </c>
      <c r="H435" s="209">
        <v>1757.616</v>
      </c>
      <c r="I435" s="210"/>
      <c r="J435" s="211">
        <f>ROUND(I435*H435,2)</f>
        <v>0</v>
      </c>
      <c r="K435" s="207" t="s">
        <v>127</v>
      </c>
      <c r="L435" s="45"/>
      <c r="M435" s="212" t="s">
        <v>19</v>
      </c>
      <c r="N435" s="213" t="s">
        <v>45</v>
      </c>
      <c r="O435" s="85"/>
      <c r="P435" s="214">
        <f>O435*H435</f>
        <v>0</v>
      </c>
      <c r="Q435" s="214">
        <v>0.00046999999999999999</v>
      </c>
      <c r="R435" s="214">
        <f>Q435*H435</f>
        <v>0.82607951999999996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128</v>
      </c>
      <c r="AT435" s="216" t="s">
        <v>123</v>
      </c>
      <c r="AU435" s="216" t="s">
        <v>84</v>
      </c>
      <c r="AY435" s="18" t="s">
        <v>121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82</v>
      </c>
      <c r="BK435" s="217">
        <f>ROUND(I435*H435,2)</f>
        <v>0</v>
      </c>
      <c r="BL435" s="18" t="s">
        <v>128</v>
      </c>
      <c r="BM435" s="216" t="s">
        <v>664</v>
      </c>
    </row>
    <row r="436" s="2" customFormat="1">
      <c r="A436" s="39"/>
      <c r="B436" s="40"/>
      <c r="C436" s="41"/>
      <c r="D436" s="218" t="s">
        <v>130</v>
      </c>
      <c r="E436" s="41"/>
      <c r="F436" s="219" t="s">
        <v>665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130</v>
      </c>
      <c r="AU436" s="18" t="s">
        <v>84</v>
      </c>
    </row>
    <row r="437" s="2" customFormat="1">
      <c r="A437" s="39"/>
      <c r="B437" s="40"/>
      <c r="C437" s="41"/>
      <c r="D437" s="223" t="s">
        <v>132</v>
      </c>
      <c r="E437" s="41"/>
      <c r="F437" s="224" t="s">
        <v>666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132</v>
      </c>
      <c r="AU437" s="18" t="s">
        <v>84</v>
      </c>
    </row>
    <row r="438" s="13" customFormat="1">
      <c r="A438" s="13"/>
      <c r="B438" s="225"/>
      <c r="C438" s="226"/>
      <c r="D438" s="218" t="s">
        <v>134</v>
      </c>
      <c r="E438" s="227" t="s">
        <v>19</v>
      </c>
      <c r="F438" s="228" t="s">
        <v>667</v>
      </c>
      <c r="G438" s="226"/>
      <c r="H438" s="229">
        <v>1757.616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134</v>
      </c>
      <c r="AU438" s="235" t="s">
        <v>84</v>
      </c>
      <c r="AV438" s="13" t="s">
        <v>84</v>
      </c>
      <c r="AW438" s="13" t="s">
        <v>35</v>
      </c>
      <c r="AX438" s="13" t="s">
        <v>82</v>
      </c>
      <c r="AY438" s="235" t="s">
        <v>121</v>
      </c>
    </row>
    <row r="439" s="2" customFormat="1" ht="16.5" customHeight="1">
      <c r="A439" s="39"/>
      <c r="B439" s="40"/>
      <c r="C439" s="205" t="s">
        <v>668</v>
      </c>
      <c r="D439" s="205" t="s">
        <v>123</v>
      </c>
      <c r="E439" s="206" t="s">
        <v>669</v>
      </c>
      <c r="F439" s="207" t="s">
        <v>670</v>
      </c>
      <c r="G439" s="208" t="s">
        <v>189</v>
      </c>
      <c r="H439" s="209">
        <v>43.299999999999997</v>
      </c>
      <c r="I439" s="210"/>
      <c r="J439" s="211">
        <f>ROUND(I439*H439,2)</f>
        <v>0</v>
      </c>
      <c r="K439" s="207" t="s">
        <v>127</v>
      </c>
      <c r="L439" s="45"/>
      <c r="M439" s="212" t="s">
        <v>19</v>
      </c>
      <c r="N439" s="213" t="s">
        <v>45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128</v>
      </c>
      <c r="AT439" s="216" t="s">
        <v>123</v>
      </c>
      <c r="AU439" s="216" t="s">
        <v>84</v>
      </c>
      <c r="AY439" s="18" t="s">
        <v>121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82</v>
      </c>
      <c r="BK439" s="217">
        <f>ROUND(I439*H439,2)</f>
        <v>0</v>
      </c>
      <c r="BL439" s="18" t="s">
        <v>128</v>
      </c>
      <c r="BM439" s="216" t="s">
        <v>671</v>
      </c>
    </row>
    <row r="440" s="2" customFormat="1">
      <c r="A440" s="39"/>
      <c r="B440" s="40"/>
      <c r="C440" s="41"/>
      <c r="D440" s="218" t="s">
        <v>130</v>
      </c>
      <c r="E440" s="41"/>
      <c r="F440" s="219" t="s">
        <v>672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130</v>
      </c>
      <c r="AU440" s="18" t="s">
        <v>84</v>
      </c>
    </row>
    <row r="441" s="2" customFormat="1">
      <c r="A441" s="39"/>
      <c r="B441" s="40"/>
      <c r="C441" s="41"/>
      <c r="D441" s="223" t="s">
        <v>132</v>
      </c>
      <c r="E441" s="41"/>
      <c r="F441" s="224" t="s">
        <v>673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132</v>
      </c>
      <c r="AU441" s="18" t="s">
        <v>84</v>
      </c>
    </row>
    <row r="442" s="13" customFormat="1">
      <c r="A442" s="13"/>
      <c r="B442" s="225"/>
      <c r="C442" s="226"/>
      <c r="D442" s="218" t="s">
        <v>134</v>
      </c>
      <c r="E442" s="227" t="s">
        <v>19</v>
      </c>
      <c r="F442" s="228" t="s">
        <v>660</v>
      </c>
      <c r="G442" s="226"/>
      <c r="H442" s="229">
        <v>43.299999999999997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134</v>
      </c>
      <c r="AU442" s="235" t="s">
        <v>84</v>
      </c>
      <c r="AV442" s="13" t="s">
        <v>84</v>
      </c>
      <c r="AW442" s="13" t="s">
        <v>35</v>
      </c>
      <c r="AX442" s="13" t="s">
        <v>82</v>
      </c>
      <c r="AY442" s="235" t="s">
        <v>121</v>
      </c>
    </row>
    <row r="443" s="2" customFormat="1" ht="16.5" customHeight="1">
      <c r="A443" s="39"/>
      <c r="B443" s="40"/>
      <c r="C443" s="205" t="s">
        <v>674</v>
      </c>
      <c r="D443" s="205" t="s">
        <v>123</v>
      </c>
      <c r="E443" s="206" t="s">
        <v>675</v>
      </c>
      <c r="F443" s="207" t="s">
        <v>676</v>
      </c>
      <c r="G443" s="208" t="s">
        <v>126</v>
      </c>
      <c r="H443" s="209">
        <v>500</v>
      </c>
      <c r="I443" s="210"/>
      <c r="J443" s="211">
        <f>ROUND(I443*H443,2)</f>
        <v>0</v>
      </c>
      <c r="K443" s="207" t="s">
        <v>127</v>
      </c>
      <c r="L443" s="45"/>
      <c r="M443" s="212" t="s">
        <v>19</v>
      </c>
      <c r="N443" s="213" t="s">
        <v>45</v>
      </c>
      <c r="O443" s="85"/>
      <c r="P443" s="214">
        <f>O443*H443</f>
        <v>0</v>
      </c>
      <c r="Q443" s="214">
        <v>0</v>
      </c>
      <c r="R443" s="214">
        <f>Q443*H443</f>
        <v>0</v>
      </c>
      <c r="S443" s="214">
        <v>0.02</v>
      </c>
      <c r="T443" s="215">
        <f>S443*H443</f>
        <v>10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128</v>
      </c>
      <c r="AT443" s="216" t="s">
        <v>123</v>
      </c>
      <c r="AU443" s="216" t="s">
        <v>84</v>
      </c>
      <c r="AY443" s="18" t="s">
        <v>121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82</v>
      </c>
      <c r="BK443" s="217">
        <f>ROUND(I443*H443,2)</f>
        <v>0</v>
      </c>
      <c r="BL443" s="18" t="s">
        <v>128</v>
      </c>
      <c r="BM443" s="216" t="s">
        <v>677</v>
      </c>
    </row>
    <row r="444" s="2" customFormat="1">
      <c r="A444" s="39"/>
      <c r="B444" s="40"/>
      <c r="C444" s="41"/>
      <c r="D444" s="218" t="s">
        <v>130</v>
      </c>
      <c r="E444" s="41"/>
      <c r="F444" s="219" t="s">
        <v>678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130</v>
      </c>
      <c r="AU444" s="18" t="s">
        <v>84</v>
      </c>
    </row>
    <row r="445" s="2" customFormat="1">
      <c r="A445" s="39"/>
      <c r="B445" s="40"/>
      <c r="C445" s="41"/>
      <c r="D445" s="223" t="s">
        <v>132</v>
      </c>
      <c r="E445" s="41"/>
      <c r="F445" s="224" t="s">
        <v>679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132</v>
      </c>
      <c r="AU445" s="18" t="s">
        <v>84</v>
      </c>
    </row>
    <row r="446" s="13" customFormat="1">
      <c r="A446" s="13"/>
      <c r="B446" s="225"/>
      <c r="C446" s="226"/>
      <c r="D446" s="218" t="s">
        <v>134</v>
      </c>
      <c r="E446" s="227" t="s">
        <v>19</v>
      </c>
      <c r="F446" s="228" t="s">
        <v>680</v>
      </c>
      <c r="G446" s="226"/>
      <c r="H446" s="229">
        <v>500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134</v>
      </c>
      <c r="AU446" s="235" t="s">
        <v>84</v>
      </c>
      <c r="AV446" s="13" t="s">
        <v>84</v>
      </c>
      <c r="AW446" s="13" t="s">
        <v>35</v>
      </c>
      <c r="AX446" s="13" t="s">
        <v>82</v>
      </c>
      <c r="AY446" s="235" t="s">
        <v>121</v>
      </c>
    </row>
    <row r="447" s="2" customFormat="1" ht="16.5" customHeight="1">
      <c r="A447" s="39"/>
      <c r="B447" s="40"/>
      <c r="C447" s="205" t="s">
        <v>681</v>
      </c>
      <c r="D447" s="205" t="s">
        <v>123</v>
      </c>
      <c r="E447" s="206" t="s">
        <v>682</v>
      </c>
      <c r="F447" s="207" t="s">
        <v>683</v>
      </c>
      <c r="G447" s="208" t="s">
        <v>506</v>
      </c>
      <c r="H447" s="209">
        <v>5</v>
      </c>
      <c r="I447" s="210"/>
      <c r="J447" s="211">
        <f>ROUND(I447*H447,2)</f>
        <v>0</v>
      </c>
      <c r="K447" s="207" t="s">
        <v>127</v>
      </c>
      <c r="L447" s="45"/>
      <c r="M447" s="212" t="s">
        <v>19</v>
      </c>
      <c r="N447" s="213" t="s">
        <v>45</v>
      </c>
      <c r="O447" s="85"/>
      <c r="P447" s="214">
        <f>O447*H447</f>
        <v>0</v>
      </c>
      <c r="Q447" s="214">
        <v>0</v>
      </c>
      <c r="R447" s="214">
        <f>Q447*H447</f>
        <v>0</v>
      </c>
      <c r="S447" s="214">
        <v>0.082000000000000003</v>
      </c>
      <c r="T447" s="215">
        <f>S447*H447</f>
        <v>0.41000000000000003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128</v>
      </c>
      <c r="AT447" s="216" t="s">
        <v>123</v>
      </c>
      <c r="AU447" s="216" t="s">
        <v>84</v>
      </c>
      <c r="AY447" s="18" t="s">
        <v>121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82</v>
      </c>
      <c r="BK447" s="217">
        <f>ROUND(I447*H447,2)</f>
        <v>0</v>
      </c>
      <c r="BL447" s="18" t="s">
        <v>128</v>
      </c>
      <c r="BM447" s="216" t="s">
        <v>684</v>
      </c>
    </row>
    <row r="448" s="2" customFormat="1">
      <c r="A448" s="39"/>
      <c r="B448" s="40"/>
      <c r="C448" s="41"/>
      <c r="D448" s="218" t="s">
        <v>130</v>
      </c>
      <c r="E448" s="41"/>
      <c r="F448" s="219" t="s">
        <v>685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130</v>
      </c>
      <c r="AU448" s="18" t="s">
        <v>84</v>
      </c>
    </row>
    <row r="449" s="2" customFormat="1">
      <c r="A449" s="39"/>
      <c r="B449" s="40"/>
      <c r="C449" s="41"/>
      <c r="D449" s="223" t="s">
        <v>132</v>
      </c>
      <c r="E449" s="41"/>
      <c r="F449" s="224" t="s">
        <v>686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132</v>
      </c>
      <c r="AU449" s="18" t="s">
        <v>84</v>
      </c>
    </row>
    <row r="450" s="13" customFormat="1">
      <c r="A450" s="13"/>
      <c r="B450" s="225"/>
      <c r="C450" s="226"/>
      <c r="D450" s="218" t="s">
        <v>134</v>
      </c>
      <c r="E450" s="227" t="s">
        <v>19</v>
      </c>
      <c r="F450" s="228" t="s">
        <v>158</v>
      </c>
      <c r="G450" s="226"/>
      <c r="H450" s="229">
        <v>5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134</v>
      </c>
      <c r="AU450" s="235" t="s">
        <v>84</v>
      </c>
      <c r="AV450" s="13" t="s">
        <v>84</v>
      </c>
      <c r="AW450" s="13" t="s">
        <v>35</v>
      </c>
      <c r="AX450" s="13" t="s">
        <v>82</v>
      </c>
      <c r="AY450" s="235" t="s">
        <v>121</v>
      </c>
    </row>
    <row r="451" s="2" customFormat="1" ht="16.5" customHeight="1">
      <c r="A451" s="39"/>
      <c r="B451" s="40"/>
      <c r="C451" s="205" t="s">
        <v>687</v>
      </c>
      <c r="D451" s="205" t="s">
        <v>123</v>
      </c>
      <c r="E451" s="206" t="s">
        <v>688</v>
      </c>
      <c r="F451" s="207" t="s">
        <v>689</v>
      </c>
      <c r="G451" s="208" t="s">
        <v>189</v>
      </c>
      <c r="H451" s="209">
        <v>0.14999999999999999</v>
      </c>
      <c r="I451" s="210"/>
      <c r="J451" s="211">
        <f>ROUND(I451*H451,2)</f>
        <v>0</v>
      </c>
      <c r="K451" s="207" t="s">
        <v>127</v>
      </c>
      <c r="L451" s="45"/>
      <c r="M451" s="212" t="s">
        <v>19</v>
      </c>
      <c r="N451" s="213" t="s">
        <v>45</v>
      </c>
      <c r="O451" s="85"/>
      <c r="P451" s="214">
        <f>O451*H451</f>
        <v>0</v>
      </c>
      <c r="Q451" s="214">
        <v>0.00142</v>
      </c>
      <c r="R451" s="214">
        <f>Q451*H451</f>
        <v>0.000213</v>
      </c>
      <c r="S451" s="214">
        <v>0.029000000000000001</v>
      </c>
      <c r="T451" s="215">
        <f>S451*H451</f>
        <v>0.0043499999999999997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128</v>
      </c>
      <c r="AT451" s="216" t="s">
        <v>123</v>
      </c>
      <c r="AU451" s="216" t="s">
        <v>84</v>
      </c>
      <c r="AY451" s="18" t="s">
        <v>121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82</v>
      </c>
      <c r="BK451" s="217">
        <f>ROUND(I451*H451,2)</f>
        <v>0</v>
      </c>
      <c r="BL451" s="18" t="s">
        <v>128</v>
      </c>
      <c r="BM451" s="216" t="s">
        <v>690</v>
      </c>
    </row>
    <row r="452" s="2" customFormat="1">
      <c r="A452" s="39"/>
      <c r="B452" s="40"/>
      <c r="C452" s="41"/>
      <c r="D452" s="218" t="s">
        <v>130</v>
      </c>
      <c r="E452" s="41"/>
      <c r="F452" s="219" t="s">
        <v>691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130</v>
      </c>
      <c r="AU452" s="18" t="s">
        <v>84</v>
      </c>
    </row>
    <row r="453" s="2" customFormat="1">
      <c r="A453" s="39"/>
      <c r="B453" s="40"/>
      <c r="C453" s="41"/>
      <c r="D453" s="223" t="s">
        <v>132</v>
      </c>
      <c r="E453" s="41"/>
      <c r="F453" s="224" t="s">
        <v>692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132</v>
      </c>
      <c r="AU453" s="18" t="s">
        <v>84</v>
      </c>
    </row>
    <row r="454" s="13" customFormat="1">
      <c r="A454" s="13"/>
      <c r="B454" s="225"/>
      <c r="C454" s="226"/>
      <c r="D454" s="218" t="s">
        <v>134</v>
      </c>
      <c r="E454" s="227" t="s">
        <v>19</v>
      </c>
      <c r="F454" s="228" t="s">
        <v>693</v>
      </c>
      <c r="G454" s="226"/>
      <c r="H454" s="229">
        <v>0.14999999999999999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134</v>
      </c>
      <c r="AU454" s="235" t="s">
        <v>84</v>
      </c>
      <c r="AV454" s="13" t="s">
        <v>84</v>
      </c>
      <c r="AW454" s="13" t="s">
        <v>35</v>
      </c>
      <c r="AX454" s="13" t="s">
        <v>82</v>
      </c>
      <c r="AY454" s="235" t="s">
        <v>121</v>
      </c>
    </row>
    <row r="455" s="12" customFormat="1" ht="22.8" customHeight="1">
      <c r="A455" s="12"/>
      <c r="B455" s="189"/>
      <c r="C455" s="190"/>
      <c r="D455" s="191" t="s">
        <v>73</v>
      </c>
      <c r="E455" s="203" t="s">
        <v>694</v>
      </c>
      <c r="F455" s="203" t="s">
        <v>695</v>
      </c>
      <c r="G455" s="190"/>
      <c r="H455" s="190"/>
      <c r="I455" s="193"/>
      <c r="J455" s="204">
        <f>BK455</f>
        <v>0</v>
      </c>
      <c r="K455" s="190"/>
      <c r="L455" s="195"/>
      <c r="M455" s="196"/>
      <c r="N455" s="197"/>
      <c r="O455" s="197"/>
      <c r="P455" s="198">
        <f>SUM(P456:P475)</f>
        <v>0</v>
      </c>
      <c r="Q455" s="197"/>
      <c r="R455" s="198">
        <f>SUM(R456:R475)</f>
        <v>0</v>
      </c>
      <c r="S455" s="197"/>
      <c r="T455" s="199">
        <f>SUM(T456:T475)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0" t="s">
        <v>82</v>
      </c>
      <c r="AT455" s="201" t="s">
        <v>73</v>
      </c>
      <c r="AU455" s="201" t="s">
        <v>82</v>
      </c>
      <c r="AY455" s="200" t="s">
        <v>121</v>
      </c>
      <c r="BK455" s="202">
        <f>SUM(BK456:BK475)</f>
        <v>0</v>
      </c>
    </row>
    <row r="456" s="2" customFormat="1" ht="16.5" customHeight="1">
      <c r="A456" s="39"/>
      <c r="B456" s="40"/>
      <c r="C456" s="205" t="s">
        <v>696</v>
      </c>
      <c r="D456" s="205" t="s">
        <v>123</v>
      </c>
      <c r="E456" s="206" t="s">
        <v>697</v>
      </c>
      <c r="F456" s="207" t="s">
        <v>698</v>
      </c>
      <c r="G456" s="208" t="s">
        <v>326</v>
      </c>
      <c r="H456" s="209">
        <v>1034.7670000000001</v>
      </c>
      <c r="I456" s="210"/>
      <c r="J456" s="211">
        <f>ROUND(I456*H456,2)</f>
        <v>0</v>
      </c>
      <c r="K456" s="207" t="s">
        <v>127</v>
      </c>
      <c r="L456" s="45"/>
      <c r="M456" s="212" t="s">
        <v>19</v>
      </c>
      <c r="N456" s="213" t="s">
        <v>45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128</v>
      </c>
      <c r="AT456" s="216" t="s">
        <v>123</v>
      </c>
      <c r="AU456" s="216" t="s">
        <v>84</v>
      </c>
      <c r="AY456" s="18" t="s">
        <v>121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82</v>
      </c>
      <c r="BK456" s="217">
        <f>ROUND(I456*H456,2)</f>
        <v>0</v>
      </c>
      <c r="BL456" s="18" t="s">
        <v>128</v>
      </c>
      <c r="BM456" s="216" t="s">
        <v>699</v>
      </c>
    </row>
    <row r="457" s="2" customFormat="1">
      <c r="A457" s="39"/>
      <c r="B457" s="40"/>
      <c r="C457" s="41"/>
      <c r="D457" s="218" t="s">
        <v>130</v>
      </c>
      <c r="E457" s="41"/>
      <c r="F457" s="219" t="s">
        <v>700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130</v>
      </c>
      <c r="AU457" s="18" t="s">
        <v>84</v>
      </c>
    </row>
    <row r="458" s="2" customFormat="1">
      <c r="A458" s="39"/>
      <c r="B458" s="40"/>
      <c r="C458" s="41"/>
      <c r="D458" s="223" t="s">
        <v>132</v>
      </c>
      <c r="E458" s="41"/>
      <c r="F458" s="224" t="s">
        <v>701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132</v>
      </c>
      <c r="AU458" s="18" t="s">
        <v>84</v>
      </c>
    </row>
    <row r="459" s="2" customFormat="1" ht="16.5" customHeight="1">
      <c r="A459" s="39"/>
      <c r="B459" s="40"/>
      <c r="C459" s="205" t="s">
        <v>702</v>
      </c>
      <c r="D459" s="205" t="s">
        <v>123</v>
      </c>
      <c r="E459" s="206" t="s">
        <v>703</v>
      </c>
      <c r="F459" s="207" t="s">
        <v>704</v>
      </c>
      <c r="G459" s="208" t="s">
        <v>326</v>
      </c>
      <c r="H459" s="209">
        <v>14486.737999999999</v>
      </c>
      <c r="I459" s="210"/>
      <c r="J459" s="211">
        <f>ROUND(I459*H459,2)</f>
        <v>0</v>
      </c>
      <c r="K459" s="207" t="s">
        <v>127</v>
      </c>
      <c r="L459" s="45"/>
      <c r="M459" s="212" t="s">
        <v>19</v>
      </c>
      <c r="N459" s="213" t="s">
        <v>45</v>
      </c>
      <c r="O459" s="85"/>
      <c r="P459" s="214">
        <f>O459*H459</f>
        <v>0</v>
      </c>
      <c r="Q459" s="214">
        <v>0</v>
      </c>
      <c r="R459" s="214">
        <f>Q459*H459</f>
        <v>0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128</v>
      </c>
      <c r="AT459" s="216" t="s">
        <v>123</v>
      </c>
      <c r="AU459" s="216" t="s">
        <v>84</v>
      </c>
      <c r="AY459" s="18" t="s">
        <v>121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82</v>
      </c>
      <c r="BK459" s="217">
        <f>ROUND(I459*H459,2)</f>
        <v>0</v>
      </c>
      <c r="BL459" s="18" t="s">
        <v>128</v>
      </c>
      <c r="BM459" s="216" t="s">
        <v>705</v>
      </c>
    </row>
    <row r="460" s="2" customFormat="1">
      <c r="A460" s="39"/>
      <c r="B460" s="40"/>
      <c r="C460" s="41"/>
      <c r="D460" s="218" t="s">
        <v>130</v>
      </c>
      <c r="E460" s="41"/>
      <c r="F460" s="219" t="s">
        <v>706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130</v>
      </c>
      <c r="AU460" s="18" t="s">
        <v>84</v>
      </c>
    </row>
    <row r="461" s="2" customFormat="1">
      <c r="A461" s="39"/>
      <c r="B461" s="40"/>
      <c r="C461" s="41"/>
      <c r="D461" s="223" t="s">
        <v>132</v>
      </c>
      <c r="E461" s="41"/>
      <c r="F461" s="224" t="s">
        <v>707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132</v>
      </c>
      <c r="AU461" s="18" t="s">
        <v>84</v>
      </c>
    </row>
    <row r="462" s="13" customFormat="1">
      <c r="A462" s="13"/>
      <c r="B462" s="225"/>
      <c r="C462" s="226"/>
      <c r="D462" s="218" t="s">
        <v>134</v>
      </c>
      <c r="E462" s="226"/>
      <c r="F462" s="228" t="s">
        <v>708</v>
      </c>
      <c r="G462" s="226"/>
      <c r="H462" s="229">
        <v>14486.737999999999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134</v>
      </c>
      <c r="AU462" s="235" t="s">
        <v>84</v>
      </c>
      <c r="AV462" s="13" t="s">
        <v>84</v>
      </c>
      <c r="AW462" s="13" t="s">
        <v>4</v>
      </c>
      <c r="AX462" s="13" t="s">
        <v>82</v>
      </c>
      <c r="AY462" s="235" t="s">
        <v>121</v>
      </c>
    </row>
    <row r="463" s="2" customFormat="1" ht="21.75" customHeight="1">
      <c r="A463" s="39"/>
      <c r="B463" s="40"/>
      <c r="C463" s="205" t="s">
        <v>709</v>
      </c>
      <c r="D463" s="205" t="s">
        <v>123</v>
      </c>
      <c r="E463" s="206" t="s">
        <v>710</v>
      </c>
      <c r="F463" s="207" t="s">
        <v>711</v>
      </c>
      <c r="G463" s="208" t="s">
        <v>326</v>
      </c>
      <c r="H463" s="209">
        <v>177.863</v>
      </c>
      <c r="I463" s="210"/>
      <c r="J463" s="211">
        <f>ROUND(I463*H463,2)</f>
        <v>0</v>
      </c>
      <c r="K463" s="207" t="s">
        <v>127</v>
      </c>
      <c r="L463" s="45"/>
      <c r="M463" s="212" t="s">
        <v>19</v>
      </c>
      <c r="N463" s="213" t="s">
        <v>45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128</v>
      </c>
      <c r="AT463" s="216" t="s">
        <v>123</v>
      </c>
      <c r="AU463" s="216" t="s">
        <v>84</v>
      </c>
      <c r="AY463" s="18" t="s">
        <v>121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82</v>
      </c>
      <c r="BK463" s="217">
        <f>ROUND(I463*H463,2)</f>
        <v>0</v>
      </c>
      <c r="BL463" s="18" t="s">
        <v>128</v>
      </c>
      <c r="BM463" s="216" t="s">
        <v>712</v>
      </c>
    </row>
    <row r="464" s="2" customFormat="1">
      <c r="A464" s="39"/>
      <c r="B464" s="40"/>
      <c r="C464" s="41"/>
      <c r="D464" s="218" t="s">
        <v>130</v>
      </c>
      <c r="E464" s="41"/>
      <c r="F464" s="219" t="s">
        <v>713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130</v>
      </c>
      <c r="AU464" s="18" t="s">
        <v>84</v>
      </c>
    </row>
    <row r="465" s="2" customFormat="1">
      <c r="A465" s="39"/>
      <c r="B465" s="40"/>
      <c r="C465" s="41"/>
      <c r="D465" s="223" t="s">
        <v>132</v>
      </c>
      <c r="E465" s="41"/>
      <c r="F465" s="224" t="s">
        <v>714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132</v>
      </c>
      <c r="AU465" s="18" t="s">
        <v>84</v>
      </c>
    </row>
    <row r="466" s="13" customFormat="1">
      <c r="A466" s="13"/>
      <c r="B466" s="225"/>
      <c r="C466" s="226"/>
      <c r="D466" s="218" t="s">
        <v>134</v>
      </c>
      <c r="E466" s="227" t="s">
        <v>19</v>
      </c>
      <c r="F466" s="228" t="s">
        <v>715</v>
      </c>
      <c r="G466" s="226"/>
      <c r="H466" s="229">
        <v>177.863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134</v>
      </c>
      <c r="AU466" s="235" t="s">
        <v>84</v>
      </c>
      <c r="AV466" s="13" t="s">
        <v>84</v>
      </c>
      <c r="AW466" s="13" t="s">
        <v>35</v>
      </c>
      <c r="AX466" s="13" t="s">
        <v>82</v>
      </c>
      <c r="AY466" s="235" t="s">
        <v>121</v>
      </c>
    </row>
    <row r="467" s="2" customFormat="1" ht="24.15" customHeight="1">
      <c r="A467" s="39"/>
      <c r="B467" s="40"/>
      <c r="C467" s="205" t="s">
        <v>716</v>
      </c>
      <c r="D467" s="205" t="s">
        <v>123</v>
      </c>
      <c r="E467" s="206" t="s">
        <v>717</v>
      </c>
      <c r="F467" s="207" t="s">
        <v>718</v>
      </c>
      <c r="G467" s="208" t="s">
        <v>326</v>
      </c>
      <c r="H467" s="209">
        <v>732.30799999999999</v>
      </c>
      <c r="I467" s="210"/>
      <c r="J467" s="211">
        <f>ROUND(I467*H467,2)</f>
        <v>0</v>
      </c>
      <c r="K467" s="207" t="s">
        <v>127</v>
      </c>
      <c r="L467" s="45"/>
      <c r="M467" s="212" t="s">
        <v>19</v>
      </c>
      <c r="N467" s="213" t="s">
        <v>45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128</v>
      </c>
      <c r="AT467" s="216" t="s">
        <v>123</v>
      </c>
      <c r="AU467" s="216" t="s">
        <v>84</v>
      </c>
      <c r="AY467" s="18" t="s">
        <v>121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82</v>
      </c>
      <c r="BK467" s="217">
        <f>ROUND(I467*H467,2)</f>
        <v>0</v>
      </c>
      <c r="BL467" s="18" t="s">
        <v>128</v>
      </c>
      <c r="BM467" s="216" t="s">
        <v>719</v>
      </c>
    </row>
    <row r="468" s="2" customFormat="1">
      <c r="A468" s="39"/>
      <c r="B468" s="40"/>
      <c r="C468" s="41"/>
      <c r="D468" s="218" t="s">
        <v>130</v>
      </c>
      <c r="E468" s="41"/>
      <c r="F468" s="219" t="s">
        <v>720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130</v>
      </c>
      <c r="AU468" s="18" t="s">
        <v>84</v>
      </c>
    </row>
    <row r="469" s="2" customFormat="1">
      <c r="A469" s="39"/>
      <c r="B469" s="40"/>
      <c r="C469" s="41"/>
      <c r="D469" s="223" t="s">
        <v>132</v>
      </c>
      <c r="E469" s="41"/>
      <c r="F469" s="224" t="s">
        <v>721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132</v>
      </c>
      <c r="AU469" s="18" t="s">
        <v>84</v>
      </c>
    </row>
    <row r="470" s="13" customFormat="1">
      <c r="A470" s="13"/>
      <c r="B470" s="225"/>
      <c r="C470" s="226"/>
      <c r="D470" s="218" t="s">
        <v>134</v>
      </c>
      <c r="E470" s="227" t="s">
        <v>19</v>
      </c>
      <c r="F470" s="228" t="s">
        <v>722</v>
      </c>
      <c r="G470" s="226"/>
      <c r="H470" s="229">
        <v>732.30799999999999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134</v>
      </c>
      <c r="AU470" s="235" t="s">
        <v>84</v>
      </c>
      <c r="AV470" s="13" t="s">
        <v>84</v>
      </c>
      <c r="AW470" s="13" t="s">
        <v>35</v>
      </c>
      <c r="AX470" s="13" t="s">
        <v>74</v>
      </c>
      <c r="AY470" s="235" t="s">
        <v>121</v>
      </c>
    </row>
    <row r="471" s="14" customFormat="1">
      <c r="A471" s="14"/>
      <c r="B471" s="236"/>
      <c r="C471" s="237"/>
      <c r="D471" s="218" t="s">
        <v>134</v>
      </c>
      <c r="E471" s="238" t="s">
        <v>19</v>
      </c>
      <c r="F471" s="239" t="s">
        <v>137</v>
      </c>
      <c r="G471" s="237"/>
      <c r="H471" s="240">
        <v>732.30799999999999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134</v>
      </c>
      <c r="AU471" s="246" t="s">
        <v>84</v>
      </c>
      <c r="AV471" s="14" t="s">
        <v>128</v>
      </c>
      <c r="AW471" s="14" t="s">
        <v>35</v>
      </c>
      <c r="AX471" s="14" t="s">
        <v>82</v>
      </c>
      <c r="AY471" s="246" t="s">
        <v>121</v>
      </c>
    </row>
    <row r="472" s="2" customFormat="1" ht="24.15" customHeight="1">
      <c r="A472" s="39"/>
      <c r="B472" s="40"/>
      <c r="C472" s="205" t="s">
        <v>723</v>
      </c>
      <c r="D472" s="205" t="s">
        <v>123</v>
      </c>
      <c r="E472" s="206" t="s">
        <v>724</v>
      </c>
      <c r="F472" s="207" t="s">
        <v>725</v>
      </c>
      <c r="G472" s="208" t="s">
        <v>326</v>
      </c>
      <c r="H472" s="209">
        <v>220.684</v>
      </c>
      <c r="I472" s="210"/>
      <c r="J472" s="211">
        <f>ROUND(I472*H472,2)</f>
        <v>0</v>
      </c>
      <c r="K472" s="207" t="s">
        <v>127</v>
      </c>
      <c r="L472" s="45"/>
      <c r="M472" s="212" t="s">
        <v>19</v>
      </c>
      <c r="N472" s="213" t="s">
        <v>45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128</v>
      </c>
      <c r="AT472" s="216" t="s">
        <v>123</v>
      </c>
      <c r="AU472" s="216" t="s">
        <v>84</v>
      </c>
      <c r="AY472" s="18" t="s">
        <v>121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82</v>
      </c>
      <c r="BK472" s="217">
        <f>ROUND(I472*H472,2)</f>
        <v>0</v>
      </c>
      <c r="BL472" s="18" t="s">
        <v>128</v>
      </c>
      <c r="BM472" s="216" t="s">
        <v>726</v>
      </c>
    </row>
    <row r="473" s="2" customFormat="1">
      <c r="A473" s="39"/>
      <c r="B473" s="40"/>
      <c r="C473" s="41"/>
      <c r="D473" s="218" t="s">
        <v>130</v>
      </c>
      <c r="E473" s="41"/>
      <c r="F473" s="219" t="s">
        <v>727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130</v>
      </c>
      <c r="AU473" s="18" t="s">
        <v>84</v>
      </c>
    </row>
    <row r="474" s="2" customFormat="1">
      <c r="A474" s="39"/>
      <c r="B474" s="40"/>
      <c r="C474" s="41"/>
      <c r="D474" s="223" t="s">
        <v>132</v>
      </c>
      <c r="E474" s="41"/>
      <c r="F474" s="224" t="s">
        <v>728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132</v>
      </c>
      <c r="AU474" s="18" t="s">
        <v>84</v>
      </c>
    </row>
    <row r="475" s="13" customFormat="1">
      <c r="A475" s="13"/>
      <c r="B475" s="225"/>
      <c r="C475" s="226"/>
      <c r="D475" s="218" t="s">
        <v>134</v>
      </c>
      <c r="E475" s="227" t="s">
        <v>19</v>
      </c>
      <c r="F475" s="228" t="s">
        <v>729</v>
      </c>
      <c r="G475" s="226"/>
      <c r="H475" s="229">
        <v>220.684</v>
      </c>
      <c r="I475" s="230"/>
      <c r="J475" s="226"/>
      <c r="K475" s="226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134</v>
      </c>
      <c r="AU475" s="235" t="s">
        <v>84</v>
      </c>
      <c r="AV475" s="13" t="s">
        <v>84</v>
      </c>
      <c r="AW475" s="13" t="s">
        <v>35</v>
      </c>
      <c r="AX475" s="13" t="s">
        <v>82</v>
      </c>
      <c r="AY475" s="235" t="s">
        <v>121</v>
      </c>
    </row>
    <row r="476" s="12" customFormat="1" ht="22.8" customHeight="1">
      <c r="A476" s="12"/>
      <c r="B476" s="189"/>
      <c r="C476" s="190"/>
      <c r="D476" s="191" t="s">
        <v>73</v>
      </c>
      <c r="E476" s="203" t="s">
        <v>730</v>
      </c>
      <c r="F476" s="203" t="s">
        <v>731</v>
      </c>
      <c r="G476" s="190"/>
      <c r="H476" s="190"/>
      <c r="I476" s="193"/>
      <c r="J476" s="204">
        <f>BK476</f>
        <v>0</v>
      </c>
      <c r="K476" s="190"/>
      <c r="L476" s="195"/>
      <c r="M476" s="196"/>
      <c r="N476" s="197"/>
      <c r="O476" s="197"/>
      <c r="P476" s="198">
        <f>SUM(P477:P506)</f>
        <v>0</v>
      </c>
      <c r="Q476" s="197"/>
      <c r="R476" s="198">
        <f>SUM(R477:R506)</f>
        <v>0</v>
      </c>
      <c r="S476" s="197"/>
      <c r="T476" s="199">
        <f>SUM(T477:T506)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0" t="s">
        <v>82</v>
      </c>
      <c r="AT476" s="201" t="s">
        <v>73</v>
      </c>
      <c r="AU476" s="201" t="s">
        <v>82</v>
      </c>
      <c r="AY476" s="200" t="s">
        <v>121</v>
      </c>
      <c r="BK476" s="202">
        <f>SUM(BK477:BK506)</f>
        <v>0</v>
      </c>
    </row>
    <row r="477" s="2" customFormat="1" ht="16.5" customHeight="1">
      <c r="A477" s="39"/>
      <c r="B477" s="40"/>
      <c r="C477" s="205" t="s">
        <v>732</v>
      </c>
      <c r="D477" s="205" t="s">
        <v>123</v>
      </c>
      <c r="E477" s="206" t="s">
        <v>733</v>
      </c>
      <c r="F477" s="207" t="s">
        <v>734</v>
      </c>
      <c r="G477" s="208" t="s">
        <v>326</v>
      </c>
      <c r="H477" s="209">
        <v>109.27800000000001</v>
      </c>
      <c r="I477" s="210"/>
      <c r="J477" s="211">
        <f>ROUND(I477*H477,2)</f>
        <v>0</v>
      </c>
      <c r="K477" s="207" t="s">
        <v>127</v>
      </c>
      <c r="L477" s="45"/>
      <c r="M477" s="212" t="s">
        <v>19</v>
      </c>
      <c r="N477" s="213" t="s">
        <v>45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128</v>
      </c>
      <c r="AT477" s="216" t="s">
        <v>123</v>
      </c>
      <c r="AU477" s="216" t="s">
        <v>84</v>
      </c>
      <c r="AY477" s="18" t="s">
        <v>121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82</v>
      </c>
      <c r="BK477" s="217">
        <f>ROUND(I477*H477,2)</f>
        <v>0</v>
      </c>
      <c r="BL477" s="18" t="s">
        <v>128</v>
      </c>
      <c r="BM477" s="216" t="s">
        <v>735</v>
      </c>
    </row>
    <row r="478" s="2" customFormat="1">
      <c r="A478" s="39"/>
      <c r="B478" s="40"/>
      <c r="C478" s="41"/>
      <c r="D478" s="218" t="s">
        <v>130</v>
      </c>
      <c r="E478" s="41"/>
      <c r="F478" s="219" t="s">
        <v>736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130</v>
      </c>
      <c r="AU478" s="18" t="s">
        <v>84</v>
      </c>
    </row>
    <row r="479" s="2" customFormat="1">
      <c r="A479" s="39"/>
      <c r="B479" s="40"/>
      <c r="C479" s="41"/>
      <c r="D479" s="223" t="s">
        <v>132</v>
      </c>
      <c r="E479" s="41"/>
      <c r="F479" s="224" t="s">
        <v>737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132</v>
      </c>
      <c r="AU479" s="18" t="s">
        <v>84</v>
      </c>
    </row>
    <row r="480" s="13" customFormat="1">
      <c r="A480" s="13"/>
      <c r="B480" s="225"/>
      <c r="C480" s="226"/>
      <c r="D480" s="218" t="s">
        <v>134</v>
      </c>
      <c r="E480" s="227" t="s">
        <v>19</v>
      </c>
      <c r="F480" s="228" t="s">
        <v>738</v>
      </c>
      <c r="G480" s="226"/>
      <c r="H480" s="229">
        <v>109.27800000000001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134</v>
      </c>
      <c r="AU480" s="235" t="s">
        <v>84</v>
      </c>
      <c r="AV480" s="13" t="s">
        <v>84</v>
      </c>
      <c r="AW480" s="13" t="s">
        <v>35</v>
      </c>
      <c r="AX480" s="13" t="s">
        <v>82</v>
      </c>
      <c r="AY480" s="235" t="s">
        <v>121</v>
      </c>
    </row>
    <row r="481" s="2" customFormat="1" ht="21.75" customHeight="1">
      <c r="A481" s="39"/>
      <c r="B481" s="40"/>
      <c r="C481" s="205" t="s">
        <v>739</v>
      </c>
      <c r="D481" s="205" t="s">
        <v>123</v>
      </c>
      <c r="E481" s="206" t="s">
        <v>740</v>
      </c>
      <c r="F481" s="207" t="s">
        <v>741</v>
      </c>
      <c r="G481" s="208" t="s">
        <v>326</v>
      </c>
      <c r="H481" s="209">
        <v>100.27800000000001</v>
      </c>
      <c r="I481" s="210"/>
      <c r="J481" s="211">
        <f>ROUND(I481*H481,2)</f>
        <v>0</v>
      </c>
      <c r="K481" s="207" t="s">
        <v>127</v>
      </c>
      <c r="L481" s="45"/>
      <c r="M481" s="212" t="s">
        <v>19</v>
      </c>
      <c r="N481" s="213" t="s">
        <v>45</v>
      </c>
      <c r="O481" s="85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128</v>
      </c>
      <c r="AT481" s="216" t="s">
        <v>123</v>
      </c>
      <c r="AU481" s="216" t="s">
        <v>84</v>
      </c>
      <c r="AY481" s="18" t="s">
        <v>121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82</v>
      </c>
      <c r="BK481" s="217">
        <f>ROUND(I481*H481,2)</f>
        <v>0</v>
      </c>
      <c r="BL481" s="18" t="s">
        <v>128</v>
      </c>
      <c r="BM481" s="216" t="s">
        <v>742</v>
      </c>
    </row>
    <row r="482" s="2" customFormat="1">
      <c r="A482" s="39"/>
      <c r="B482" s="40"/>
      <c r="C482" s="41"/>
      <c r="D482" s="218" t="s">
        <v>130</v>
      </c>
      <c r="E482" s="41"/>
      <c r="F482" s="219" t="s">
        <v>743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130</v>
      </c>
      <c r="AU482" s="18" t="s">
        <v>84</v>
      </c>
    </row>
    <row r="483" s="2" customFormat="1">
      <c r="A483" s="39"/>
      <c r="B483" s="40"/>
      <c r="C483" s="41"/>
      <c r="D483" s="223" t="s">
        <v>132</v>
      </c>
      <c r="E483" s="41"/>
      <c r="F483" s="224" t="s">
        <v>744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132</v>
      </c>
      <c r="AU483" s="18" t="s">
        <v>84</v>
      </c>
    </row>
    <row r="484" s="13" customFormat="1">
      <c r="A484" s="13"/>
      <c r="B484" s="225"/>
      <c r="C484" s="226"/>
      <c r="D484" s="218" t="s">
        <v>134</v>
      </c>
      <c r="E484" s="227" t="s">
        <v>19</v>
      </c>
      <c r="F484" s="228" t="s">
        <v>745</v>
      </c>
      <c r="G484" s="226"/>
      <c r="H484" s="229">
        <v>100.27800000000001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134</v>
      </c>
      <c r="AU484" s="235" t="s">
        <v>84</v>
      </c>
      <c r="AV484" s="13" t="s">
        <v>84</v>
      </c>
      <c r="AW484" s="13" t="s">
        <v>35</v>
      </c>
      <c r="AX484" s="13" t="s">
        <v>82</v>
      </c>
      <c r="AY484" s="235" t="s">
        <v>121</v>
      </c>
    </row>
    <row r="485" s="2" customFormat="1" ht="21.75" customHeight="1">
      <c r="A485" s="39"/>
      <c r="B485" s="40"/>
      <c r="C485" s="205" t="s">
        <v>746</v>
      </c>
      <c r="D485" s="205" t="s">
        <v>123</v>
      </c>
      <c r="E485" s="206" t="s">
        <v>747</v>
      </c>
      <c r="F485" s="207" t="s">
        <v>748</v>
      </c>
      <c r="G485" s="208" t="s">
        <v>326</v>
      </c>
      <c r="H485" s="209">
        <v>200.55600000000001</v>
      </c>
      <c r="I485" s="210"/>
      <c r="J485" s="211">
        <f>ROUND(I485*H485,2)</f>
        <v>0</v>
      </c>
      <c r="K485" s="207" t="s">
        <v>127</v>
      </c>
      <c r="L485" s="45"/>
      <c r="M485" s="212" t="s">
        <v>19</v>
      </c>
      <c r="N485" s="213" t="s">
        <v>45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128</v>
      </c>
      <c r="AT485" s="216" t="s">
        <v>123</v>
      </c>
      <c r="AU485" s="216" t="s">
        <v>84</v>
      </c>
      <c r="AY485" s="18" t="s">
        <v>121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82</v>
      </c>
      <c r="BK485" s="217">
        <f>ROUND(I485*H485,2)</f>
        <v>0</v>
      </c>
      <c r="BL485" s="18" t="s">
        <v>128</v>
      </c>
      <c r="BM485" s="216" t="s">
        <v>749</v>
      </c>
    </row>
    <row r="486" s="2" customFormat="1">
      <c r="A486" s="39"/>
      <c r="B486" s="40"/>
      <c r="C486" s="41"/>
      <c r="D486" s="218" t="s">
        <v>130</v>
      </c>
      <c r="E486" s="41"/>
      <c r="F486" s="219" t="s">
        <v>750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130</v>
      </c>
      <c r="AU486" s="18" t="s">
        <v>84</v>
      </c>
    </row>
    <row r="487" s="2" customFormat="1">
      <c r="A487" s="39"/>
      <c r="B487" s="40"/>
      <c r="C487" s="41"/>
      <c r="D487" s="223" t="s">
        <v>132</v>
      </c>
      <c r="E487" s="41"/>
      <c r="F487" s="224" t="s">
        <v>751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132</v>
      </c>
      <c r="AU487" s="18" t="s">
        <v>84</v>
      </c>
    </row>
    <row r="488" s="13" customFormat="1">
      <c r="A488" s="13"/>
      <c r="B488" s="225"/>
      <c r="C488" s="226"/>
      <c r="D488" s="218" t="s">
        <v>134</v>
      </c>
      <c r="E488" s="227" t="s">
        <v>19</v>
      </c>
      <c r="F488" s="228" t="s">
        <v>745</v>
      </c>
      <c r="G488" s="226"/>
      <c r="H488" s="229">
        <v>100.27800000000001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134</v>
      </c>
      <c r="AU488" s="235" t="s">
        <v>84</v>
      </c>
      <c r="AV488" s="13" t="s">
        <v>84</v>
      </c>
      <c r="AW488" s="13" t="s">
        <v>35</v>
      </c>
      <c r="AX488" s="13" t="s">
        <v>82</v>
      </c>
      <c r="AY488" s="235" t="s">
        <v>121</v>
      </c>
    </row>
    <row r="489" s="13" customFormat="1">
      <c r="A489" s="13"/>
      <c r="B489" s="225"/>
      <c r="C489" s="226"/>
      <c r="D489" s="218" t="s">
        <v>134</v>
      </c>
      <c r="E489" s="226"/>
      <c r="F489" s="228" t="s">
        <v>752</v>
      </c>
      <c r="G489" s="226"/>
      <c r="H489" s="229">
        <v>200.55600000000001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134</v>
      </c>
      <c r="AU489" s="235" t="s">
        <v>84</v>
      </c>
      <c r="AV489" s="13" t="s">
        <v>84</v>
      </c>
      <c r="AW489" s="13" t="s">
        <v>4</v>
      </c>
      <c r="AX489" s="13" t="s">
        <v>82</v>
      </c>
      <c r="AY489" s="235" t="s">
        <v>121</v>
      </c>
    </row>
    <row r="490" s="2" customFormat="1" ht="21.75" customHeight="1">
      <c r="A490" s="39"/>
      <c r="B490" s="40"/>
      <c r="C490" s="205" t="s">
        <v>753</v>
      </c>
      <c r="D490" s="205" t="s">
        <v>123</v>
      </c>
      <c r="E490" s="206" t="s">
        <v>754</v>
      </c>
      <c r="F490" s="207" t="s">
        <v>755</v>
      </c>
      <c r="G490" s="208" t="s">
        <v>326</v>
      </c>
      <c r="H490" s="209">
        <v>1795.6579999999999</v>
      </c>
      <c r="I490" s="210"/>
      <c r="J490" s="211">
        <f>ROUND(I490*H490,2)</f>
        <v>0</v>
      </c>
      <c r="K490" s="207" t="s">
        <v>127</v>
      </c>
      <c r="L490" s="45"/>
      <c r="M490" s="212" t="s">
        <v>19</v>
      </c>
      <c r="N490" s="213" t="s">
        <v>45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128</v>
      </c>
      <c r="AT490" s="216" t="s">
        <v>123</v>
      </c>
      <c r="AU490" s="216" t="s">
        <v>84</v>
      </c>
      <c r="AY490" s="18" t="s">
        <v>121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82</v>
      </c>
      <c r="BK490" s="217">
        <f>ROUND(I490*H490,2)</f>
        <v>0</v>
      </c>
      <c r="BL490" s="18" t="s">
        <v>128</v>
      </c>
      <c r="BM490" s="216" t="s">
        <v>756</v>
      </c>
    </row>
    <row r="491" s="2" customFormat="1">
      <c r="A491" s="39"/>
      <c r="B491" s="40"/>
      <c r="C491" s="41"/>
      <c r="D491" s="218" t="s">
        <v>130</v>
      </c>
      <c r="E491" s="41"/>
      <c r="F491" s="219" t="s">
        <v>757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130</v>
      </c>
      <c r="AU491" s="18" t="s">
        <v>84</v>
      </c>
    </row>
    <row r="492" s="2" customFormat="1">
      <c r="A492" s="39"/>
      <c r="B492" s="40"/>
      <c r="C492" s="41"/>
      <c r="D492" s="223" t="s">
        <v>132</v>
      </c>
      <c r="E492" s="41"/>
      <c r="F492" s="224" t="s">
        <v>758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132</v>
      </c>
      <c r="AU492" s="18" t="s">
        <v>84</v>
      </c>
    </row>
    <row r="493" s="13" customFormat="1">
      <c r="A493" s="13"/>
      <c r="B493" s="225"/>
      <c r="C493" s="226"/>
      <c r="D493" s="218" t="s">
        <v>134</v>
      </c>
      <c r="E493" s="227" t="s">
        <v>19</v>
      </c>
      <c r="F493" s="228" t="s">
        <v>759</v>
      </c>
      <c r="G493" s="226"/>
      <c r="H493" s="229">
        <v>1513.9880000000001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134</v>
      </c>
      <c r="AU493" s="235" t="s">
        <v>84</v>
      </c>
      <c r="AV493" s="13" t="s">
        <v>84</v>
      </c>
      <c r="AW493" s="13" t="s">
        <v>35</v>
      </c>
      <c r="AX493" s="13" t="s">
        <v>74</v>
      </c>
      <c r="AY493" s="235" t="s">
        <v>121</v>
      </c>
    </row>
    <row r="494" s="13" customFormat="1">
      <c r="A494" s="13"/>
      <c r="B494" s="225"/>
      <c r="C494" s="226"/>
      <c r="D494" s="218" t="s">
        <v>134</v>
      </c>
      <c r="E494" s="227" t="s">
        <v>19</v>
      </c>
      <c r="F494" s="228" t="s">
        <v>760</v>
      </c>
      <c r="G494" s="226"/>
      <c r="H494" s="229">
        <v>281.67000000000002</v>
      </c>
      <c r="I494" s="230"/>
      <c r="J494" s="226"/>
      <c r="K494" s="226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134</v>
      </c>
      <c r="AU494" s="235" t="s">
        <v>84</v>
      </c>
      <c r="AV494" s="13" t="s">
        <v>84</v>
      </c>
      <c r="AW494" s="13" t="s">
        <v>35</v>
      </c>
      <c r="AX494" s="13" t="s">
        <v>74</v>
      </c>
      <c r="AY494" s="235" t="s">
        <v>121</v>
      </c>
    </row>
    <row r="495" s="14" customFormat="1">
      <c r="A495" s="14"/>
      <c r="B495" s="236"/>
      <c r="C495" s="237"/>
      <c r="D495" s="218" t="s">
        <v>134</v>
      </c>
      <c r="E495" s="238" t="s">
        <v>19</v>
      </c>
      <c r="F495" s="239" t="s">
        <v>137</v>
      </c>
      <c r="G495" s="237"/>
      <c r="H495" s="240">
        <v>1795.6579999999999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134</v>
      </c>
      <c r="AU495" s="246" t="s">
        <v>84</v>
      </c>
      <c r="AV495" s="14" t="s">
        <v>128</v>
      </c>
      <c r="AW495" s="14" t="s">
        <v>35</v>
      </c>
      <c r="AX495" s="14" t="s">
        <v>82</v>
      </c>
      <c r="AY495" s="246" t="s">
        <v>121</v>
      </c>
    </row>
    <row r="496" s="2" customFormat="1" ht="21.75" customHeight="1">
      <c r="A496" s="39"/>
      <c r="B496" s="40"/>
      <c r="C496" s="205" t="s">
        <v>761</v>
      </c>
      <c r="D496" s="205" t="s">
        <v>123</v>
      </c>
      <c r="E496" s="206" t="s">
        <v>762</v>
      </c>
      <c r="F496" s="207" t="s">
        <v>763</v>
      </c>
      <c r="G496" s="208" t="s">
        <v>326</v>
      </c>
      <c r="H496" s="209">
        <v>1795.6500000000001</v>
      </c>
      <c r="I496" s="210"/>
      <c r="J496" s="211">
        <f>ROUND(I496*H496,2)</f>
        <v>0</v>
      </c>
      <c r="K496" s="207" t="s">
        <v>127</v>
      </c>
      <c r="L496" s="45"/>
      <c r="M496" s="212" t="s">
        <v>19</v>
      </c>
      <c r="N496" s="213" t="s">
        <v>45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128</v>
      </c>
      <c r="AT496" s="216" t="s">
        <v>123</v>
      </c>
      <c r="AU496" s="216" t="s">
        <v>84</v>
      </c>
      <c r="AY496" s="18" t="s">
        <v>121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82</v>
      </c>
      <c r="BK496" s="217">
        <f>ROUND(I496*H496,2)</f>
        <v>0</v>
      </c>
      <c r="BL496" s="18" t="s">
        <v>128</v>
      </c>
      <c r="BM496" s="216" t="s">
        <v>764</v>
      </c>
    </row>
    <row r="497" s="2" customFormat="1">
      <c r="A497" s="39"/>
      <c r="B497" s="40"/>
      <c r="C497" s="41"/>
      <c r="D497" s="218" t="s">
        <v>130</v>
      </c>
      <c r="E497" s="41"/>
      <c r="F497" s="219" t="s">
        <v>765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130</v>
      </c>
      <c r="AU497" s="18" t="s">
        <v>84</v>
      </c>
    </row>
    <row r="498" s="2" customFormat="1">
      <c r="A498" s="39"/>
      <c r="B498" s="40"/>
      <c r="C498" s="41"/>
      <c r="D498" s="223" t="s">
        <v>132</v>
      </c>
      <c r="E498" s="41"/>
      <c r="F498" s="224" t="s">
        <v>766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132</v>
      </c>
      <c r="AU498" s="18" t="s">
        <v>84</v>
      </c>
    </row>
    <row r="499" s="13" customFormat="1">
      <c r="A499" s="13"/>
      <c r="B499" s="225"/>
      <c r="C499" s="226"/>
      <c r="D499" s="218" t="s">
        <v>134</v>
      </c>
      <c r="E499" s="227" t="s">
        <v>19</v>
      </c>
      <c r="F499" s="228" t="s">
        <v>767</v>
      </c>
      <c r="G499" s="226"/>
      <c r="H499" s="229">
        <v>1513.98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134</v>
      </c>
      <c r="AU499" s="235" t="s">
        <v>84</v>
      </c>
      <c r="AV499" s="13" t="s">
        <v>84</v>
      </c>
      <c r="AW499" s="13" t="s">
        <v>35</v>
      </c>
      <c r="AX499" s="13" t="s">
        <v>74</v>
      </c>
      <c r="AY499" s="235" t="s">
        <v>121</v>
      </c>
    </row>
    <row r="500" s="13" customFormat="1">
      <c r="A500" s="13"/>
      <c r="B500" s="225"/>
      <c r="C500" s="226"/>
      <c r="D500" s="218" t="s">
        <v>134</v>
      </c>
      <c r="E500" s="227" t="s">
        <v>19</v>
      </c>
      <c r="F500" s="228" t="s">
        <v>768</v>
      </c>
      <c r="G500" s="226"/>
      <c r="H500" s="229">
        <v>281.67000000000002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134</v>
      </c>
      <c r="AU500" s="235" t="s">
        <v>84</v>
      </c>
      <c r="AV500" s="13" t="s">
        <v>84</v>
      </c>
      <c r="AW500" s="13" t="s">
        <v>35</v>
      </c>
      <c r="AX500" s="13" t="s">
        <v>74</v>
      </c>
      <c r="AY500" s="235" t="s">
        <v>121</v>
      </c>
    </row>
    <row r="501" s="14" customFormat="1">
      <c r="A501" s="14"/>
      <c r="B501" s="236"/>
      <c r="C501" s="237"/>
      <c r="D501" s="218" t="s">
        <v>134</v>
      </c>
      <c r="E501" s="238" t="s">
        <v>19</v>
      </c>
      <c r="F501" s="239" t="s">
        <v>137</v>
      </c>
      <c r="G501" s="237"/>
      <c r="H501" s="240">
        <v>1795.6500000000001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134</v>
      </c>
      <c r="AU501" s="246" t="s">
        <v>84</v>
      </c>
      <c r="AV501" s="14" t="s">
        <v>128</v>
      </c>
      <c r="AW501" s="14" t="s">
        <v>35</v>
      </c>
      <c r="AX501" s="14" t="s">
        <v>82</v>
      </c>
      <c r="AY501" s="246" t="s">
        <v>121</v>
      </c>
    </row>
    <row r="502" s="2" customFormat="1" ht="21.75" customHeight="1">
      <c r="A502" s="39"/>
      <c r="B502" s="40"/>
      <c r="C502" s="205" t="s">
        <v>769</v>
      </c>
      <c r="D502" s="205" t="s">
        <v>123</v>
      </c>
      <c r="E502" s="206" t="s">
        <v>770</v>
      </c>
      <c r="F502" s="207" t="s">
        <v>771</v>
      </c>
      <c r="G502" s="208" t="s">
        <v>326</v>
      </c>
      <c r="H502" s="209">
        <v>3591.3000000000002</v>
      </c>
      <c r="I502" s="210"/>
      <c r="J502" s="211">
        <f>ROUND(I502*H502,2)</f>
        <v>0</v>
      </c>
      <c r="K502" s="207" t="s">
        <v>127</v>
      </c>
      <c r="L502" s="45"/>
      <c r="M502" s="212" t="s">
        <v>19</v>
      </c>
      <c r="N502" s="213" t="s">
        <v>45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128</v>
      </c>
      <c r="AT502" s="216" t="s">
        <v>123</v>
      </c>
      <c r="AU502" s="216" t="s">
        <v>84</v>
      </c>
      <c r="AY502" s="18" t="s">
        <v>121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82</v>
      </c>
      <c r="BK502" s="217">
        <f>ROUND(I502*H502,2)</f>
        <v>0</v>
      </c>
      <c r="BL502" s="18" t="s">
        <v>128</v>
      </c>
      <c r="BM502" s="216" t="s">
        <v>772</v>
      </c>
    </row>
    <row r="503" s="2" customFormat="1">
      <c r="A503" s="39"/>
      <c r="B503" s="40"/>
      <c r="C503" s="41"/>
      <c r="D503" s="218" t="s">
        <v>130</v>
      </c>
      <c r="E503" s="41"/>
      <c r="F503" s="219" t="s">
        <v>773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130</v>
      </c>
      <c r="AU503" s="18" t="s">
        <v>84</v>
      </c>
    </row>
    <row r="504" s="2" customFormat="1">
      <c r="A504" s="39"/>
      <c r="B504" s="40"/>
      <c r="C504" s="41"/>
      <c r="D504" s="223" t="s">
        <v>132</v>
      </c>
      <c r="E504" s="41"/>
      <c r="F504" s="224" t="s">
        <v>774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132</v>
      </c>
      <c r="AU504" s="18" t="s">
        <v>84</v>
      </c>
    </row>
    <row r="505" s="13" customFormat="1">
      <c r="A505" s="13"/>
      <c r="B505" s="225"/>
      <c r="C505" s="226"/>
      <c r="D505" s="218" t="s">
        <v>134</v>
      </c>
      <c r="E505" s="227" t="s">
        <v>19</v>
      </c>
      <c r="F505" s="228" t="s">
        <v>775</v>
      </c>
      <c r="G505" s="226"/>
      <c r="H505" s="229">
        <v>1795.6500000000001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134</v>
      </c>
      <c r="AU505" s="235" t="s">
        <v>84</v>
      </c>
      <c r="AV505" s="13" t="s">
        <v>84</v>
      </c>
      <c r="AW505" s="13" t="s">
        <v>35</v>
      </c>
      <c r="AX505" s="13" t="s">
        <v>82</v>
      </c>
      <c r="AY505" s="235" t="s">
        <v>121</v>
      </c>
    </row>
    <row r="506" s="13" customFormat="1">
      <c r="A506" s="13"/>
      <c r="B506" s="225"/>
      <c r="C506" s="226"/>
      <c r="D506" s="218" t="s">
        <v>134</v>
      </c>
      <c r="E506" s="226"/>
      <c r="F506" s="228" t="s">
        <v>776</v>
      </c>
      <c r="G506" s="226"/>
      <c r="H506" s="229">
        <v>3591.3000000000002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134</v>
      </c>
      <c r="AU506" s="235" t="s">
        <v>84</v>
      </c>
      <c r="AV506" s="13" t="s">
        <v>84</v>
      </c>
      <c r="AW506" s="13" t="s">
        <v>4</v>
      </c>
      <c r="AX506" s="13" t="s">
        <v>82</v>
      </c>
      <c r="AY506" s="235" t="s">
        <v>121</v>
      </c>
    </row>
    <row r="507" s="12" customFormat="1" ht="25.92" customHeight="1">
      <c r="A507" s="12"/>
      <c r="B507" s="189"/>
      <c r="C507" s="190"/>
      <c r="D507" s="191" t="s">
        <v>73</v>
      </c>
      <c r="E507" s="192" t="s">
        <v>323</v>
      </c>
      <c r="F507" s="192" t="s">
        <v>777</v>
      </c>
      <c r="G507" s="190"/>
      <c r="H507" s="190"/>
      <c r="I507" s="193"/>
      <c r="J507" s="194">
        <f>BK507</f>
        <v>0</v>
      </c>
      <c r="K507" s="190"/>
      <c r="L507" s="195"/>
      <c r="M507" s="196"/>
      <c r="N507" s="197"/>
      <c r="O507" s="197"/>
      <c r="P507" s="198">
        <f>P508</f>
        <v>0</v>
      </c>
      <c r="Q507" s="197"/>
      <c r="R507" s="198">
        <f>R508</f>
        <v>0.0072900000000000005</v>
      </c>
      <c r="S507" s="197"/>
      <c r="T507" s="199">
        <f>T508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0" t="s">
        <v>145</v>
      </c>
      <c r="AT507" s="201" t="s">
        <v>73</v>
      </c>
      <c r="AU507" s="201" t="s">
        <v>74</v>
      </c>
      <c r="AY507" s="200" t="s">
        <v>121</v>
      </c>
      <c r="BK507" s="202">
        <f>BK508</f>
        <v>0</v>
      </c>
    </row>
    <row r="508" s="12" customFormat="1" ht="22.8" customHeight="1">
      <c r="A508" s="12"/>
      <c r="B508" s="189"/>
      <c r="C508" s="190"/>
      <c r="D508" s="191" t="s">
        <v>73</v>
      </c>
      <c r="E508" s="203" t="s">
        <v>778</v>
      </c>
      <c r="F508" s="203" t="s">
        <v>779</v>
      </c>
      <c r="G508" s="190"/>
      <c r="H508" s="190"/>
      <c r="I508" s="193"/>
      <c r="J508" s="204">
        <f>BK508</f>
        <v>0</v>
      </c>
      <c r="K508" s="190"/>
      <c r="L508" s="195"/>
      <c r="M508" s="196"/>
      <c r="N508" s="197"/>
      <c r="O508" s="197"/>
      <c r="P508" s="198">
        <f>SUM(P509:P519)</f>
        <v>0</v>
      </c>
      <c r="Q508" s="197"/>
      <c r="R508" s="198">
        <f>SUM(R509:R519)</f>
        <v>0.0072900000000000005</v>
      </c>
      <c r="S508" s="197"/>
      <c r="T508" s="199">
        <f>SUM(T509:T519)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0" t="s">
        <v>145</v>
      </c>
      <c r="AT508" s="201" t="s">
        <v>73</v>
      </c>
      <c r="AU508" s="201" t="s">
        <v>82</v>
      </c>
      <c r="AY508" s="200" t="s">
        <v>121</v>
      </c>
      <c r="BK508" s="202">
        <f>SUM(BK509:BK519)</f>
        <v>0</v>
      </c>
    </row>
    <row r="509" s="2" customFormat="1" ht="16.5" customHeight="1">
      <c r="A509" s="39"/>
      <c r="B509" s="40"/>
      <c r="C509" s="205" t="s">
        <v>780</v>
      </c>
      <c r="D509" s="205" t="s">
        <v>123</v>
      </c>
      <c r="E509" s="206" t="s">
        <v>781</v>
      </c>
      <c r="F509" s="207" t="s">
        <v>782</v>
      </c>
      <c r="G509" s="208" t="s">
        <v>189</v>
      </c>
      <c r="H509" s="209">
        <v>81</v>
      </c>
      <c r="I509" s="210"/>
      <c r="J509" s="211">
        <f>ROUND(I509*H509,2)</f>
        <v>0</v>
      </c>
      <c r="K509" s="207" t="s">
        <v>127</v>
      </c>
      <c r="L509" s="45"/>
      <c r="M509" s="212" t="s">
        <v>19</v>
      </c>
      <c r="N509" s="213" t="s">
        <v>45</v>
      </c>
      <c r="O509" s="85"/>
      <c r="P509" s="214">
        <f>O509*H509</f>
        <v>0</v>
      </c>
      <c r="Q509" s="214">
        <v>9.0000000000000006E-05</v>
      </c>
      <c r="R509" s="214">
        <f>Q509*H509</f>
        <v>0.0072900000000000005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563</v>
      </c>
      <c r="AT509" s="216" t="s">
        <v>123</v>
      </c>
      <c r="AU509" s="216" t="s">
        <v>84</v>
      </c>
      <c r="AY509" s="18" t="s">
        <v>121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82</v>
      </c>
      <c r="BK509" s="217">
        <f>ROUND(I509*H509,2)</f>
        <v>0</v>
      </c>
      <c r="BL509" s="18" t="s">
        <v>563</v>
      </c>
      <c r="BM509" s="216" t="s">
        <v>783</v>
      </c>
    </row>
    <row r="510" s="2" customFormat="1">
      <c r="A510" s="39"/>
      <c r="B510" s="40"/>
      <c r="C510" s="41"/>
      <c r="D510" s="218" t="s">
        <v>130</v>
      </c>
      <c r="E510" s="41"/>
      <c r="F510" s="219" t="s">
        <v>784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130</v>
      </c>
      <c r="AU510" s="18" t="s">
        <v>84</v>
      </c>
    </row>
    <row r="511" s="2" customFormat="1">
      <c r="A511" s="39"/>
      <c r="B511" s="40"/>
      <c r="C511" s="41"/>
      <c r="D511" s="223" t="s">
        <v>132</v>
      </c>
      <c r="E511" s="41"/>
      <c r="F511" s="224" t="s">
        <v>785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132</v>
      </c>
      <c r="AU511" s="18" t="s">
        <v>84</v>
      </c>
    </row>
    <row r="512" s="13" customFormat="1">
      <c r="A512" s="13"/>
      <c r="B512" s="225"/>
      <c r="C512" s="226"/>
      <c r="D512" s="218" t="s">
        <v>134</v>
      </c>
      <c r="E512" s="227" t="s">
        <v>19</v>
      </c>
      <c r="F512" s="228" t="s">
        <v>786</v>
      </c>
      <c r="G512" s="226"/>
      <c r="H512" s="229">
        <v>8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134</v>
      </c>
      <c r="AU512" s="235" t="s">
        <v>84</v>
      </c>
      <c r="AV512" s="13" t="s">
        <v>84</v>
      </c>
      <c r="AW512" s="13" t="s">
        <v>35</v>
      </c>
      <c r="AX512" s="13" t="s">
        <v>74</v>
      </c>
      <c r="AY512" s="235" t="s">
        <v>121</v>
      </c>
    </row>
    <row r="513" s="13" customFormat="1">
      <c r="A513" s="13"/>
      <c r="B513" s="225"/>
      <c r="C513" s="226"/>
      <c r="D513" s="218" t="s">
        <v>134</v>
      </c>
      <c r="E513" s="227" t="s">
        <v>19</v>
      </c>
      <c r="F513" s="228" t="s">
        <v>787</v>
      </c>
      <c r="G513" s="226"/>
      <c r="H513" s="229">
        <v>73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134</v>
      </c>
      <c r="AU513" s="235" t="s">
        <v>84</v>
      </c>
      <c r="AV513" s="13" t="s">
        <v>84</v>
      </c>
      <c r="AW513" s="13" t="s">
        <v>35</v>
      </c>
      <c r="AX513" s="13" t="s">
        <v>74</v>
      </c>
      <c r="AY513" s="235" t="s">
        <v>121</v>
      </c>
    </row>
    <row r="514" s="14" customFormat="1">
      <c r="A514" s="14"/>
      <c r="B514" s="236"/>
      <c r="C514" s="237"/>
      <c r="D514" s="218" t="s">
        <v>134</v>
      </c>
      <c r="E514" s="238" t="s">
        <v>19</v>
      </c>
      <c r="F514" s="239" t="s">
        <v>137</v>
      </c>
      <c r="G514" s="237"/>
      <c r="H514" s="240">
        <v>81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134</v>
      </c>
      <c r="AU514" s="246" t="s">
        <v>84</v>
      </c>
      <c r="AV514" s="14" t="s">
        <v>128</v>
      </c>
      <c r="AW514" s="14" t="s">
        <v>35</v>
      </c>
      <c r="AX514" s="14" t="s">
        <v>82</v>
      </c>
      <c r="AY514" s="246" t="s">
        <v>121</v>
      </c>
    </row>
    <row r="515" s="2" customFormat="1" ht="16.5" customHeight="1">
      <c r="A515" s="39"/>
      <c r="B515" s="40"/>
      <c r="C515" s="247" t="s">
        <v>788</v>
      </c>
      <c r="D515" s="247" t="s">
        <v>323</v>
      </c>
      <c r="E515" s="248" t="s">
        <v>789</v>
      </c>
      <c r="F515" s="249" t="s">
        <v>790</v>
      </c>
      <c r="G515" s="250" t="s">
        <v>189</v>
      </c>
      <c r="H515" s="251">
        <v>81</v>
      </c>
      <c r="I515" s="252"/>
      <c r="J515" s="253">
        <f>ROUND(I515*H515,2)</f>
        <v>0</v>
      </c>
      <c r="K515" s="249" t="s">
        <v>19</v>
      </c>
      <c r="L515" s="254"/>
      <c r="M515" s="255" t="s">
        <v>19</v>
      </c>
      <c r="N515" s="256" t="s">
        <v>45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179</v>
      </c>
      <c r="AT515" s="216" t="s">
        <v>323</v>
      </c>
      <c r="AU515" s="216" t="s">
        <v>84</v>
      </c>
      <c r="AY515" s="18" t="s">
        <v>121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82</v>
      </c>
      <c r="BK515" s="217">
        <f>ROUND(I515*H515,2)</f>
        <v>0</v>
      </c>
      <c r="BL515" s="18" t="s">
        <v>128</v>
      </c>
      <c r="BM515" s="216" t="s">
        <v>791</v>
      </c>
    </row>
    <row r="516" s="2" customFormat="1">
      <c r="A516" s="39"/>
      <c r="B516" s="40"/>
      <c r="C516" s="41"/>
      <c r="D516" s="218" t="s">
        <v>130</v>
      </c>
      <c r="E516" s="41"/>
      <c r="F516" s="219" t="s">
        <v>790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130</v>
      </c>
      <c r="AU516" s="18" t="s">
        <v>84</v>
      </c>
    </row>
    <row r="517" s="13" customFormat="1">
      <c r="A517" s="13"/>
      <c r="B517" s="225"/>
      <c r="C517" s="226"/>
      <c r="D517" s="218" t="s">
        <v>134</v>
      </c>
      <c r="E517" s="227" t="s">
        <v>19</v>
      </c>
      <c r="F517" s="228" t="s">
        <v>792</v>
      </c>
      <c r="G517" s="226"/>
      <c r="H517" s="229">
        <v>8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134</v>
      </c>
      <c r="AU517" s="235" t="s">
        <v>84</v>
      </c>
      <c r="AV517" s="13" t="s">
        <v>84</v>
      </c>
      <c r="AW517" s="13" t="s">
        <v>35</v>
      </c>
      <c r="AX517" s="13" t="s">
        <v>74</v>
      </c>
      <c r="AY517" s="235" t="s">
        <v>121</v>
      </c>
    </row>
    <row r="518" s="13" customFormat="1">
      <c r="A518" s="13"/>
      <c r="B518" s="225"/>
      <c r="C518" s="226"/>
      <c r="D518" s="218" t="s">
        <v>134</v>
      </c>
      <c r="E518" s="227" t="s">
        <v>19</v>
      </c>
      <c r="F518" s="228" t="s">
        <v>793</v>
      </c>
      <c r="G518" s="226"/>
      <c r="H518" s="229">
        <v>73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134</v>
      </c>
      <c r="AU518" s="235" t="s">
        <v>84</v>
      </c>
      <c r="AV518" s="13" t="s">
        <v>84</v>
      </c>
      <c r="AW518" s="13" t="s">
        <v>35</v>
      </c>
      <c r="AX518" s="13" t="s">
        <v>74</v>
      </c>
      <c r="AY518" s="235" t="s">
        <v>121</v>
      </c>
    </row>
    <row r="519" s="14" customFormat="1">
      <c r="A519" s="14"/>
      <c r="B519" s="236"/>
      <c r="C519" s="237"/>
      <c r="D519" s="218" t="s">
        <v>134</v>
      </c>
      <c r="E519" s="238" t="s">
        <v>19</v>
      </c>
      <c r="F519" s="239" t="s">
        <v>137</v>
      </c>
      <c r="G519" s="237"/>
      <c r="H519" s="240">
        <v>81</v>
      </c>
      <c r="I519" s="241"/>
      <c r="J519" s="237"/>
      <c r="K519" s="237"/>
      <c r="L519" s="242"/>
      <c r="M519" s="257"/>
      <c r="N519" s="258"/>
      <c r="O519" s="258"/>
      <c r="P519" s="258"/>
      <c r="Q519" s="258"/>
      <c r="R519" s="258"/>
      <c r="S519" s="258"/>
      <c r="T519" s="25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134</v>
      </c>
      <c r="AU519" s="246" t="s">
        <v>84</v>
      </c>
      <c r="AV519" s="14" t="s">
        <v>128</v>
      </c>
      <c r="AW519" s="14" t="s">
        <v>35</v>
      </c>
      <c r="AX519" s="14" t="s">
        <v>82</v>
      </c>
      <c r="AY519" s="246" t="s">
        <v>121</v>
      </c>
    </row>
    <row r="520" s="2" customFormat="1" ht="6.96" customHeight="1">
      <c r="A520" s="39"/>
      <c r="B520" s="60"/>
      <c r="C520" s="61"/>
      <c r="D520" s="61"/>
      <c r="E520" s="61"/>
      <c r="F520" s="61"/>
      <c r="G520" s="61"/>
      <c r="H520" s="61"/>
      <c r="I520" s="61"/>
      <c r="J520" s="61"/>
      <c r="K520" s="61"/>
      <c r="L520" s="45"/>
      <c r="M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</sheetData>
  <sheetProtection sheet="1" autoFilter="0" formatColumns="0" formatRows="0" objects="1" scenarios="1" spinCount="100000" saltValue="MilHV+vOMlmTJSYkd84EFzC+T7BvPsFIy7wR1PNcoqJ/tIKTYS5HxBZeR6fXoCORuPwxSJMwtbUntt2/1Ljl0A==" hashValue="sdCMwDmls+vCZXhLmMJhc4rR8dn0WrRMy0FxLH9uTQ+TLcGOc9uB1FjmOmqsOQqkKzoL3WMgjqh+ZLmDLtxTaQ==" algorithmName="SHA-512" password="CC35"/>
  <autoFilter ref="C89:K51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113106144"/>
    <hyperlink ref="F101" r:id="rId2" display="https://podminky.urs.cz/item/CS_URS_2024_01/113107163"/>
    <hyperlink ref="F107" r:id="rId3" display="https://podminky.urs.cz/item/CS_URS_2024_01/113107182"/>
    <hyperlink ref="F111" r:id="rId4" display="https://podminky.urs.cz/item/CS_URS_2024_01/113107322"/>
    <hyperlink ref="F115" r:id="rId5" display="https://podminky.urs.cz/item/CS_URS_2024_01/113107323"/>
    <hyperlink ref="F119" r:id="rId6" display="https://podminky.urs.cz/item/CS_URS_2024_01/113107331"/>
    <hyperlink ref="F123" r:id="rId7" display="https://podminky.urs.cz/item/CS_URS_2024_01/113107341"/>
    <hyperlink ref="F127" r:id="rId8" display="https://podminky.urs.cz/item/CS_URS_2024_01/113154122"/>
    <hyperlink ref="F131" r:id="rId9" display="https://podminky.urs.cz/item/CS_URS_2024_01/113202111"/>
    <hyperlink ref="F139" r:id="rId10" display="https://podminky.urs.cz/item/CS_URS_2024_01/113204111"/>
    <hyperlink ref="F143" r:id="rId11" display="https://podminky.urs.cz/item/CS_URS_2024_01/122252513"/>
    <hyperlink ref="F147" r:id="rId12" display="https://podminky.urs.cz/item/CS_URS_2024_01/122452203"/>
    <hyperlink ref="F151" r:id="rId13" display="https://podminky.urs.cz/item/CS_URS_2024_01/122452204"/>
    <hyperlink ref="F155" r:id="rId14" display="https://podminky.urs.cz/item/CS_URS_2024_01/122552203"/>
    <hyperlink ref="F159" r:id="rId15" display="https://podminky.urs.cz/item/CS_URS_2024_01/131251100"/>
    <hyperlink ref="F163" r:id="rId16" display="https://podminky.urs.cz/item/CS_URS_2024_01/131351100"/>
    <hyperlink ref="F167" r:id="rId17" display="https://podminky.urs.cz/item/CS_URS_2024_01/132151101"/>
    <hyperlink ref="F171" r:id="rId18" display="https://podminky.urs.cz/item/CS_URS_2024_01/132151251"/>
    <hyperlink ref="F175" r:id="rId19" display="https://podminky.urs.cz/item/CS_URS_2024_01/132212331"/>
    <hyperlink ref="F179" r:id="rId20" display="https://podminky.urs.cz/item/CS_URS_2024_01/139001101"/>
    <hyperlink ref="F183" r:id="rId21" display="https://podminky.urs.cz/item/CS_URS_2024_01/151101101"/>
    <hyperlink ref="F187" r:id="rId22" display="https://podminky.urs.cz/item/CS_URS_2024_01/151101111"/>
    <hyperlink ref="F191" r:id="rId23" display="https://podminky.urs.cz/item/CS_URS_2024_01/162751117"/>
    <hyperlink ref="F202" r:id="rId24" display="https://podminky.urs.cz/item/CS_URS_2024_01/171251201"/>
    <hyperlink ref="F206" r:id="rId25" display="https://podminky.urs.cz/item/CS_URS_2024_01/174151101"/>
    <hyperlink ref="F215" r:id="rId26" display="https://podminky.urs.cz/item/CS_URS_2024_01/175151101"/>
    <hyperlink ref="F222" r:id="rId27" display="https://podminky.urs.cz/item/CS_URS_2024_01/181006111"/>
    <hyperlink ref="F226" r:id="rId28" display="https://podminky.urs.cz/item/CS_URS_2024_01/181411131"/>
    <hyperlink ref="F233" r:id="rId29" display="https://podminky.urs.cz/item/CS_URS_2024_01/181911102"/>
    <hyperlink ref="F238" r:id="rId30" display="https://podminky.urs.cz/item/CS_URS_2024_01/181951112"/>
    <hyperlink ref="F245" r:id="rId31" display="https://podminky.urs.cz/item/CS_URS_2024_01/185803111"/>
    <hyperlink ref="F250" r:id="rId32" display="https://podminky.urs.cz/item/CS_URS_2024_01/212752101"/>
    <hyperlink ref="F255" r:id="rId33" display="https://podminky.urs.cz/item/CS_URS_2024_01/452311141"/>
    <hyperlink ref="F260" r:id="rId34" display="https://podminky.urs.cz/item/CS_URS_2024_01/564831011"/>
    <hyperlink ref="F264" r:id="rId35" display="https://podminky.urs.cz/item/CS_URS_2024_01/564851111"/>
    <hyperlink ref="F268" r:id="rId36" display="https://podminky.urs.cz/item/CS_URS_2024_01/564851112"/>
    <hyperlink ref="F274" r:id="rId37" display="https://podminky.urs.cz/item/CS_URS_2024_01/564851114"/>
    <hyperlink ref="F278" r:id="rId38" display="https://podminky.urs.cz/item/CS_URS_2024_01/564861111"/>
    <hyperlink ref="F282" r:id="rId39" display="https://podminky.urs.cz/item/CS_URS_2024_01/564871011"/>
    <hyperlink ref="F288" r:id="rId40" display="https://podminky.urs.cz/item/CS_URS_2024_01/565155121"/>
    <hyperlink ref="F292" r:id="rId41" display="https://podminky.urs.cz/item/CS_URS_2024_01/573191111"/>
    <hyperlink ref="F296" r:id="rId42" display="https://podminky.urs.cz/item/CS_URS_2024_01/573211107"/>
    <hyperlink ref="F302" r:id="rId43" display="https://podminky.urs.cz/item/CS_URS_2024_01/577134111"/>
    <hyperlink ref="F306" r:id="rId44" display="https://podminky.urs.cz/item/CS_URS_2024_01/577134141"/>
    <hyperlink ref="F310" r:id="rId45" display="https://podminky.urs.cz/item/CS_URS_2024_01/596211253"/>
    <hyperlink ref="F324" r:id="rId46" display="https://podminky.urs.cz/item/CS_URS_2024_01/596212212"/>
    <hyperlink ref="F339" r:id="rId47" display="https://podminky.urs.cz/item/CS_URS_2024_01/837395121"/>
    <hyperlink ref="F342" r:id="rId48" display="https://podminky.urs.cz/item/CS_URS_2024_01/871310310"/>
    <hyperlink ref="F349" r:id="rId49" display="https://podminky.urs.cz/item/CS_URS_2024_01/895941343"/>
    <hyperlink ref="F355" r:id="rId50" display="https://podminky.urs.cz/item/CS_URS_2024_01/895941351"/>
    <hyperlink ref="F361" r:id="rId51" display="https://podminky.urs.cz/item/CS_URS_2024_01/895941362"/>
    <hyperlink ref="F367" r:id="rId52" display="https://podminky.urs.cz/item/CS_URS_2024_01/899132111"/>
    <hyperlink ref="F373" r:id="rId53" display="https://podminky.urs.cz/item/CS_URS_2024_01/899132212"/>
    <hyperlink ref="F379" r:id="rId54" display="https://podminky.urs.cz/item/CS_URS_2024_01/899623151"/>
    <hyperlink ref="F388" r:id="rId55" display="https://podminky.urs.cz/item/CS_URS_2024_01/914111111"/>
    <hyperlink ref="F404" r:id="rId56" display="https://podminky.urs.cz/item/CS_URS_2024_01/914511113"/>
    <hyperlink ref="F410" r:id="rId57" display="https://podminky.urs.cz/item/CS_URS_2024_01/916131213"/>
    <hyperlink ref="F426" r:id="rId58" display="https://podminky.urs.cz/item/CS_URS_2024_01/916231213"/>
    <hyperlink ref="F433" r:id="rId59" display="https://podminky.urs.cz/item/CS_URS_2024_01/919121111"/>
    <hyperlink ref="F437" r:id="rId60" display="https://podminky.urs.cz/item/CS_URS_2024_01/919726122"/>
    <hyperlink ref="F441" r:id="rId61" display="https://podminky.urs.cz/item/CS_URS_2024_01/919735111"/>
    <hyperlink ref="F445" r:id="rId62" display="https://podminky.urs.cz/item/CS_URS_2024_01/938909331"/>
    <hyperlink ref="F449" r:id="rId63" display="https://podminky.urs.cz/item/CS_URS_2024_01/966006132"/>
    <hyperlink ref="F453" r:id="rId64" display="https://podminky.urs.cz/item/CS_URS_2024_01/977151122"/>
    <hyperlink ref="F458" r:id="rId65" display="https://podminky.urs.cz/item/CS_URS_2024_01/997221571"/>
    <hyperlink ref="F461" r:id="rId66" display="https://podminky.urs.cz/item/CS_URS_2024_01/997221579"/>
    <hyperlink ref="F465" r:id="rId67" display="https://podminky.urs.cz/item/CS_URS_2024_01/997221615"/>
    <hyperlink ref="F469" r:id="rId68" display="https://podminky.urs.cz/item/CS_URS_2024_01/997221873"/>
    <hyperlink ref="F474" r:id="rId69" display="https://podminky.urs.cz/item/CS_URS_2024_01/997221875"/>
    <hyperlink ref="F479" r:id="rId70" display="https://podminky.urs.cz/item/CS_URS_2024_01/998223011"/>
    <hyperlink ref="F483" r:id="rId71" display="https://podminky.urs.cz/item/CS_URS_2024_01/998223094"/>
    <hyperlink ref="F487" r:id="rId72" display="https://podminky.urs.cz/item/CS_URS_2024_01/998223095"/>
    <hyperlink ref="F492" r:id="rId73" display="https://podminky.urs.cz/item/CS_URS_2024_01/998225111"/>
    <hyperlink ref="F498" r:id="rId74" display="https://podminky.urs.cz/item/CS_URS_2024_01/998225194"/>
    <hyperlink ref="F504" r:id="rId75" display="https://podminky.urs.cz/item/CS_URS_2024_01/998225195"/>
    <hyperlink ref="F511" r:id="rId76" display="https://podminky.urs.cz/item/CS_URS_2024_01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MK ul. Františka Palackého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16. 4. 2024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ROUND((SUM(BE84:BE114)),  2)</f>
        <v>0</v>
      </c>
      <c r="G33" s="39"/>
      <c r="H33" s="39"/>
      <c r="I33" s="149">
        <v>0.20999999999999999</v>
      </c>
      <c r="J33" s="148">
        <f>ROUND(((SUM(BE84:BE114))*I33),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ROUND((SUM(BF84:BF114)),  2)</f>
        <v>0</v>
      </c>
      <c r="G34" s="39"/>
      <c r="H34" s="39"/>
      <c r="I34" s="149">
        <v>0.12</v>
      </c>
      <c r="J34" s="148">
        <f>ROUND(((SUM(BF84:BF114))*I34),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ROUND((SUM(BG84:BG114)),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ROUND((SUM(BH84:BH114)),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ROUND((SUM(BI84:BI114)),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MK ul. Františka Palackého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</v>
      </c>
      <c r="G52" s="41"/>
      <c r="H52" s="41"/>
      <c r="I52" s="33" t="s">
        <v>23</v>
      </c>
      <c r="J52" s="73" t="str">
        <f>IF(J12="","",J12)</f>
        <v>16. 4. 2024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Ing. Martin Štecher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794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795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796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797</v>
      </c>
      <c r="E63" s="175"/>
      <c r="F63" s="175"/>
      <c r="G63" s="175"/>
      <c r="H63" s="175"/>
      <c r="I63" s="175"/>
      <c r="J63" s="176">
        <f>J106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798</v>
      </c>
      <c r="E64" s="175"/>
      <c r="F64" s="175"/>
      <c r="G64" s="175"/>
      <c r="H64" s="175"/>
      <c r="I64" s="175"/>
      <c r="J64" s="176">
        <f>J111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Oprava MK ul. Františka Palackého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Vedlejší rozpočtové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Kynšperk nad Oh</v>
      </c>
      <c r="G78" s="41"/>
      <c r="H78" s="41"/>
      <c r="I78" s="33" t="s">
        <v>23</v>
      </c>
      <c r="J78" s="73" t="str">
        <f>IF(J12="","",J12)</f>
        <v>16. 4. 2024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Kynšperk nad Ohří</v>
      </c>
      <c r="G80" s="41"/>
      <c r="H80" s="41"/>
      <c r="I80" s="33" t="s">
        <v>33</v>
      </c>
      <c r="J80" s="37" t="str">
        <f>E21</f>
        <v>Ing. Martin Štecher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107</v>
      </c>
      <c r="D83" s="181" t="s">
        <v>59</v>
      </c>
      <c r="E83" s="181" t="s">
        <v>55</v>
      </c>
      <c r="F83" s="181" t="s">
        <v>56</v>
      </c>
      <c r="G83" s="181" t="s">
        <v>108</v>
      </c>
      <c r="H83" s="181" t="s">
        <v>109</v>
      </c>
      <c r="I83" s="181" t="s">
        <v>110</v>
      </c>
      <c r="J83" s="181" t="s">
        <v>93</v>
      </c>
      <c r="K83" s="182" t="s">
        <v>111</v>
      </c>
      <c r="L83" s="183"/>
      <c r="M83" s="93" t="s">
        <v>19</v>
      </c>
      <c r="N83" s="94" t="s">
        <v>44</v>
      </c>
      <c r="O83" s="94" t="s">
        <v>112</v>
      </c>
      <c r="P83" s="94" t="s">
        <v>113</v>
      </c>
      <c r="Q83" s="94" t="s">
        <v>114</v>
      </c>
      <c r="R83" s="94" t="s">
        <v>115</v>
      </c>
      <c r="S83" s="94" t="s">
        <v>116</v>
      </c>
      <c r="T83" s="95" t="s">
        <v>117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94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85</v>
      </c>
      <c r="F85" s="192" t="s">
        <v>86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P86+P102+P106+P111</f>
        <v>0</v>
      </c>
      <c r="Q85" s="197"/>
      <c r="R85" s="198">
        <f>R86+R102+R106+R111</f>
        <v>0</v>
      </c>
      <c r="S85" s="197"/>
      <c r="T85" s="199">
        <f>T86+T102+T106+T111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158</v>
      </c>
      <c r="AT85" s="201" t="s">
        <v>73</v>
      </c>
      <c r="AU85" s="201" t="s">
        <v>74</v>
      </c>
      <c r="AY85" s="200" t="s">
        <v>121</v>
      </c>
      <c r="BK85" s="202">
        <f>BK86+BK102+BK106+BK111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799</v>
      </c>
      <c r="F86" s="203" t="s">
        <v>800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SUM(P87:P101)</f>
        <v>0</v>
      </c>
      <c r="Q86" s="197"/>
      <c r="R86" s="198">
        <f>SUM(R87:R101)</f>
        <v>0</v>
      </c>
      <c r="S86" s="197"/>
      <c r="T86" s="199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158</v>
      </c>
      <c r="AT86" s="201" t="s">
        <v>73</v>
      </c>
      <c r="AU86" s="201" t="s">
        <v>82</v>
      </c>
      <c r="AY86" s="200" t="s">
        <v>121</v>
      </c>
      <c r="BK86" s="202">
        <f>SUM(BK87:BK101)</f>
        <v>0</v>
      </c>
    </row>
    <row r="87" s="2" customFormat="1" ht="16.5" customHeight="1">
      <c r="A87" s="39"/>
      <c r="B87" s="40"/>
      <c r="C87" s="205" t="s">
        <v>158</v>
      </c>
      <c r="D87" s="205" t="s">
        <v>123</v>
      </c>
      <c r="E87" s="206" t="s">
        <v>801</v>
      </c>
      <c r="F87" s="207" t="s">
        <v>802</v>
      </c>
      <c r="G87" s="208" t="s">
        <v>803</v>
      </c>
      <c r="H87" s="209">
        <v>1</v>
      </c>
      <c r="I87" s="210"/>
      <c r="J87" s="211">
        <f>ROUND(I87*H87,2)</f>
        <v>0</v>
      </c>
      <c r="K87" s="207" t="s">
        <v>127</v>
      </c>
      <c r="L87" s="45"/>
      <c r="M87" s="212" t="s">
        <v>19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804</v>
      </c>
      <c r="AT87" s="216" t="s">
        <v>123</v>
      </c>
      <c r="AU87" s="216" t="s">
        <v>84</v>
      </c>
      <c r="AY87" s="18" t="s">
        <v>121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82</v>
      </c>
      <c r="BK87" s="217">
        <f>ROUND(I87*H87,2)</f>
        <v>0</v>
      </c>
      <c r="BL87" s="18" t="s">
        <v>804</v>
      </c>
      <c r="BM87" s="216" t="s">
        <v>805</v>
      </c>
    </row>
    <row r="88" s="2" customFormat="1">
      <c r="A88" s="39"/>
      <c r="B88" s="40"/>
      <c r="C88" s="41"/>
      <c r="D88" s="218" t="s">
        <v>130</v>
      </c>
      <c r="E88" s="41"/>
      <c r="F88" s="219" t="s">
        <v>806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130</v>
      </c>
      <c r="AU88" s="18" t="s">
        <v>84</v>
      </c>
    </row>
    <row r="89" s="2" customFormat="1">
      <c r="A89" s="39"/>
      <c r="B89" s="40"/>
      <c r="C89" s="41"/>
      <c r="D89" s="223" t="s">
        <v>132</v>
      </c>
      <c r="E89" s="41"/>
      <c r="F89" s="224" t="s">
        <v>807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132</v>
      </c>
      <c r="AU89" s="18" t="s">
        <v>84</v>
      </c>
    </row>
    <row r="90" s="2" customFormat="1" ht="16.5" customHeight="1">
      <c r="A90" s="39"/>
      <c r="B90" s="40"/>
      <c r="C90" s="205" t="s">
        <v>82</v>
      </c>
      <c r="D90" s="205" t="s">
        <v>123</v>
      </c>
      <c r="E90" s="206" t="s">
        <v>808</v>
      </c>
      <c r="F90" s="207" t="s">
        <v>809</v>
      </c>
      <c r="G90" s="208" t="s">
        <v>810</v>
      </c>
      <c r="H90" s="209">
        <v>1</v>
      </c>
      <c r="I90" s="210"/>
      <c r="J90" s="211">
        <f>ROUND(I90*H90,2)</f>
        <v>0</v>
      </c>
      <c r="K90" s="207" t="s">
        <v>127</v>
      </c>
      <c r="L90" s="45"/>
      <c r="M90" s="212" t="s">
        <v>19</v>
      </c>
      <c r="N90" s="213" t="s">
        <v>45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804</v>
      </c>
      <c r="AT90" s="216" t="s">
        <v>123</v>
      </c>
      <c r="AU90" s="216" t="s">
        <v>84</v>
      </c>
      <c r="AY90" s="18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82</v>
      </c>
      <c r="BK90" s="217">
        <f>ROUND(I90*H90,2)</f>
        <v>0</v>
      </c>
      <c r="BL90" s="18" t="s">
        <v>804</v>
      </c>
      <c r="BM90" s="216" t="s">
        <v>811</v>
      </c>
    </row>
    <row r="91" s="2" customFormat="1">
      <c r="A91" s="39"/>
      <c r="B91" s="40"/>
      <c r="C91" s="41"/>
      <c r="D91" s="218" t="s">
        <v>130</v>
      </c>
      <c r="E91" s="41"/>
      <c r="F91" s="219" t="s">
        <v>812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130</v>
      </c>
      <c r="AU91" s="18" t="s">
        <v>84</v>
      </c>
    </row>
    <row r="92" s="2" customFormat="1">
      <c r="A92" s="39"/>
      <c r="B92" s="40"/>
      <c r="C92" s="41"/>
      <c r="D92" s="223" t="s">
        <v>132</v>
      </c>
      <c r="E92" s="41"/>
      <c r="F92" s="224" t="s">
        <v>813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132</v>
      </c>
      <c r="AU92" s="18" t="s">
        <v>84</v>
      </c>
    </row>
    <row r="93" s="2" customFormat="1" ht="16.5" customHeight="1">
      <c r="A93" s="39"/>
      <c r="B93" s="40"/>
      <c r="C93" s="205" t="s">
        <v>84</v>
      </c>
      <c r="D93" s="205" t="s">
        <v>123</v>
      </c>
      <c r="E93" s="206" t="s">
        <v>814</v>
      </c>
      <c r="F93" s="207" t="s">
        <v>815</v>
      </c>
      <c r="G93" s="208" t="s">
        <v>810</v>
      </c>
      <c r="H93" s="209">
        <v>1</v>
      </c>
      <c r="I93" s="210"/>
      <c r="J93" s="211">
        <f>ROUND(I93*H93,2)</f>
        <v>0</v>
      </c>
      <c r="K93" s="207" t="s">
        <v>127</v>
      </c>
      <c r="L93" s="45"/>
      <c r="M93" s="212" t="s">
        <v>19</v>
      </c>
      <c r="N93" s="213" t="s">
        <v>45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804</v>
      </c>
      <c r="AT93" s="216" t="s">
        <v>123</v>
      </c>
      <c r="AU93" s="216" t="s">
        <v>84</v>
      </c>
      <c r="AY93" s="18" t="s">
        <v>121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82</v>
      </c>
      <c r="BK93" s="217">
        <f>ROUND(I93*H93,2)</f>
        <v>0</v>
      </c>
      <c r="BL93" s="18" t="s">
        <v>804</v>
      </c>
      <c r="BM93" s="216" t="s">
        <v>816</v>
      </c>
    </row>
    <row r="94" s="2" customFormat="1">
      <c r="A94" s="39"/>
      <c r="B94" s="40"/>
      <c r="C94" s="41"/>
      <c r="D94" s="218" t="s">
        <v>130</v>
      </c>
      <c r="E94" s="41"/>
      <c r="F94" s="219" t="s">
        <v>817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130</v>
      </c>
      <c r="AU94" s="18" t="s">
        <v>84</v>
      </c>
    </row>
    <row r="95" s="2" customFormat="1">
      <c r="A95" s="39"/>
      <c r="B95" s="40"/>
      <c r="C95" s="41"/>
      <c r="D95" s="223" t="s">
        <v>132</v>
      </c>
      <c r="E95" s="41"/>
      <c r="F95" s="224" t="s">
        <v>818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84</v>
      </c>
    </row>
    <row r="96" s="2" customFormat="1" ht="16.5" customHeight="1">
      <c r="A96" s="39"/>
      <c r="B96" s="40"/>
      <c r="C96" s="205" t="s">
        <v>145</v>
      </c>
      <c r="D96" s="205" t="s">
        <v>123</v>
      </c>
      <c r="E96" s="206" t="s">
        <v>819</v>
      </c>
      <c r="F96" s="207" t="s">
        <v>820</v>
      </c>
      <c r="G96" s="208" t="s">
        <v>810</v>
      </c>
      <c r="H96" s="209">
        <v>1</v>
      </c>
      <c r="I96" s="210"/>
      <c r="J96" s="211">
        <f>ROUND(I96*H96,2)</f>
        <v>0</v>
      </c>
      <c r="K96" s="207" t="s">
        <v>127</v>
      </c>
      <c r="L96" s="45"/>
      <c r="M96" s="212" t="s">
        <v>19</v>
      </c>
      <c r="N96" s="213" t="s">
        <v>45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804</v>
      </c>
      <c r="AT96" s="216" t="s">
        <v>123</v>
      </c>
      <c r="AU96" s="216" t="s">
        <v>84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82</v>
      </c>
      <c r="BK96" s="217">
        <f>ROUND(I96*H96,2)</f>
        <v>0</v>
      </c>
      <c r="BL96" s="18" t="s">
        <v>804</v>
      </c>
      <c r="BM96" s="216" t="s">
        <v>821</v>
      </c>
    </row>
    <row r="97" s="2" customFormat="1">
      <c r="A97" s="39"/>
      <c r="B97" s="40"/>
      <c r="C97" s="41"/>
      <c r="D97" s="218" t="s">
        <v>130</v>
      </c>
      <c r="E97" s="41"/>
      <c r="F97" s="219" t="s">
        <v>822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130</v>
      </c>
      <c r="AU97" s="18" t="s">
        <v>84</v>
      </c>
    </row>
    <row r="98" s="2" customFormat="1">
      <c r="A98" s="39"/>
      <c r="B98" s="40"/>
      <c r="C98" s="41"/>
      <c r="D98" s="223" t="s">
        <v>132</v>
      </c>
      <c r="E98" s="41"/>
      <c r="F98" s="224" t="s">
        <v>823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132</v>
      </c>
      <c r="AU98" s="18" t="s">
        <v>84</v>
      </c>
    </row>
    <row r="99" s="2" customFormat="1" ht="16.5" customHeight="1">
      <c r="A99" s="39"/>
      <c r="B99" s="40"/>
      <c r="C99" s="205" t="s">
        <v>128</v>
      </c>
      <c r="D99" s="205" t="s">
        <v>123</v>
      </c>
      <c r="E99" s="206" t="s">
        <v>824</v>
      </c>
      <c r="F99" s="207" t="s">
        <v>825</v>
      </c>
      <c r="G99" s="208" t="s">
        <v>810</v>
      </c>
      <c r="H99" s="209">
        <v>1</v>
      </c>
      <c r="I99" s="210"/>
      <c r="J99" s="211">
        <f>ROUND(I99*H99,2)</f>
        <v>0</v>
      </c>
      <c r="K99" s="207" t="s">
        <v>127</v>
      </c>
      <c r="L99" s="45"/>
      <c r="M99" s="212" t="s">
        <v>19</v>
      </c>
      <c r="N99" s="213" t="s">
        <v>45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804</v>
      </c>
      <c r="AT99" s="216" t="s">
        <v>123</v>
      </c>
      <c r="AU99" s="216" t="s">
        <v>84</v>
      </c>
      <c r="AY99" s="18" t="s">
        <v>121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82</v>
      </c>
      <c r="BK99" s="217">
        <f>ROUND(I99*H99,2)</f>
        <v>0</v>
      </c>
      <c r="BL99" s="18" t="s">
        <v>804</v>
      </c>
      <c r="BM99" s="216" t="s">
        <v>826</v>
      </c>
    </row>
    <row r="100" s="2" customFormat="1">
      <c r="A100" s="39"/>
      <c r="B100" s="40"/>
      <c r="C100" s="41"/>
      <c r="D100" s="218" t="s">
        <v>130</v>
      </c>
      <c r="E100" s="41"/>
      <c r="F100" s="219" t="s">
        <v>825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130</v>
      </c>
      <c r="AU100" s="18" t="s">
        <v>84</v>
      </c>
    </row>
    <row r="101" s="2" customFormat="1">
      <c r="A101" s="39"/>
      <c r="B101" s="40"/>
      <c r="C101" s="41"/>
      <c r="D101" s="223" t="s">
        <v>132</v>
      </c>
      <c r="E101" s="41"/>
      <c r="F101" s="224" t="s">
        <v>827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132</v>
      </c>
      <c r="AU101" s="18" t="s">
        <v>84</v>
      </c>
    </row>
    <row r="102" s="12" customFormat="1" ht="22.8" customHeight="1">
      <c r="A102" s="12"/>
      <c r="B102" s="189"/>
      <c r="C102" s="190"/>
      <c r="D102" s="191" t="s">
        <v>73</v>
      </c>
      <c r="E102" s="203" t="s">
        <v>828</v>
      </c>
      <c r="F102" s="203" t="s">
        <v>829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SUM(P103:P105)</f>
        <v>0</v>
      </c>
      <c r="Q102" s="197"/>
      <c r="R102" s="198">
        <f>SUM(R103:R105)</f>
        <v>0</v>
      </c>
      <c r="S102" s="197"/>
      <c r="T102" s="199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158</v>
      </c>
      <c r="AT102" s="201" t="s">
        <v>73</v>
      </c>
      <c r="AU102" s="201" t="s">
        <v>82</v>
      </c>
      <c r="AY102" s="200" t="s">
        <v>121</v>
      </c>
      <c r="BK102" s="202">
        <f>SUM(BK103:BK105)</f>
        <v>0</v>
      </c>
    </row>
    <row r="103" s="2" customFormat="1" ht="16.5" customHeight="1">
      <c r="A103" s="39"/>
      <c r="B103" s="40"/>
      <c r="C103" s="205" t="s">
        <v>172</v>
      </c>
      <c r="D103" s="205" t="s">
        <v>123</v>
      </c>
      <c r="E103" s="206" t="s">
        <v>830</v>
      </c>
      <c r="F103" s="207" t="s">
        <v>831</v>
      </c>
      <c r="G103" s="208" t="s">
        <v>810</v>
      </c>
      <c r="H103" s="209">
        <v>1</v>
      </c>
      <c r="I103" s="210"/>
      <c r="J103" s="211">
        <f>ROUND(I103*H103,2)</f>
        <v>0</v>
      </c>
      <c r="K103" s="207" t="s">
        <v>127</v>
      </c>
      <c r="L103" s="45"/>
      <c r="M103" s="212" t="s">
        <v>19</v>
      </c>
      <c r="N103" s="213" t="s">
        <v>45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804</v>
      </c>
      <c r="AT103" s="216" t="s">
        <v>123</v>
      </c>
      <c r="AU103" s="216" t="s">
        <v>84</v>
      </c>
      <c r="AY103" s="18" t="s">
        <v>121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82</v>
      </c>
      <c r="BK103" s="217">
        <f>ROUND(I103*H103,2)</f>
        <v>0</v>
      </c>
      <c r="BL103" s="18" t="s">
        <v>804</v>
      </c>
      <c r="BM103" s="216" t="s">
        <v>832</v>
      </c>
    </row>
    <row r="104" s="2" customFormat="1">
      <c r="A104" s="39"/>
      <c r="B104" s="40"/>
      <c r="C104" s="41"/>
      <c r="D104" s="218" t="s">
        <v>130</v>
      </c>
      <c r="E104" s="41"/>
      <c r="F104" s="219" t="s">
        <v>833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130</v>
      </c>
      <c r="AU104" s="18" t="s">
        <v>84</v>
      </c>
    </row>
    <row r="105" s="2" customFormat="1">
      <c r="A105" s="39"/>
      <c r="B105" s="40"/>
      <c r="C105" s="41"/>
      <c r="D105" s="223" t="s">
        <v>132</v>
      </c>
      <c r="E105" s="41"/>
      <c r="F105" s="224" t="s">
        <v>834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132</v>
      </c>
      <c r="AU105" s="18" t="s">
        <v>84</v>
      </c>
    </row>
    <row r="106" s="12" customFormat="1" ht="22.8" customHeight="1">
      <c r="A106" s="12"/>
      <c r="B106" s="189"/>
      <c r="C106" s="190"/>
      <c r="D106" s="191" t="s">
        <v>73</v>
      </c>
      <c r="E106" s="203" t="s">
        <v>835</v>
      </c>
      <c r="F106" s="203" t="s">
        <v>836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SUM(P107:P110)</f>
        <v>0</v>
      </c>
      <c r="Q106" s="197"/>
      <c r="R106" s="198">
        <f>SUM(R107:R110)</f>
        <v>0</v>
      </c>
      <c r="S106" s="197"/>
      <c r="T106" s="199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158</v>
      </c>
      <c r="AT106" s="201" t="s">
        <v>73</v>
      </c>
      <c r="AU106" s="201" t="s">
        <v>82</v>
      </c>
      <c r="AY106" s="200" t="s">
        <v>121</v>
      </c>
      <c r="BK106" s="202">
        <f>SUM(BK107:BK110)</f>
        <v>0</v>
      </c>
    </row>
    <row r="107" s="2" customFormat="1" ht="16.5" customHeight="1">
      <c r="A107" s="39"/>
      <c r="B107" s="40"/>
      <c r="C107" s="205" t="s">
        <v>165</v>
      </c>
      <c r="D107" s="205" t="s">
        <v>123</v>
      </c>
      <c r="E107" s="206" t="s">
        <v>837</v>
      </c>
      <c r="F107" s="207" t="s">
        <v>838</v>
      </c>
      <c r="G107" s="208" t="s">
        <v>839</v>
      </c>
      <c r="H107" s="209">
        <v>6</v>
      </c>
      <c r="I107" s="210"/>
      <c r="J107" s="211">
        <f>ROUND(I107*H107,2)</f>
        <v>0</v>
      </c>
      <c r="K107" s="207" t="s">
        <v>127</v>
      </c>
      <c r="L107" s="45"/>
      <c r="M107" s="212" t="s">
        <v>19</v>
      </c>
      <c r="N107" s="213" t="s">
        <v>45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804</v>
      </c>
      <c r="AT107" s="216" t="s">
        <v>123</v>
      </c>
      <c r="AU107" s="216" t="s">
        <v>84</v>
      </c>
      <c r="AY107" s="18" t="s">
        <v>121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82</v>
      </c>
      <c r="BK107" s="217">
        <f>ROUND(I107*H107,2)</f>
        <v>0</v>
      </c>
      <c r="BL107" s="18" t="s">
        <v>804</v>
      </c>
      <c r="BM107" s="216" t="s">
        <v>840</v>
      </c>
    </row>
    <row r="108" s="2" customFormat="1">
      <c r="A108" s="39"/>
      <c r="B108" s="40"/>
      <c r="C108" s="41"/>
      <c r="D108" s="218" t="s">
        <v>130</v>
      </c>
      <c r="E108" s="41"/>
      <c r="F108" s="219" t="s">
        <v>841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130</v>
      </c>
      <c r="AU108" s="18" t="s">
        <v>84</v>
      </c>
    </row>
    <row r="109" s="2" customFormat="1">
      <c r="A109" s="39"/>
      <c r="B109" s="40"/>
      <c r="C109" s="41"/>
      <c r="D109" s="223" t="s">
        <v>132</v>
      </c>
      <c r="E109" s="41"/>
      <c r="F109" s="224" t="s">
        <v>842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132</v>
      </c>
      <c r="AU109" s="18" t="s">
        <v>84</v>
      </c>
    </row>
    <row r="110" s="13" customFormat="1">
      <c r="A110" s="13"/>
      <c r="B110" s="225"/>
      <c r="C110" s="226"/>
      <c r="D110" s="218" t="s">
        <v>134</v>
      </c>
      <c r="E110" s="227" t="s">
        <v>19</v>
      </c>
      <c r="F110" s="228" t="s">
        <v>165</v>
      </c>
      <c r="G110" s="226"/>
      <c r="H110" s="229">
        <v>6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134</v>
      </c>
      <c r="AU110" s="235" t="s">
        <v>84</v>
      </c>
      <c r="AV110" s="13" t="s">
        <v>84</v>
      </c>
      <c r="AW110" s="13" t="s">
        <v>35</v>
      </c>
      <c r="AX110" s="13" t="s">
        <v>82</v>
      </c>
      <c r="AY110" s="235" t="s">
        <v>121</v>
      </c>
    </row>
    <row r="111" s="12" customFormat="1" ht="22.8" customHeight="1">
      <c r="A111" s="12"/>
      <c r="B111" s="189"/>
      <c r="C111" s="190"/>
      <c r="D111" s="191" t="s">
        <v>73</v>
      </c>
      <c r="E111" s="203" t="s">
        <v>843</v>
      </c>
      <c r="F111" s="203" t="s">
        <v>844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SUM(P112:P114)</f>
        <v>0</v>
      </c>
      <c r="Q111" s="197"/>
      <c r="R111" s="198">
        <f>SUM(R112:R114)</f>
        <v>0</v>
      </c>
      <c r="S111" s="197"/>
      <c r="T111" s="199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158</v>
      </c>
      <c r="AT111" s="201" t="s">
        <v>73</v>
      </c>
      <c r="AU111" s="201" t="s">
        <v>82</v>
      </c>
      <c r="AY111" s="200" t="s">
        <v>121</v>
      </c>
      <c r="BK111" s="202">
        <f>SUM(BK112:BK114)</f>
        <v>0</v>
      </c>
    </row>
    <row r="112" s="2" customFormat="1" ht="16.5" customHeight="1">
      <c r="A112" s="39"/>
      <c r="B112" s="40"/>
      <c r="C112" s="205" t="s">
        <v>179</v>
      </c>
      <c r="D112" s="205" t="s">
        <v>123</v>
      </c>
      <c r="E112" s="206" t="s">
        <v>845</v>
      </c>
      <c r="F112" s="207" t="s">
        <v>846</v>
      </c>
      <c r="G112" s="208" t="s">
        <v>810</v>
      </c>
      <c r="H112" s="209">
        <v>1</v>
      </c>
      <c r="I112" s="210"/>
      <c r="J112" s="211">
        <f>ROUND(I112*H112,2)</f>
        <v>0</v>
      </c>
      <c r="K112" s="207" t="s">
        <v>127</v>
      </c>
      <c r="L112" s="45"/>
      <c r="M112" s="212" t="s">
        <v>19</v>
      </c>
      <c r="N112" s="213" t="s">
        <v>45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804</v>
      </c>
      <c r="AT112" s="216" t="s">
        <v>123</v>
      </c>
      <c r="AU112" s="216" t="s">
        <v>84</v>
      </c>
      <c r="AY112" s="18" t="s">
        <v>121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82</v>
      </c>
      <c r="BK112" s="217">
        <f>ROUND(I112*H112,2)</f>
        <v>0</v>
      </c>
      <c r="BL112" s="18" t="s">
        <v>804</v>
      </c>
      <c r="BM112" s="216" t="s">
        <v>847</v>
      </c>
    </row>
    <row r="113" s="2" customFormat="1">
      <c r="A113" s="39"/>
      <c r="B113" s="40"/>
      <c r="C113" s="41"/>
      <c r="D113" s="218" t="s">
        <v>130</v>
      </c>
      <c r="E113" s="41"/>
      <c r="F113" s="219" t="s">
        <v>846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130</v>
      </c>
      <c r="AU113" s="18" t="s">
        <v>84</v>
      </c>
    </row>
    <row r="114" s="2" customFormat="1">
      <c r="A114" s="39"/>
      <c r="B114" s="40"/>
      <c r="C114" s="41"/>
      <c r="D114" s="223" t="s">
        <v>132</v>
      </c>
      <c r="E114" s="41"/>
      <c r="F114" s="224" t="s">
        <v>848</v>
      </c>
      <c r="G114" s="41"/>
      <c r="H114" s="41"/>
      <c r="I114" s="220"/>
      <c r="J114" s="41"/>
      <c r="K114" s="41"/>
      <c r="L114" s="45"/>
      <c r="M114" s="260"/>
      <c r="N114" s="261"/>
      <c r="O114" s="262"/>
      <c r="P114" s="262"/>
      <c r="Q114" s="262"/>
      <c r="R114" s="262"/>
      <c r="S114" s="262"/>
      <c r="T114" s="263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132</v>
      </c>
      <c r="AU114" s="18" t="s">
        <v>84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lzC+kexa+/gkyncV5yZ3Eo2CVPEdEAxhkE7sDMXlOWTe8TaBCb+8FPWNrenXgAXkXFlhrj6XuiQWaAYWAibgGg==" hashValue="aM3TjKbKO0kb6QTNYLqeAgezqKyJ8bTl+B/lFvZIGZF3YR+eh2w4SiwlM1RpWUTVMWLoRSAvZzRwkF9Vm1KbBQ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11503000"/>
    <hyperlink ref="F92" r:id="rId2" display="https://podminky.urs.cz/item/CS_URS_2024_01/012203000"/>
    <hyperlink ref="F95" r:id="rId3" display="https://podminky.urs.cz/item/CS_URS_2024_01/012303000"/>
    <hyperlink ref="F98" r:id="rId4" display="https://podminky.urs.cz/item/CS_URS_2024_01/012403000"/>
    <hyperlink ref="F101" r:id="rId5" display="https://podminky.urs.cz/item/CS_URS_2024_01/013254000"/>
    <hyperlink ref="F105" r:id="rId6" display="https://podminky.urs.cz/item/CS_URS_2024_01/034303000"/>
    <hyperlink ref="F109" r:id="rId7" display="https://podminky.urs.cz/item/CS_URS_2024_01/043134000"/>
    <hyperlink ref="F114" r:id="rId8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849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850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851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852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853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854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855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856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857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858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859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81</v>
      </c>
      <c r="F18" s="275" t="s">
        <v>860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861</v>
      </c>
      <c r="F19" s="275" t="s">
        <v>862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863</v>
      </c>
      <c r="F20" s="275" t="s">
        <v>864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865</v>
      </c>
      <c r="F21" s="275" t="s">
        <v>866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867</v>
      </c>
      <c r="F22" s="275" t="s">
        <v>868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869</v>
      </c>
      <c r="F23" s="275" t="s">
        <v>870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871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872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873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874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875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876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877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878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879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107</v>
      </c>
      <c r="F36" s="275"/>
      <c r="G36" s="275" t="s">
        <v>880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881</v>
      </c>
      <c r="F37" s="275"/>
      <c r="G37" s="275" t="s">
        <v>882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55</v>
      </c>
      <c r="F38" s="275"/>
      <c r="G38" s="275" t="s">
        <v>883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56</v>
      </c>
      <c r="F39" s="275"/>
      <c r="G39" s="275" t="s">
        <v>884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108</v>
      </c>
      <c r="F40" s="275"/>
      <c r="G40" s="275" t="s">
        <v>885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109</v>
      </c>
      <c r="F41" s="275"/>
      <c r="G41" s="275" t="s">
        <v>886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887</v>
      </c>
      <c r="F42" s="275"/>
      <c r="G42" s="275" t="s">
        <v>888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889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890</v>
      </c>
      <c r="F44" s="275"/>
      <c r="G44" s="275" t="s">
        <v>891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111</v>
      </c>
      <c r="F45" s="275"/>
      <c r="G45" s="275" t="s">
        <v>892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893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894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895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896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897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898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899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900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901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902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903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904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905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906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907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908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909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910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911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912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913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914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915</v>
      </c>
      <c r="D76" s="293"/>
      <c r="E76" s="293"/>
      <c r="F76" s="293" t="s">
        <v>916</v>
      </c>
      <c r="G76" s="294"/>
      <c r="H76" s="293" t="s">
        <v>56</v>
      </c>
      <c r="I76" s="293" t="s">
        <v>59</v>
      </c>
      <c r="J76" s="293" t="s">
        <v>917</v>
      </c>
      <c r="K76" s="292"/>
    </row>
    <row r="77" s="1" customFormat="1" ht="17.25" customHeight="1">
      <c r="B77" s="290"/>
      <c r="C77" s="295" t="s">
        <v>918</v>
      </c>
      <c r="D77" s="295"/>
      <c r="E77" s="295"/>
      <c r="F77" s="296" t="s">
        <v>919</v>
      </c>
      <c r="G77" s="297"/>
      <c r="H77" s="295"/>
      <c r="I77" s="295"/>
      <c r="J77" s="295" t="s">
        <v>920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55</v>
      </c>
      <c r="D79" s="300"/>
      <c r="E79" s="300"/>
      <c r="F79" s="301" t="s">
        <v>921</v>
      </c>
      <c r="G79" s="302"/>
      <c r="H79" s="278" t="s">
        <v>922</v>
      </c>
      <c r="I79" s="278" t="s">
        <v>923</v>
      </c>
      <c r="J79" s="278">
        <v>20</v>
      </c>
      <c r="K79" s="292"/>
    </row>
    <row r="80" s="1" customFormat="1" ht="15" customHeight="1">
      <c r="B80" s="290"/>
      <c r="C80" s="278" t="s">
        <v>924</v>
      </c>
      <c r="D80" s="278"/>
      <c r="E80" s="278"/>
      <c r="F80" s="301" t="s">
        <v>921</v>
      </c>
      <c r="G80" s="302"/>
      <c r="H80" s="278" t="s">
        <v>925</v>
      </c>
      <c r="I80" s="278" t="s">
        <v>923</v>
      </c>
      <c r="J80" s="278">
        <v>120</v>
      </c>
      <c r="K80" s="292"/>
    </row>
    <row r="81" s="1" customFormat="1" ht="15" customHeight="1">
      <c r="B81" s="303"/>
      <c r="C81" s="278" t="s">
        <v>926</v>
      </c>
      <c r="D81" s="278"/>
      <c r="E81" s="278"/>
      <c r="F81" s="301" t="s">
        <v>927</v>
      </c>
      <c r="G81" s="302"/>
      <c r="H81" s="278" t="s">
        <v>928</v>
      </c>
      <c r="I81" s="278" t="s">
        <v>923</v>
      </c>
      <c r="J81" s="278">
        <v>50</v>
      </c>
      <c r="K81" s="292"/>
    </row>
    <row r="82" s="1" customFormat="1" ht="15" customHeight="1">
      <c r="B82" s="303"/>
      <c r="C82" s="278" t="s">
        <v>929</v>
      </c>
      <c r="D82" s="278"/>
      <c r="E82" s="278"/>
      <c r="F82" s="301" t="s">
        <v>921</v>
      </c>
      <c r="G82" s="302"/>
      <c r="H82" s="278" t="s">
        <v>930</v>
      </c>
      <c r="I82" s="278" t="s">
        <v>931</v>
      </c>
      <c r="J82" s="278"/>
      <c r="K82" s="292"/>
    </row>
    <row r="83" s="1" customFormat="1" ht="15" customHeight="1">
      <c r="B83" s="303"/>
      <c r="C83" s="304" t="s">
        <v>932</v>
      </c>
      <c r="D83" s="304"/>
      <c r="E83" s="304"/>
      <c r="F83" s="305" t="s">
        <v>927</v>
      </c>
      <c r="G83" s="304"/>
      <c r="H83" s="304" t="s">
        <v>933</v>
      </c>
      <c r="I83" s="304" t="s">
        <v>923</v>
      </c>
      <c r="J83" s="304">
        <v>15</v>
      </c>
      <c r="K83" s="292"/>
    </row>
    <row r="84" s="1" customFormat="1" ht="15" customHeight="1">
      <c r="B84" s="303"/>
      <c r="C84" s="304" t="s">
        <v>934</v>
      </c>
      <c r="D84" s="304"/>
      <c r="E84" s="304"/>
      <c r="F84" s="305" t="s">
        <v>927</v>
      </c>
      <c r="G84" s="304"/>
      <c r="H84" s="304" t="s">
        <v>935</v>
      </c>
      <c r="I84" s="304" t="s">
        <v>923</v>
      </c>
      <c r="J84" s="304">
        <v>15</v>
      </c>
      <c r="K84" s="292"/>
    </row>
    <row r="85" s="1" customFormat="1" ht="15" customHeight="1">
      <c r="B85" s="303"/>
      <c r="C85" s="304" t="s">
        <v>936</v>
      </c>
      <c r="D85" s="304"/>
      <c r="E85" s="304"/>
      <c r="F85" s="305" t="s">
        <v>927</v>
      </c>
      <c r="G85" s="304"/>
      <c r="H85" s="304" t="s">
        <v>937</v>
      </c>
      <c r="I85" s="304" t="s">
        <v>923</v>
      </c>
      <c r="J85" s="304">
        <v>20</v>
      </c>
      <c r="K85" s="292"/>
    </row>
    <row r="86" s="1" customFormat="1" ht="15" customHeight="1">
      <c r="B86" s="303"/>
      <c r="C86" s="304" t="s">
        <v>938</v>
      </c>
      <c r="D86" s="304"/>
      <c r="E86" s="304"/>
      <c r="F86" s="305" t="s">
        <v>927</v>
      </c>
      <c r="G86" s="304"/>
      <c r="H86" s="304" t="s">
        <v>939</v>
      </c>
      <c r="I86" s="304" t="s">
        <v>923</v>
      </c>
      <c r="J86" s="304">
        <v>20</v>
      </c>
      <c r="K86" s="292"/>
    </row>
    <row r="87" s="1" customFormat="1" ht="15" customHeight="1">
      <c r="B87" s="303"/>
      <c r="C87" s="278" t="s">
        <v>940</v>
      </c>
      <c r="D87" s="278"/>
      <c r="E87" s="278"/>
      <c r="F87" s="301" t="s">
        <v>927</v>
      </c>
      <c r="G87" s="302"/>
      <c r="H87" s="278" t="s">
        <v>941</v>
      </c>
      <c r="I87" s="278" t="s">
        <v>923</v>
      </c>
      <c r="J87" s="278">
        <v>50</v>
      </c>
      <c r="K87" s="292"/>
    </row>
    <row r="88" s="1" customFormat="1" ht="15" customHeight="1">
      <c r="B88" s="303"/>
      <c r="C88" s="278" t="s">
        <v>942</v>
      </c>
      <c r="D88" s="278"/>
      <c r="E88" s="278"/>
      <c r="F88" s="301" t="s">
        <v>927</v>
      </c>
      <c r="G88" s="302"/>
      <c r="H88" s="278" t="s">
        <v>943</v>
      </c>
      <c r="I88" s="278" t="s">
        <v>923</v>
      </c>
      <c r="J88" s="278">
        <v>20</v>
      </c>
      <c r="K88" s="292"/>
    </row>
    <row r="89" s="1" customFormat="1" ht="15" customHeight="1">
      <c r="B89" s="303"/>
      <c r="C89" s="278" t="s">
        <v>944</v>
      </c>
      <c r="D89" s="278"/>
      <c r="E89" s="278"/>
      <c r="F89" s="301" t="s">
        <v>927</v>
      </c>
      <c r="G89" s="302"/>
      <c r="H89" s="278" t="s">
        <v>945</v>
      </c>
      <c r="I89" s="278" t="s">
        <v>923</v>
      </c>
      <c r="J89" s="278">
        <v>20</v>
      </c>
      <c r="K89" s="292"/>
    </row>
    <row r="90" s="1" customFormat="1" ht="15" customHeight="1">
      <c r="B90" s="303"/>
      <c r="C90" s="278" t="s">
        <v>946</v>
      </c>
      <c r="D90" s="278"/>
      <c r="E90" s="278"/>
      <c r="F90" s="301" t="s">
        <v>927</v>
      </c>
      <c r="G90" s="302"/>
      <c r="H90" s="278" t="s">
        <v>947</v>
      </c>
      <c r="I90" s="278" t="s">
        <v>923</v>
      </c>
      <c r="J90" s="278">
        <v>50</v>
      </c>
      <c r="K90" s="292"/>
    </row>
    <row r="91" s="1" customFormat="1" ht="15" customHeight="1">
      <c r="B91" s="303"/>
      <c r="C91" s="278" t="s">
        <v>948</v>
      </c>
      <c r="D91" s="278"/>
      <c r="E91" s="278"/>
      <c r="F91" s="301" t="s">
        <v>927</v>
      </c>
      <c r="G91" s="302"/>
      <c r="H91" s="278" t="s">
        <v>948</v>
      </c>
      <c r="I91" s="278" t="s">
        <v>923</v>
      </c>
      <c r="J91" s="278">
        <v>50</v>
      </c>
      <c r="K91" s="292"/>
    </row>
    <row r="92" s="1" customFormat="1" ht="15" customHeight="1">
      <c r="B92" s="303"/>
      <c r="C92" s="278" t="s">
        <v>949</v>
      </c>
      <c r="D92" s="278"/>
      <c r="E92" s="278"/>
      <c r="F92" s="301" t="s">
        <v>927</v>
      </c>
      <c r="G92" s="302"/>
      <c r="H92" s="278" t="s">
        <v>950</v>
      </c>
      <c r="I92" s="278" t="s">
        <v>923</v>
      </c>
      <c r="J92" s="278">
        <v>255</v>
      </c>
      <c r="K92" s="292"/>
    </row>
    <row r="93" s="1" customFormat="1" ht="15" customHeight="1">
      <c r="B93" s="303"/>
      <c r="C93" s="278" t="s">
        <v>951</v>
      </c>
      <c r="D93" s="278"/>
      <c r="E93" s="278"/>
      <c r="F93" s="301" t="s">
        <v>921</v>
      </c>
      <c r="G93" s="302"/>
      <c r="H93" s="278" t="s">
        <v>952</v>
      </c>
      <c r="I93" s="278" t="s">
        <v>953</v>
      </c>
      <c r="J93" s="278"/>
      <c r="K93" s="292"/>
    </row>
    <row r="94" s="1" customFormat="1" ht="15" customHeight="1">
      <c r="B94" s="303"/>
      <c r="C94" s="278" t="s">
        <v>954</v>
      </c>
      <c r="D94" s="278"/>
      <c r="E94" s="278"/>
      <c r="F94" s="301" t="s">
        <v>921</v>
      </c>
      <c r="G94" s="302"/>
      <c r="H94" s="278" t="s">
        <v>955</v>
      </c>
      <c r="I94" s="278" t="s">
        <v>956</v>
      </c>
      <c r="J94" s="278"/>
      <c r="K94" s="292"/>
    </row>
    <row r="95" s="1" customFormat="1" ht="15" customHeight="1">
      <c r="B95" s="303"/>
      <c r="C95" s="278" t="s">
        <v>957</v>
      </c>
      <c r="D95" s="278"/>
      <c r="E95" s="278"/>
      <c r="F95" s="301" t="s">
        <v>921</v>
      </c>
      <c r="G95" s="302"/>
      <c r="H95" s="278" t="s">
        <v>957</v>
      </c>
      <c r="I95" s="278" t="s">
        <v>956</v>
      </c>
      <c r="J95" s="278"/>
      <c r="K95" s="292"/>
    </row>
    <row r="96" s="1" customFormat="1" ht="15" customHeight="1">
      <c r="B96" s="303"/>
      <c r="C96" s="278" t="s">
        <v>40</v>
      </c>
      <c r="D96" s="278"/>
      <c r="E96" s="278"/>
      <c r="F96" s="301" t="s">
        <v>921</v>
      </c>
      <c r="G96" s="302"/>
      <c r="H96" s="278" t="s">
        <v>958</v>
      </c>
      <c r="I96" s="278" t="s">
        <v>956</v>
      </c>
      <c r="J96" s="278"/>
      <c r="K96" s="292"/>
    </row>
    <row r="97" s="1" customFormat="1" ht="15" customHeight="1">
      <c r="B97" s="303"/>
      <c r="C97" s="278" t="s">
        <v>50</v>
      </c>
      <c r="D97" s="278"/>
      <c r="E97" s="278"/>
      <c r="F97" s="301" t="s">
        <v>921</v>
      </c>
      <c r="G97" s="302"/>
      <c r="H97" s="278" t="s">
        <v>959</v>
      </c>
      <c r="I97" s="278" t="s">
        <v>956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960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915</v>
      </c>
      <c r="D103" s="293"/>
      <c r="E103" s="293"/>
      <c r="F103" s="293" t="s">
        <v>916</v>
      </c>
      <c r="G103" s="294"/>
      <c r="H103" s="293" t="s">
        <v>56</v>
      </c>
      <c r="I103" s="293" t="s">
        <v>59</v>
      </c>
      <c r="J103" s="293" t="s">
        <v>917</v>
      </c>
      <c r="K103" s="292"/>
    </row>
    <row r="104" s="1" customFormat="1" ht="17.25" customHeight="1">
      <c r="B104" s="290"/>
      <c r="C104" s="295" t="s">
        <v>918</v>
      </c>
      <c r="D104" s="295"/>
      <c r="E104" s="295"/>
      <c r="F104" s="296" t="s">
        <v>919</v>
      </c>
      <c r="G104" s="297"/>
      <c r="H104" s="295"/>
      <c r="I104" s="295"/>
      <c r="J104" s="295" t="s">
        <v>920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55</v>
      </c>
      <c r="D106" s="300"/>
      <c r="E106" s="300"/>
      <c r="F106" s="301" t="s">
        <v>921</v>
      </c>
      <c r="G106" s="278"/>
      <c r="H106" s="278" t="s">
        <v>961</v>
      </c>
      <c r="I106" s="278" t="s">
        <v>923</v>
      </c>
      <c r="J106" s="278">
        <v>20</v>
      </c>
      <c r="K106" s="292"/>
    </row>
    <row r="107" s="1" customFormat="1" ht="15" customHeight="1">
      <c r="B107" s="290"/>
      <c r="C107" s="278" t="s">
        <v>924</v>
      </c>
      <c r="D107" s="278"/>
      <c r="E107" s="278"/>
      <c r="F107" s="301" t="s">
        <v>921</v>
      </c>
      <c r="G107" s="278"/>
      <c r="H107" s="278" t="s">
        <v>961</v>
      </c>
      <c r="I107" s="278" t="s">
        <v>923</v>
      </c>
      <c r="J107" s="278">
        <v>120</v>
      </c>
      <c r="K107" s="292"/>
    </row>
    <row r="108" s="1" customFormat="1" ht="15" customHeight="1">
      <c r="B108" s="303"/>
      <c r="C108" s="278" t="s">
        <v>926</v>
      </c>
      <c r="D108" s="278"/>
      <c r="E108" s="278"/>
      <c r="F108" s="301" t="s">
        <v>927</v>
      </c>
      <c r="G108" s="278"/>
      <c r="H108" s="278" t="s">
        <v>961</v>
      </c>
      <c r="I108" s="278" t="s">
        <v>923</v>
      </c>
      <c r="J108" s="278">
        <v>50</v>
      </c>
      <c r="K108" s="292"/>
    </row>
    <row r="109" s="1" customFormat="1" ht="15" customHeight="1">
      <c r="B109" s="303"/>
      <c r="C109" s="278" t="s">
        <v>929</v>
      </c>
      <c r="D109" s="278"/>
      <c r="E109" s="278"/>
      <c r="F109" s="301" t="s">
        <v>921</v>
      </c>
      <c r="G109" s="278"/>
      <c r="H109" s="278" t="s">
        <v>961</v>
      </c>
      <c r="I109" s="278" t="s">
        <v>931</v>
      </c>
      <c r="J109" s="278"/>
      <c r="K109" s="292"/>
    </row>
    <row r="110" s="1" customFormat="1" ht="15" customHeight="1">
      <c r="B110" s="303"/>
      <c r="C110" s="278" t="s">
        <v>940</v>
      </c>
      <c r="D110" s="278"/>
      <c r="E110" s="278"/>
      <c r="F110" s="301" t="s">
        <v>927</v>
      </c>
      <c r="G110" s="278"/>
      <c r="H110" s="278" t="s">
        <v>961</v>
      </c>
      <c r="I110" s="278" t="s">
        <v>923</v>
      </c>
      <c r="J110" s="278">
        <v>50</v>
      </c>
      <c r="K110" s="292"/>
    </row>
    <row r="111" s="1" customFormat="1" ht="15" customHeight="1">
      <c r="B111" s="303"/>
      <c r="C111" s="278" t="s">
        <v>948</v>
      </c>
      <c r="D111" s="278"/>
      <c r="E111" s="278"/>
      <c r="F111" s="301" t="s">
        <v>927</v>
      </c>
      <c r="G111" s="278"/>
      <c r="H111" s="278" t="s">
        <v>961</v>
      </c>
      <c r="I111" s="278" t="s">
        <v>923</v>
      </c>
      <c r="J111" s="278">
        <v>50</v>
      </c>
      <c r="K111" s="292"/>
    </row>
    <row r="112" s="1" customFormat="1" ht="15" customHeight="1">
      <c r="B112" s="303"/>
      <c r="C112" s="278" t="s">
        <v>946</v>
      </c>
      <c r="D112" s="278"/>
      <c r="E112" s="278"/>
      <c r="F112" s="301" t="s">
        <v>927</v>
      </c>
      <c r="G112" s="278"/>
      <c r="H112" s="278" t="s">
        <v>961</v>
      </c>
      <c r="I112" s="278" t="s">
        <v>923</v>
      </c>
      <c r="J112" s="278">
        <v>50</v>
      </c>
      <c r="K112" s="292"/>
    </row>
    <row r="113" s="1" customFormat="1" ht="15" customHeight="1">
      <c r="B113" s="303"/>
      <c r="C113" s="278" t="s">
        <v>55</v>
      </c>
      <c r="D113" s="278"/>
      <c r="E113" s="278"/>
      <c r="F113" s="301" t="s">
        <v>921</v>
      </c>
      <c r="G113" s="278"/>
      <c r="H113" s="278" t="s">
        <v>962</v>
      </c>
      <c r="I113" s="278" t="s">
        <v>923</v>
      </c>
      <c r="J113" s="278">
        <v>20</v>
      </c>
      <c r="K113" s="292"/>
    </row>
    <row r="114" s="1" customFormat="1" ht="15" customHeight="1">
      <c r="B114" s="303"/>
      <c r="C114" s="278" t="s">
        <v>963</v>
      </c>
      <c r="D114" s="278"/>
      <c r="E114" s="278"/>
      <c r="F114" s="301" t="s">
        <v>921</v>
      </c>
      <c r="G114" s="278"/>
      <c r="H114" s="278" t="s">
        <v>964</v>
      </c>
      <c r="I114" s="278" t="s">
        <v>923</v>
      </c>
      <c r="J114" s="278">
        <v>120</v>
      </c>
      <c r="K114" s="292"/>
    </row>
    <row r="115" s="1" customFormat="1" ht="15" customHeight="1">
      <c r="B115" s="303"/>
      <c r="C115" s="278" t="s">
        <v>40</v>
      </c>
      <c r="D115" s="278"/>
      <c r="E115" s="278"/>
      <c r="F115" s="301" t="s">
        <v>921</v>
      </c>
      <c r="G115" s="278"/>
      <c r="H115" s="278" t="s">
        <v>965</v>
      </c>
      <c r="I115" s="278" t="s">
        <v>956</v>
      </c>
      <c r="J115" s="278"/>
      <c r="K115" s="292"/>
    </row>
    <row r="116" s="1" customFormat="1" ht="15" customHeight="1">
      <c r="B116" s="303"/>
      <c r="C116" s="278" t="s">
        <v>50</v>
      </c>
      <c r="D116" s="278"/>
      <c r="E116" s="278"/>
      <c r="F116" s="301" t="s">
        <v>921</v>
      </c>
      <c r="G116" s="278"/>
      <c r="H116" s="278" t="s">
        <v>966</v>
      </c>
      <c r="I116" s="278" t="s">
        <v>956</v>
      </c>
      <c r="J116" s="278"/>
      <c r="K116" s="292"/>
    </row>
    <row r="117" s="1" customFormat="1" ht="15" customHeight="1">
      <c r="B117" s="303"/>
      <c r="C117" s="278" t="s">
        <v>59</v>
      </c>
      <c r="D117" s="278"/>
      <c r="E117" s="278"/>
      <c r="F117" s="301" t="s">
        <v>921</v>
      </c>
      <c r="G117" s="278"/>
      <c r="H117" s="278" t="s">
        <v>967</v>
      </c>
      <c r="I117" s="278" t="s">
        <v>968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969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915</v>
      </c>
      <c r="D123" s="293"/>
      <c r="E123" s="293"/>
      <c r="F123" s="293" t="s">
        <v>916</v>
      </c>
      <c r="G123" s="294"/>
      <c r="H123" s="293" t="s">
        <v>56</v>
      </c>
      <c r="I123" s="293" t="s">
        <v>59</v>
      </c>
      <c r="J123" s="293" t="s">
        <v>917</v>
      </c>
      <c r="K123" s="322"/>
    </row>
    <row r="124" s="1" customFormat="1" ht="17.25" customHeight="1">
      <c r="B124" s="321"/>
      <c r="C124" s="295" t="s">
        <v>918</v>
      </c>
      <c r="D124" s="295"/>
      <c r="E124" s="295"/>
      <c r="F124" s="296" t="s">
        <v>919</v>
      </c>
      <c r="G124" s="297"/>
      <c r="H124" s="295"/>
      <c r="I124" s="295"/>
      <c r="J124" s="295" t="s">
        <v>920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924</v>
      </c>
      <c r="D126" s="300"/>
      <c r="E126" s="300"/>
      <c r="F126" s="301" t="s">
        <v>921</v>
      </c>
      <c r="G126" s="278"/>
      <c r="H126" s="278" t="s">
        <v>961</v>
      </c>
      <c r="I126" s="278" t="s">
        <v>923</v>
      </c>
      <c r="J126" s="278">
        <v>120</v>
      </c>
      <c r="K126" s="326"/>
    </row>
    <row r="127" s="1" customFormat="1" ht="15" customHeight="1">
      <c r="B127" s="323"/>
      <c r="C127" s="278" t="s">
        <v>970</v>
      </c>
      <c r="D127" s="278"/>
      <c r="E127" s="278"/>
      <c r="F127" s="301" t="s">
        <v>921</v>
      </c>
      <c r="G127" s="278"/>
      <c r="H127" s="278" t="s">
        <v>971</v>
      </c>
      <c r="I127" s="278" t="s">
        <v>923</v>
      </c>
      <c r="J127" s="278" t="s">
        <v>972</v>
      </c>
      <c r="K127" s="326"/>
    </row>
    <row r="128" s="1" customFormat="1" ht="15" customHeight="1">
      <c r="B128" s="323"/>
      <c r="C128" s="278" t="s">
        <v>869</v>
      </c>
      <c r="D128" s="278"/>
      <c r="E128" s="278"/>
      <c r="F128" s="301" t="s">
        <v>921</v>
      </c>
      <c r="G128" s="278"/>
      <c r="H128" s="278" t="s">
        <v>973</v>
      </c>
      <c r="I128" s="278" t="s">
        <v>923</v>
      </c>
      <c r="J128" s="278" t="s">
        <v>972</v>
      </c>
      <c r="K128" s="326"/>
    </row>
    <row r="129" s="1" customFormat="1" ht="15" customHeight="1">
      <c r="B129" s="323"/>
      <c r="C129" s="278" t="s">
        <v>932</v>
      </c>
      <c r="D129" s="278"/>
      <c r="E129" s="278"/>
      <c r="F129" s="301" t="s">
        <v>927</v>
      </c>
      <c r="G129" s="278"/>
      <c r="H129" s="278" t="s">
        <v>933</v>
      </c>
      <c r="I129" s="278" t="s">
        <v>923</v>
      </c>
      <c r="J129" s="278">
        <v>15</v>
      </c>
      <c r="K129" s="326"/>
    </row>
    <row r="130" s="1" customFormat="1" ht="15" customHeight="1">
      <c r="B130" s="323"/>
      <c r="C130" s="304" t="s">
        <v>934</v>
      </c>
      <c r="D130" s="304"/>
      <c r="E130" s="304"/>
      <c r="F130" s="305" t="s">
        <v>927</v>
      </c>
      <c r="G130" s="304"/>
      <c r="H130" s="304" t="s">
        <v>935</v>
      </c>
      <c r="I130" s="304" t="s">
        <v>923</v>
      </c>
      <c r="J130" s="304">
        <v>15</v>
      </c>
      <c r="K130" s="326"/>
    </row>
    <row r="131" s="1" customFormat="1" ht="15" customHeight="1">
      <c r="B131" s="323"/>
      <c r="C131" s="304" t="s">
        <v>936</v>
      </c>
      <c r="D131" s="304"/>
      <c r="E131" s="304"/>
      <c r="F131" s="305" t="s">
        <v>927</v>
      </c>
      <c r="G131" s="304"/>
      <c r="H131" s="304" t="s">
        <v>937</v>
      </c>
      <c r="I131" s="304" t="s">
        <v>923</v>
      </c>
      <c r="J131" s="304">
        <v>20</v>
      </c>
      <c r="K131" s="326"/>
    </row>
    <row r="132" s="1" customFormat="1" ht="15" customHeight="1">
      <c r="B132" s="323"/>
      <c r="C132" s="304" t="s">
        <v>938</v>
      </c>
      <c r="D132" s="304"/>
      <c r="E132" s="304"/>
      <c r="F132" s="305" t="s">
        <v>927</v>
      </c>
      <c r="G132" s="304"/>
      <c r="H132" s="304" t="s">
        <v>939</v>
      </c>
      <c r="I132" s="304" t="s">
        <v>923</v>
      </c>
      <c r="J132" s="304">
        <v>20</v>
      </c>
      <c r="K132" s="326"/>
    </row>
    <row r="133" s="1" customFormat="1" ht="15" customHeight="1">
      <c r="B133" s="323"/>
      <c r="C133" s="278" t="s">
        <v>926</v>
      </c>
      <c r="D133" s="278"/>
      <c r="E133" s="278"/>
      <c r="F133" s="301" t="s">
        <v>927</v>
      </c>
      <c r="G133" s="278"/>
      <c r="H133" s="278" t="s">
        <v>961</v>
      </c>
      <c r="I133" s="278" t="s">
        <v>923</v>
      </c>
      <c r="J133" s="278">
        <v>50</v>
      </c>
      <c r="K133" s="326"/>
    </row>
    <row r="134" s="1" customFormat="1" ht="15" customHeight="1">
      <c r="B134" s="323"/>
      <c r="C134" s="278" t="s">
        <v>940</v>
      </c>
      <c r="D134" s="278"/>
      <c r="E134" s="278"/>
      <c r="F134" s="301" t="s">
        <v>927</v>
      </c>
      <c r="G134" s="278"/>
      <c r="H134" s="278" t="s">
        <v>961</v>
      </c>
      <c r="I134" s="278" t="s">
        <v>923</v>
      </c>
      <c r="J134" s="278">
        <v>50</v>
      </c>
      <c r="K134" s="326"/>
    </row>
    <row r="135" s="1" customFormat="1" ht="15" customHeight="1">
      <c r="B135" s="323"/>
      <c r="C135" s="278" t="s">
        <v>946</v>
      </c>
      <c r="D135" s="278"/>
      <c r="E135" s="278"/>
      <c r="F135" s="301" t="s">
        <v>927</v>
      </c>
      <c r="G135" s="278"/>
      <c r="H135" s="278" t="s">
        <v>961</v>
      </c>
      <c r="I135" s="278" t="s">
        <v>923</v>
      </c>
      <c r="J135" s="278">
        <v>50</v>
      </c>
      <c r="K135" s="326"/>
    </row>
    <row r="136" s="1" customFormat="1" ht="15" customHeight="1">
      <c r="B136" s="323"/>
      <c r="C136" s="278" t="s">
        <v>948</v>
      </c>
      <c r="D136" s="278"/>
      <c r="E136" s="278"/>
      <c r="F136" s="301" t="s">
        <v>927</v>
      </c>
      <c r="G136" s="278"/>
      <c r="H136" s="278" t="s">
        <v>961</v>
      </c>
      <c r="I136" s="278" t="s">
        <v>923</v>
      </c>
      <c r="J136" s="278">
        <v>50</v>
      </c>
      <c r="K136" s="326"/>
    </row>
    <row r="137" s="1" customFormat="1" ht="15" customHeight="1">
      <c r="B137" s="323"/>
      <c r="C137" s="278" t="s">
        <v>949</v>
      </c>
      <c r="D137" s="278"/>
      <c r="E137" s="278"/>
      <c r="F137" s="301" t="s">
        <v>927</v>
      </c>
      <c r="G137" s="278"/>
      <c r="H137" s="278" t="s">
        <v>974</v>
      </c>
      <c r="I137" s="278" t="s">
        <v>923</v>
      </c>
      <c r="J137" s="278">
        <v>255</v>
      </c>
      <c r="K137" s="326"/>
    </row>
    <row r="138" s="1" customFormat="1" ht="15" customHeight="1">
      <c r="B138" s="323"/>
      <c r="C138" s="278" t="s">
        <v>951</v>
      </c>
      <c r="D138" s="278"/>
      <c r="E138" s="278"/>
      <c r="F138" s="301" t="s">
        <v>921</v>
      </c>
      <c r="G138" s="278"/>
      <c r="H138" s="278" t="s">
        <v>975</v>
      </c>
      <c r="I138" s="278" t="s">
        <v>953</v>
      </c>
      <c r="J138" s="278"/>
      <c r="K138" s="326"/>
    </row>
    <row r="139" s="1" customFormat="1" ht="15" customHeight="1">
      <c r="B139" s="323"/>
      <c r="C139" s="278" t="s">
        <v>954</v>
      </c>
      <c r="D139" s="278"/>
      <c r="E139" s="278"/>
      <c r="F139" s="301" t="s">
        <v>921</v>
      </c>
      <c r="G139" s="278"/>
      <c r="H139" s="278" t="s">
        <v>976</v>
      </c>
      <c r="I139" s="278" t="s">
        <v>956</v>
      </c>
      <c r="J139" s="278"/>
      <c r="K139" s="326"/>
    </row>
    <row r="140" s="1" customFormat="1" ht="15" customHeight="1">
      <c r="B140" s="323"/>
      <c r="C140" s="278" t="s">
        <v>957</v>
      </c>
      <c r="D140" s="278"/>
      <c r="E140" s="278"/>
      <c r="F140" s="301" t="s">
        <v>921</v>
      </c>
      <c r="G140" s="278"/>
      <c r="H140" s="278" t="s">
        <v>957</v>
      </c>
      <c r="I140" s="278" t="s">
        <v>956</v>
      </c>
      <c r="J140" s="278"/>
      <c r="K140" s="326"/>
    </row>
    <row r="141" s="1" customFormat="1" ht="15" customHeight="1">
      <c r="B141" s="323"/>
      <c r="C141" s="278" t="s">
        <v>40</v>
      </c>
      <c r="D141" s="278"/>
      <c r="E141" s="278"/>
      <c r="F141" s="301" t="s">
        <v>921</v>
      </c>
      <c r="G141" s="278"/>
      <c r="H141" s="278" t="s">
        <v>977</v>
      </c>
      <c r="I141" s="278" t="s">
        <v>956</v>
      </c>
      <c r="J141" s="278"/>
      <c r="K141" s="326"/>
    </row>
    <row r="142" s="1" customFormat="1" ht="15" customHeight="1">
      <c r="B142" s="323"/>
      <c r="C142" s="278" t="s">
        <v>978</v>
      </c>
      <c r="D142" s="278"/>
      <c r="E142" s="278"/>
      <c r="F142" s="301" t="s">
        <v>921</v>
      </c>
      <c r="G142" s="278"/>
      <c r="H142" s="278" t="s">
        <v>979</v>
      </c>
      <c r="I142" s="278" t="s">
        <v>956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980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915</v>
      </c>
      <c r="D148" s="293"/>
      <c r="E148" s="293"/>
      <c r="F148" s="293" t="s">
        <v>916</v>
      </c>
      <c r="G148" s="294"/>
      <c r="H148" s="293" t="s">
        <v>56</v>
      </c>
      <c r="I148" s="293" t="s">
        <v>59</v>
      </c>
      <c r="J148" s="293" t="s">
        <v>917</v>
      </c>
      <c r="K148" s="292"/>
    </row>
    <row r="149" s="1" customFormat="1" ht="17.25" customHeight="1">
      <c r="B149" s="290"/>
      <c r="C149" s="295" t="s">
        <v>918</v>
      </c>
      <c r="D149" s="295"/>
      <c r="E149" s="295"/>
      <c r="F149" s="296" t="s">
        <v>919</v>
      </c>
      <c r="G149" s="297"/>
      <c r="H149" s="295"/>
      <c r="I149" s="295"/>
      <c r="J149" s="295" t="s">
        <v>920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924</v>
      </c>
      <c r="D151" s="278"/>
      <c r="E151" s="278"/>
      <c r="F151" s="331" t="s">
        <v>921</v>
      </c>
      <c r="G151" s="278"/>
      <c r="H151" s="330" t="s">
        <v>961</v>
      </c>
      <c r="I151" s="330" t="s">
        <v>923</v>
      </c>
      <c r="J151" s="330">
        <v>120</v>
      </c>
      <c r="K151" s="326"/>
    </row>
    <row r="152" s="1" customFormat="1" ht="15" customHeight="1">
      <c r="B152" s="303"/>
      <c r="C152" s="330" t="s">
        <v>970</v>
      </c>
      <c r="D152" s="278"/>
      <c r="E152" s="278"/>
      <c r="F152" s="331" t="s">
        <v>921</v>
      </c>
      <c r="G152" s="278"/>
      <c r="H152" s="330" t="s">
        <v>981</v>
      </c>
      <c r="I152" s="330" t="s">
        <v>923</v>
      </c>
      <c r="J152" s="330" t="s">
        <v>972</v>
      </c>
      <c r="K152" s="326"/>
    </row>
    <row r="153" s="1" customFormat="1" ht="15" customHeight="1">
      <c r="B153" s="303"/>
      <c r="C153" s="330" t="s">
        <v>869</v>
      </c>
      <c r="D153" s="278"/>
      <c r="E153" s="278"/>
      <c r="F153" s="331" t="s">
        <v>921</v>
      </c>
      <c r="G153" s="278"/>
      <c r="H153" s="330" t="s">
        <v>982</v>
      </c>
      <c r="I153" s="330" t="s">
        <v>923</v>
      </c>
      <c r="J153" s="330" t="s">
        <v>972</v>
      </c>
      <c r="K153" s="326"/>
    </row>
    <row r="154" s="1" customFormat="1" ht="15" customHeight="1">
      <c r="B154" s="303"/>
      <c r="C154" s="330" t="s">
        <v>926</v>
      </c>
      <c r="D154" s="278"/>
      <c r="E154" s="278"/>
      <c r="F154" s="331" t="s">
        <v>927</v>
      </c>
      <c r="G154" s="278"/>
      <c r="H154" s="330" t="s">
        <v>961</v>
      </c>
      <c r="I154" s="330" t="s">
        <v>923</v>
      </c>
      <c r="J154" s="330">
        <v>50</v>
      </c>
      <c r="K154" s="326"/>
    </row>
    <row r="155" s="1" customFormat="1" ht="15" customHeight="1">
      <c r="B155" s="303"/>
      <c r="C155" s="330" t="s">
        <v>929</v>
      </c>
      <c r="D155" s="278"/>
      <c r="E155" s="278"/>
      <c r="F155" s="331" t="s">
        <v>921</v>
      </c>
      <c r="G155" s="278"/>
      <c r="H155" s="330" t="s">
        <v>961</v>
      </c>
      <c r="I155" s="330" t="s">
        <v>931</v>
      </c>
      <c r="J155" s="330"/>
      <c r="K155" s="326"/>
    </row>
    <row r="156" s="1" customFormat="1" ht="15" customHeight="1">
      <c r="B156" s="303"/>
      <c r="C156" s="330" t="s">
        <v>940</v>
      </c>
      <c r="D156" s="278"/>
      <c r="E156" s="278"/>
      <c r="F156" s="331" t="s">
        <v>927</v>
      </c>
      <c r="G156" s="278"/>
      <c r="H156" s="330" t="s">
        <v>961</v>
      </c>
      <c r="I156" s="330" t="s">
        <v>923</v>
      </c>
      <c r="J156" s="330">
        <v>50</v>
      </c>
      <c r="K156" s="326"/>
    </row>
    <row r="157" s="1" customFormat="1" ht="15" customHeight="1">
      <c r="B157" s="303"/>
      <c r="C157" s="330" t="s">
        <v>948</v>
      </c>
      <c r="D157" s="278"/>
      <c r="E157" s="278"/>
      <c r="F157" s="331" t="s">
        <v>927</v>
      </c>
      <c r="G157" s="278"/>
      <c r="H157" s="330" t="s">
        <v>961</v>
      </c>
      <c r="I157" s="330" t="s">
        <v>923</v>
      </c>
      <c r="J157" s="330">
        <v>50</v>
      </c>
      <c r="K157" s="326"/>
    </row>
    <row r="158" s="1" customFormat="1" ht="15" customHeight="1">
      <c r="B158" s="303"/>
      <c r="C158" s="330" t="s">
        <v>946</v>
      </c>
      <c r="D158" s="278"/>
      <c r="E158" s="278"/>
      <c r="F158" s="331" t="s">
        <v>927</v>
      </c>
      <c r="G158" s="278"/>
      <c r="H158" s="330" t="s">
        <v>961</v>
      </c>
      <c r="I158" s="330" t="s">
        <v>923</v>
      </c>
      <c r="J158" s="330">
        <v>50</v>
      </c>
      <c r="K158" s="326"/>
    </row>
    <row r="159" s="1" customFormat="1" ht="15" customHeight="1">
      <c r="B159" s="303"/>
      <c r="C159" s="330" t="s">
        <v>92</v>
      </c>
      <c r="D159" s="278"/>
      <c r="E159" s="278"/>
      <c r="F159" s="331" t="s">
        <v>921</v>
      </c>
      <c r="G159" s="278"/>
      <c r="H159" s="330" t="s">
        <v>983</v>
      </c>
      <c r="I159" s="330" t="s">
        <v>923</v>
      </c>
      <c r="J159" s="330" t="s">
        <v>984</v>
      </c>
      <c r="K159" s="326"/>
    </row>
    <row r="160" s="1" customFormat="1" ht="15" customHeight="1">
      <c r="B160" s="303"/>
      <c r="C160" s="330" t="s">
        <v>985</v>
      </c>
      <c r="D160" s="278"/>
      <c r="E160" s="278"/>
      <c r="F160" s="331" t="s">
        <v>921</v>
      </c>
      <c r="G160" s="278"/>
      <c r="H160" s="330" t="s">
        <v>986</v>
      </c>
      <c r="I160" s="330" t="s">
        <v>956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987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915</v>
      </c>
      <c r="D166" s="293"/>
      <c r="E166" s="293"/>
      <c r="F166" s="293" t="s">
        <v>916</v>
      </c>
      <c r="G166" s="335"/>
      <c r="H166" s="336" t="s">
        <v>56</v>
      </c>
      <c r="I166" s="336" t="s">
        <v>59</v>
      </c>
      <c r="J166" s="293" t="s">
        <v>917</v>
      </c>
      <c r="K166" s="270"/>
    </row>
    <row r="167" s="1" customFormat="1" ht="17.25" customHeight="1">
      <c r="B167" s="271"/>
      <c r="C167" s="295" t="s">
        <v>918</v>
      </c>
      <c r="D167" s="295"/>
      <c r="E167" s="295"/>
      <c r="F167" s="296" t="s">
        <v>919</v>
      </c>
      <c r="G167" s="337"/>
      <c r="H167" s="338"/>
      <c r="I167" s="338"/>
      <c r="J167" s="295" t="s">
        <v>920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924</v>
      </c>
      <c r="D169" s="278"/>
      <c r="E169" s="278"/>
      <c r="F169" s="301" t="s">
        <v>921</v>
      </c>
      <c r="G169" s="278"/>
      <c r="H169" s="278" t="s">
        <v>961</v>
      </c>
      <c r="I169" s="278" t="s">
        <v>923</v>
      </c>
      <c r="J169" s="278">
        <v>120</v>
      </c>
      <c r="K169" s="326"/>
    </row>
    <row r="170" s="1" customFormat="1" ht="15" customHeight="1">
      <c r="B170" s="303"/>
      <c r="C170" s="278" t="s">
        <v>970</v>
      </c>
      <c r="D170" s="278"/>
      <c r="E170" s="278"/>
      <c r="F170" s="301" t="s">
        <v>921</v>
      </c>
      <c r="G170" s="278"/>
      <c r="H170" s="278" t="s">
        <v>971</v>
      </c>
      <c r="I170" s="278" t="s">
        <v>923</v>
      </c>
      <c r="J170" s="278" t="s">
        <v>972</v>
      </c>
      <c r="K170" s="326"/>
    </row>
    <row r="171" s="1" customFormat="1" ht="15" customHeight="1">
      <c r="B171" s="303"/>
      <c r="C171" s="278" t="s">
        <v>869</v>
      </c>
      <c r="D171" s="278"/>
      <c r="E171" s="278"/>
      <c r="F171" s="301" t="s">
        <v>921</v>
      </c>
      <c r="G171" s="278"/>
      <c r="H171" s="278" t="s">
        <v>988</v>
      </c>
      <c r="I171" s="278" t="s">
        <v>923</v>
      </c>
      <c r="J171" s="278" t="s">
        <v>972</v>
      </c>
      <c r="K171" s="326"/>
    </row>
    <row r="172" s="1" customFormat="1" ht="15" customHeight="1">
      <c r="B172" s="303"/>
      <c r="C172" s="278" t="s">
        <v>926</v>
      </c>
      <c r="D172" s="278"/>
      <c r="E172" s="278"/>
      <c r="F172" s="301" t="s">
        <v>927</v>
      </c>
      <c r="G172" s="278"/>
      <c r="H172" s="278" t="s">
        <v>988</v>
      </c>
      <c r="I172" s="278" t="s">
        <v>923</v>
      </c>
      <c r="J172" s="278">
        <v>50</v>
      </c>
      <c r="K172" s="326"/>
    </row>
    <row r="173" s="1" customFormat="1" ht="15" customHeight="1">
      <c r="B173" s="303"/>
      <c r="C173" s="278" t="s">
        <v>929</v>
      </c>
      <c r="D173" s="278"/>
      <c r="E173" s="278"/>
      <c r="F173" s="301" t="s">
        <v>921</v>
      </c>
      <c r="G173" s="278"/>
      <c r="H173" s="278" t="s">
        <v>988</v>
      </c>
      <c r="I173" s="278" t="s">
        <v>931</v>
      </c>
      <c r="J173" s="278"/>
      <c r="K173" s="326"/>
    </row>
    <row r="174" s="1" customFormat="1" ht="15" customHeight="1">
      <c r="B174" s="303"/>
      <c r="C174" s="278" t="s">
        <v>940</v>
      </c>
      <c r="D174" s="278"/>
      <c r="E174" s="278"/>
      <c r="F174" s="301" t="s">
        <v>927</v>
      </c>
      <c r="G174" s="278"/>
      <c r="H174" s="278" t="s">
        <v>988</v>
      </c>
      <c r="I174" s="278" t="s">
        <v>923</v>
      </c>
      <c r="J174" s="278">
        <v>50</v>
      </c>
      <c r="K174" s="326"/>
    </row>
    <row r="175" s="1" customFormat="1" ht="15" customHeight="1">
      <c r="B175" s="303"/>
      <c r="C175" s="278" t="s">
        <v>948</v>
      </c>
      <c r="D175" s="278"/>
      <c r="E175" s="278"/>
      <c r="F175" s="301" t="s">
        <v>927</v>
      </c>
      <c r="G175" s="278"/>
      <c r="H175" s="278" t="s">
        <v>988</v>
      </c>
      <c r="I175" s="278" t="s">
        <v>923</v>
      </c>
      <c r="J175" s="278">
        <v>50</v>
      </c>
      <c r="K175" s="326"/>
    </row>
    <row r="176" s="1" customFormat="1" ht="15" customHeight="1">
      <c r="B176" s="303"/>
      <c r="C176" s="278" t="s">
        <v>946</v>
      </c>
      <c r="D176" s="278"/>
      <c r="E176" s="278"/>
      <c r="F176" s="301" t="s">
        <v>927</v>
      </c>
      <c r="G176" s="278"/>
      <c r="H176" s="278" t="s">
        <v>988</v>
      </c>
      <c r="I176" s="278" t="s">
        <v>923</v>
      </c>
      <c r="J176" s="278">
        <v>50</v>
      </c>
      <c r="K176" s="326"/>
    </row>
    <row r="177" s="1" customFormat="1" ht="15" customHeight="1">
      <c r="B177" s="303"/>
      <c r="C177" s="278" t="s">
        <v>107</v>
      </c>
      <c r="D177" s="278"/>
      <c r="E177" s="278"/>
      <c r="F177" s="301" t="s">
        <v>921</v>
      </c>
      <c r="G177" s="278"/>
      <c r="H177" s="278" t="s">
        <v>989</v>
      </c>
      <c r="I177" s="278" t="s">
        <v>990</v>
      </c>
      <c r="J177" s="278"/>
      <c r="K177" s="326"/>
    </row>
    <row r="178" s="1" customFormat="1" ht="15" customHeight="1">
      <c r="B178" s="303"/>
      <c r="C178" s="278" t="s">
        <v>59</v>
      </c>
      <c r="D178" s="278"/>
      <c r="E178" s="278"/>
      <c r="F178" s="301" t="s">
        <v>921</v>
      </c>
      <c r="G178" s="278"/>
      <c r="H178" s="278" t="s">
        <v>991</v>
      </c>
      <c r="I178" s="278" t="s">
        <v>992</v>
      </c>
      <c r="J178" s="278">
        <v>1</v>
      </c>
      <c r="K178" s="326"/>
    </row>
    <row r="179" s="1" customFormat="1" ht="15" customHeight="1">
      <c r="B179" s="303"/>
      <c r="C179" s="278" t="s">
        <v>55</v>
      </c>
      <c r="D179" s="278"/>
      <c r="E179" s="278"/>
      <c r="F179" s="301" t="s">
        <v>921</v>
      </c>
      <c r="G179" s="278"/>
      <c r="H179" s="278" t="s">
        <v>993</v>
      </c>
      <c r="I179" s="278" t="s">
        <v>923</v>
      </c>
      <c r="J179" s="278">
        <v>20</v>
      </c>
      <c r="K179" s="326"/>
    </row>
    <row r="180" s="1" customFormat="1" ht="15" customHeight="1">
      <c r="B180" s="303"/>
      <c r="C180" s="278" t="s">
        <v>56</v>
      </c>
      <c r="D180" s="278"/>
      <c r="E180" s="278"/>
      <c r="F180" s="301" t="s">
        <v>921</v>
      </c>
      <c r="G180" s="278"/>
      <c r="H180" s="278" t="s">
        <v>994</v>
      </c>
      <c r="I180" s="278" t="s">
        <v>923</v>
      </c>
      <c r="J180" s="278">
        <v>255</v>
      </c>
      <c r="K180" s="326"/>
    </row>
    <row r="181" s="1" customFormat="1" ht="15" customHeight="1">
      <c r="B181" s="303"/>
      <c r="C181" s="278" t="s">
        <v>108</v>
      </c>
      <c r="D181" s="278"/>
      <c r="E181" s="278"/>
      <c r="F181" s="301" t="s">
        <v>921</v>
      </c>
      <c r="G181" s="278"/>
      <c r="H181" s="278" t="s">
        <v>885</v>
      </c>
      <c r="I181" s="278" t="s">
        <v>923</v>
      </c>
      <c r="J181" s="278">
        <v>10</v>
      </c>
      <c r="K181" s="326"/>
    </row>
    <row r="182" s="1" customFormat="1" ht="15" customHeight="1">
      <c r="B182" s="303"/>
      <c r="C182" s="278" t="s">
        <v>109</v>
      </c>
      <c r="D182" s="278"/>
      <c r="E182" s="278"/>
      <c r="F182" s="301" t="s">
        <v>921</v>
      </c>
      <c r="G182" s="278"/>
      <c r="H182" s="278" t="s">
        <v>995</v>
      </c>
      <c r="I182" s="278" t="s">
        <v>956</v>
      </c>
      <c r="J182" s="278"/>
      <c r="K182" s="326"/>
    </row>
    <row r="183" s="1" customFormat="1" ht="15" customHeight="1">
      <c r="B183" s="303"/>
      <c r="C183" s="278" t="s">
        <v>996</v>
      </c>
      <c r="D183" s="278"/>
      <c r="E183" s="278"/>
      <c r="F183" s="301" t="s">
        <v>921</v>
      </c>
      <c r="G183" s="278"/>
      <c r="H183" s="278" t="s">
        <v>997</v>
      </c>
      <c r="I183" s="278" t="s">
        <v>956</v>
      </c>
      <c r="J183" s="278"/>
      <c r="K183" s="326"/>
    </row>
    <row r="184" s="1" customFormat="1" ht="15" customHeight="1">
      <c r="B184" s="303"/>
      <c r="C184" s="278" t="s">
        <v>985</v>
      </c>
      <c r="D184" s="278"/>
      <c r="E184" s="278"/>
      <c r="F184" s="301" t="s">
        <v>921</v>
      </c>
      <c r="G184" s="278"/>
      <c r="H184" s="278" t="s">
        <v>998</v>
      </c>
      <c r="I184" s="278" t="s">
        <v>956</v>
      </c>
      <c r="J184" s="278"/>
      <c r="K184" s="326"/>
    </row>
    <row r="185" s="1" customFormat="1" ht="15" customHeight="1">
      <c r="B185" s="303"/>
      <c r="C185" s="278" t="s">
        <v>111</v>
      </c>
      <c r="D185" s="278"/>
      <c r="E185" s="278"/>
      <c r="F185" s="301" t="s">
        <v>927</v>
      </c>
      <c r="G185" s="278"/>
      <c r="H185" s="278" t="s">
        <v>999</v>
      </c>
      <c r="I185" s="278" t="s">
        <v>923</v>
      </c>
      <c r="J185" s="278">
        <v>50</v>
      </c>
      <c r="K185" s="326"/>
    </row>
    <row r="186" s="1" customFormat="1" ht="15" customHeight="1">
      <c r="B186" s="303"/>
      <c r="C186" s="278" t="s">
        <v>1000</v>
      </c>
      <c r="D186" s="278"/>
      <c r="E186" s="278"/>
      <c r="F186" s="301" t="s">
        <v>927</v>
      </c>
      <c r="G186" s="278"/>
      <c r="H186" s="278" t="s">
        <v>1001</v>
      </c>
      <c r="I186" s="278" t="s">
        <v>1002</v>
      </c>
      <c r="J186" s="278"/>
      <c r="K186" s="326"/>
    </row>
    <row r="187" s="1" customFormat="1" ht="15" customHeight="1">
      <c r="B187" s="303"/>
      <c r="C187" s="278" t="s">
        <v>1003</v>
      </c>
      <c r="D187" s="278"/>
      <c r="E187" s="278"/>
      <c r="F187" s="301" t="s">
        <v>927</v>
      </c>
      <c r="G187" s="278"/>
      <c r="H187" s="278" t="s">
        <v>1004</v>
      </c>
      <c r="I187" s="278" t="s">
        <v>1002</v>
      </c>
      <c r="J187" s="278"/>
      <c r="K187" s="326"/>
    </row>
    <row r="188" s="1" customFormat="1" ht="15" customHeight="1">
      <c r="B188" s="303"/>
      <c r="C188" s="278" t="s">
        <v>1005</v>
      </c>
      <c r="D188" s="278"/>
      <c r="E188" s="278"/>
      <c r="F188" s="301" t="s">
        <v>927</v>
      </c>
      <c r="G188" s="278"/>
      <c r="H188" s="278" t="s">
        <v>1006</v>
      </c>
      <c r="I188" s="278" t="s">
        <v>1002</v>
      </c>
      <c r="J188" s="278"/>
      <c r="K188" s="326"/>
    </row>
    <row r="189" s="1" customFormat="1" ht="15" customHeight="1">
      <c r="B189" s="303"/>
      <c r="C189" s="339" t="s">
        <v>1007</v>
      </c>
      <c r="D189" s="278"/>
      <c r="E189" s="278"/>
      <c r="F189" s="301" t="s">
        <v>927</v>
      </c>
      <c r="G189" s="278"/>
      <c r="H189" s="278" t="s">
        <v>1008</v>
      </c>
      <c r="I189" s="278" t="s">
        <v>1009</v>
      </c>
      <c r="J189" s="340" t="s">
        <v>1010</v>
      </c>
      <c r="K189" s="326"/>
    </row>
    <row r="190" s="16" customFormat="1" ht="15" customHeight="1">
      <c r="B190" s="341"/>
      <c r="C190" s="342" t="s">
        <v>1011</v>
      </c>
      <c r="D190" s="343"/>
      <c r="E190" s="343"/>
      <c r="F190" s="344" t="s">
        <v>927</v>
      </c>
      <c r="G190" s="343"/>
      <c r="H190" s="343" t="s">
        <v>1012</v>
      </c>
      <c r="I190" s="343" t="s">
        <v>1009</v>
      </c>
      <c r="J190" s="345" t="s">
        <v>1010</v>
      </c>
      <c r="K190" s="346"/>
    </row>
    <row r="191" s="1" customFormat="1" ht="15" customHeight="1">
      <c r="B191" s="303"/>
      <c r="C191" s="339" t="s">
        <v>44</v>
      </c>
      <c r="D191" s="278"/>
      <c r="E191" s="278"/>
      <c r="F191" s="301" t="s">
        <v>921</v>
      </c>
      <c r="G191" s="278"/>
      <c r="H191" s="275" t="s">
        <v>1013</v>
      </c>
      <c r="I191" s="278" t="s">
        <v>1014</v>
      </c>
      <c r="J191" s="278"/>
      <c r="K191" s="326"/>
    </row>
    <row r="192" s="1" customFormat="1" ht="15" customHeight="1">
      <c r="B192" s="303"/>
      <c r="C192" s="339" t="s">
        <v>1015</v>
      </c>
      <c r="D192" s="278"/>
      <c r="E192" s="278"/>
      <c r="F192" s="301" t="s">
        <v>921</v>
      </c>
      <c r="G192" s="278"/>
      <c r="H192" s="278" t="s">
        <v>1016</v>
      </c>
      <c r="I192" s="278" t="s">
        <v>956</v>
      </c>
      <c r="J192" s="278"/>
      <c r="K192" s="326"/>
    </row>
    <row r="193" s="1" customFormat="1" ht="15" customHeight="1">
      <c r="B193" s="303"/>
      <c r="C193" s="339" t="s">
        <v>1017</v>
      </c>
      <c r="D193" s="278"/>
      <c r="E193" s="278"/>
      <c r="F193" s="301" t="s">
        <v>921</v>
      </c>
      <c r="G193" s="278"/>
      <c r="H193" s="278" t="s">
        <v>1018</v>
      </c>
      <c r="I193" s="278" t="s">
        <v>956</v>
      </c>
      <c r="J193" s="278"/>
      <c r="K193" s="326"/>
    </row>
    <row r="194" s="1" customFormat="1" ht="15" customHeight="1">
      <c r="B194" s="303"/>
      <c r="C194" s="339" t="s">
        <v>1019</v>
      </c>
      <c r="D194" s="278"/>
      <c r="E194" s="278"/>
      <c r="F194" s="301" t="s">
        <v>927</v>
      </c>
      <c r="G194" s="278"/>
      <c r="H194" s="278" t="s">
        <v>1020</v>
      </c>
      <c r="I194" s="278" t="s">
        <v>956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1021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1022</v>
      </c>
      <c r="D201" s="348"/>
      <c r="E201" s="348"/>
      <c r="F201" s="348" t="s">
        <v>1023</v>
      </c>
      <c r="G201" s="349"/>
      <c r="H201" s="348" t="s">
        <v>1024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1014</v>
      </c>
      <c r="D203" s="278"/>
      <c r="E203" s="278"/>
      <c r="F203" s="301" t="s">
        <v>45</v>
      </c>
      <c r="G203" s="278"/>
      <c r="H203" s="278" t="s">
        <v>1025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46</v>
      </c>
      <c r="G204" s="278"/>
      <c r="H204" s="278" t="s">
        <v>1026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49</v>
      </c>
      <c r="G205" s="278"/>
      <c r="H205" s="278" t="s">
        <v>1027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47</v>
      </c>
      <c r="G206" s="278"/>
      <c r="H206" s="278" t="s">
        <v>1028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48</v>
      </c>
      <c r="G207" s="278"/>
      <c r="H207" s="278" t="s">
        <v>1029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968</v>
      </c>
      <c r="D209" s="278"/>
      <c r="E209" s="278"/>
      <c r="F209" s="301" t="s">
        <v>81</v>
      </c>
      <c r="G209" s="278"/>
      <c r="H209" s="278" t="s">
        <v>1030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863</v>
      </c>
      <c r="G210" s="278"/>
      <c r="H210" s="278" t="s">
        <v>864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861</v>
      </c>
      <c r="G211" s="278"/>
      <c r="H211" s="278" t="s">
        <v>1031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865</v>
      </c>
      <c r="G212" s="339"/>
      <c r="H212" s="330" t="s">
        <v>866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867</v>
      </c>
      <c r="G213" s="339"/>
      <c r="H213" s="330" t="s">
        <v>1032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992</v>
      </c>
      <c r="D215" s="278"/>
      <c r="E215" s="278"/>
      <c r="F215" s="301">
        <v>1</v>
      </c>
      <c r="G215" s="339"/>
      <c r="H215" s="330" t="s">
        <v>1033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1034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1035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1036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2024-05-14T10:08:45Z</dcterms:created>
  <dcterms:modified xsi:type="dcterms:W3CDTF">2024-05-14T10:09:06Z</dcterms:modified>
</cp:coreProperties>
</file>