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31-101-SP - SO 101 -..." sheetId="2" r:id="rId2"/>
    <sheet name="2022-31-301-SP - SO 301 -..." sheetId="3" r:id="rId3"/>
    <sheet name="2022-31-431-SP - SO 431 -..." sheetId="4" r:id="rId4"/>
    <sheet name="2022-31-VON-SP - VON - So..." sheetId="5" r:id="rId5"/>
    <sheet name="Seznam figur" sheetId="6" r:id="rId6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'2022-31-101-SP - SO 101 -...'!$C$136:$K$782</definedName>
    <definedName name="_xlnm.Print_Area" localSheetId="1">'2022-31-101-SP - SO 101 -...'!$C$4:$J$76,'2022-31-101-SP - SO 101 -...'!$C$82:$J$116,'2022-31-101-SP - SO 101 -...'!$C$122:$K$782</definedName>
    <definedName name="_xlnm.Print_Titles" localSheetId="1">'2022-31-101-SP - SO 101 -...'!$136:$136</definedName>
    <definedName name="_xlnm._FilterDatabase" localSheetId="2" hidden="1">'2022-31-301-SP - SO 301 -...'!$C$126:$K$342</definedName>
    <definedName name="_xlnm.Print_Area" localSheetId="2">'2022-31-301-SP - SO 301 -...'!$C$4:$J$76,'2022-31-301-SP - SO 301 -...'!$C$82:$J$106,'2022-31-301-SP - SO 301 -...'!$C$112:$K$342</definedName>
    <definedName name="_xlnm.Print_Titles" localSheetId="2">'2022-31-301-SP - SO 301 -...'!$126:$126</definedName>
    <definedName name="_xlnm._FilterDatabase" localSheetId="3" hidden="1">'2022-31-431-SP - SO 431 -...'!$C$123:$K$292</definedName>
    <definedName name="_xlnm.Print_Area" localSheetId="3">'2022-31-431-SP - SO 431 -...'!$C$4:$J$76,'2022-31-431-SP - SO 431 -...'!$C$82:$J$103,'2022-31-431-SP - SO 431 -...'!$C$109:$K$292</definedName>
    <definedName name="_xlnm.Print_Titles" localSheetId="3">'2022-31-431-SP - SO 431 -...'!$123:$123</definedName>
    <definedName name="_xlnm._FilterDatabase" localSheetId="4" hidden="1">'2022-31-VON-SP - VON - So...'!$C$122:$K$143</definedName>
    <definedName name="_xlnm.Print_Area" localSheetId="4">'2022-31-VON-SP - VON - So...'!$C$4:$J$76,'2022-31-VON-SP - VON - So...'!$C$82:$J$102,'2022-31-VON-SP - VON - So...'!$C$108:$K$143</definedName>
    <definedName name="_xlnm.Print_Titles" localSheetId="4">'2022-31-VON-SP - VON - So...'!$122:$122</definedName>
    <definedName name="_xlnm.Print_Area" localSheetId="5">'Seznam figur'!$C$4:$G$681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9"/>
  <c r="J38"/>
  <c i="1" r="AY102"/>
  <c i="5" r="J37"/>
  <c i="1" r="AX102"/>
  <c i="5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4" r="J39"/>
  <c r="J38"/>
  <c i="1" r="AY100"/>
  <c i="4" r="J37"/>
  <c i="1" r="AX100"/>
  <c i="4"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91"/>
  <c r="E7"/>
  <c r="E85"/>
  <c i="3" r="J39"/>
  <c r="J38"/>
  <c i="1" r="AY98"/>
  <c i="3" r="J37"/>
  <c i="1" r="AX98"/>
  <c i="3" r="BI341"/>
  <c r="BH341"/>
  <c r="BG341"/>
  <c r="BF341"/>
  <c r="T341"/>
  <c r="R341"/>
  <c r="P341"/>
  <c r="BI340"/>
  <c r="BH340"/>
  <c r="BG340"/>
  <c r="BF340"/>
  <c r="T340"/>
  <c r="R340"/>
  <c r="P340"/>
  <c r="BI335"/>
  <c r="BH335"/>
  <c r="BG335"/>
  <c r="BF335"/>
  <c r="T335"/>
  <c r="T334"/>
  <c r="R335"/>
  <c r="R334"/>
  <c r="P335"/>
  <c r="P334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T180"/>
  <c r="R181"/>
  <c r="R180"/>
  <c r="P181"/>
  <c r="P180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2" r="J39"/>
  <c r="J38"/>
  <c i="1" r="AY96"/>
  <c i="2" r="J37"/>
  <c i="1" r="AX96"/>
  <c i="2"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39"/>
  <c r="BH739"/>
  <c r="BG739"/>
  <c r="BF739"/>
  <c r="T739"/>
  <c r="R739"/>
  <c r="P739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T723"/>
  <c r="R724"/>
  <c r="R723"/>
  <c r="P724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1"/>
  <c r="BH711"/>
  <c r="BG711"/>
  <c r="BF711"/>
  <c r="T711"/>
  <c r="R711"/>
  <c r="P711"/>
  <c r="BI707"/>
  <c r="BH707"/>
  <c r="BG707"/>
  <c r="BF707"/>
  <c r="T707"/>
  <c r="R707"/>
  <c r="P707"/>
  <c r="BI702"/>
  <c r="BH702"/>
  <c r="BG702"/>
  <c r="BF702"/>
  <c r="T702"/>
  <c r="R702"/>
  <c r="P702"/>
  <c r="BI698"/>
  <c r="BH698"/>
  <c r="BG698"/>
  <c r="BF698"/>
  <c r="T698"/>
  <c r="R698"/>
  <c r="P698"/>
  <c r="BI694"/>
  <c r="BH694"/>
  <c r="BG694"/>
  <c r="BF694"/>
  <c r="T694"/>
  <c r="R694"/>
  <c r="P694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5"/>
  <c r="BH635"/>
  <c r="BG635"/>
  <c r="BF635"/>
  <c r="T635"/>
  <c r="R635"/>
  <c r="P635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5"/>
  <c r="BH595"/>
  <c r="BG595"/>
  <c r="BF595"/>
  <c r="T595"/>
  <c r="R595"/>
  <c r="P595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6"/>
  <c r="BH576"/>
  <c r="BG576"/>
  <c r="BF576"/>
  <c r="T576"/>
  <c r="R576"/>
  <c r="P576"/>
  <c r="BI573"/>
  <c r="BH573"/>
  <c r="BG573"/>
  <c r="BF573"/>
  <c r="T573"/>
  <c r="R573"/>
  <c r="P573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7"/>
  <c r="BH537"/>
  <c r="BG537"/>
  <c r="BF537"/>
  <c r="T537"/>
  <c r="R537"/>
  <c r="P537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4"/>
  <c r="BH424"/>
  <c r="BG424"/>
  <c r="BF424"/>
  <c r="T424"/>
  <c r="R424"/>
  <c r="P424"/>
  <c r="BI419"/>
  <c r="BH419"/>
  <c r="BG419"/>
  <c r="BF419"/>
  <c r="T419"/>
  <c r="R419"/>
  <c r="P419"/>
  <c r="BI415"/>
  <c r="BH415"/>
  <c r="BG415"/>
  <c r="BF415"/>
  <c r="T415"/>
  <c r="R415"/>
  <c r="P415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4"/>
  <c r="BH394"/>
  <c r="BG394"/>
  <c r="BF394"/>
  <c r="T394"/>
  <c r="R394"/>
  <c r="P394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J134"/>
  <c r="J133"/>
  <c r="F133"/>
  <c r="F131"/>
  <c r="E129"/>
  <c r="J94"/>
  <c r="J93"/>
  <c r="F93"/>
  <c r="F91"/>
  <c r="E89"/>
  <c r="J20"/>
  <c r="E20"/>
  <c r="F94"/>
  <c r="J19"/>
  <c r="J14"/>
  <c r="J91"/>
  <c r="E7"/>
  <c r="E85"/>
  <c i="1" r="L90"/>
  <c r="AM90"/>
  <c r="AM89"/>
  <c r="L89"/>
  <c r="AM87"/>
  <c r="L87"/>
  <c r="L85"/>
  <c r="L84"/>
  <c i="2" r="BK719"/>
  <c r="BK325"/>
  <c r="J232"/>
  <c r="BK473"/>
  <c r="BK211"/>
  <c r="BK675"/>
  <c r="J551"/>
  <c r="BK140"/>
  <c r="BK369"/>
  <c r="BK544"/>
  <c r="BK297"/>
  <c r="BK558"/>
  <c r="BK650"/>
  <c r="BK398"/>
  <c r="BK481"/>
  <c r="BK338"/>
  <c r="BK151"/>
  <c r="J691"/>
  <c r="BK353"/>
  <c r="J207"/>
  <c r="BK749"/>
  <c r="BK458"/>
  <c r="J343"/>
  <c r="J782"/>
  <c r="J618"/>
  <c r="BK363"/>
  <c r="BK449"/>
  <c r="J736"/>
  <c r="BK477"/>
  <c r="BK250"/>
  <c r="J473"/>
  <c r="J195"/>
  <c i="3" r="J288"/>
  <c r="J213"/>
  <c r="J181"/>
  <c r="J300"/>
  <c r="J176"/>
  <c r="J341"/>
  <c r="BK232"/>
  <c r="BK226"/>
  <c r="J171"/>
  <c r="J130"/>
  <c r="BK163"/>
  <c i="4" r="BK256"/>
  <c r="F39"/>
  <c i="2" r="J663"/>
  <c r="J449"/>
  <c r="BK583"/>
  <c r="J357"/>
  <c r="J244"/>
  <c r="BK537"/>
  <c r="BK469"/>
  <c r="BK346"/>
  <c r="J721"/>
  <c r="J454"/>
  <c r="J247"/>
  <c r="J155"/>
  <c r="BK707"/>
  <c r="J446"/>
  <c r="J722"/>
  <c r="J540"/>
  <c r="BK372"/>
  <c r="J739"/>
  <c r="J547"/>
  <c r="BK717"/>
  <c r="BK573"/>
  <c r="J609"/>
  <c r="BK403"/>
  <c i="3" r="BK256"/>
  <c r="BK220"/>
  <c r="J196"/>
  <c r="BK148"/>
  <c r="BK280"/>
  <c r="J223"/>
  <c r="J272"/>
  <c r="J323"/>
  <c r="BK335"/>
  <c r="J209"/>
  <c r="BK248"/>
  <c r="BK292"/>
  <c i="4" r="J153"/>
  <c r="J145"/>
  <c r="J224"/>
  <c r="J127"/>
  <c r="J261"/>
  <c r="J279"/>
  <c r="BK253"/>
  <c r="BK271"/>
  <c r="BK186"/>
  <c i="5" r="J128"/>
  <c r="BK136"/>
  <c i="2" r="J654"/>
  <c r="J211"/>
  <c r="BK147"/>
  <c r="BK419"/>
  <c r="J228"/>
  <c r="J716"/>
  <c r="BK515"/>
  <c r="J563"/>
  <c r="J437"/>
  <c r="J595"/>
  <c r="J338"/>
  <c r="J181"/>
  <c r="J756"/>
  <c r="BK540"/>
  <c r="BK366"/>
  <c r="J408"/>
  <c r="J287"/>
  <c r="J711"/>
  <c r="J403"/>
  <c r="J241"/>
  <c r="BK764"/>
  <c r="BK635"/>
  <c r="BK360"/>
  <c r="BK144"/>
  <c r="BK663"/>
  <c r="BK576"/>
  <c r="J394"/>
  <c r="BK609"/>
  <c r="BK164"/>
  <c r="BK721"/>
  <c r="BK434"/>
  <c r="J262"/>
  <c r="BK654"/>
  <c r="J505"/>
  <c r="J203"/>
  <c i="3" r="J245"/>
  <c r="BK223"/>
  <c r="BK135"/>
  <c r="J335"/>
  <c r="BK276"/>
  <c r="BK209"/>
  <c r="BK130"/>
  <c r="J320"/>
  <c r="J264"/>
  <c r="J151"/>
  <c r="BK308"/>
  <c i="4" r="J169"/>
  <c r="BK194"/>
  <c r="BK289"/>
  <c r="BK267"/>
  <c r="BK235"/>
  <c r="J220"/>
  <c r="J202"/>
  <c i="5" r="J135"/>
  <c r="BK128"/>
  <c i="2" r="J350"/>
  <c r="J290"/>
  <c r="J477"/>
  <c r="J266"/>
  <c r="J144"/>
  <c r="J658"/>
  <c r="J334"/>
  <c r="BK228"/>
  <c r="BK493"/>
  <c r="J274"/>
  <c r="BK519"/>
  <c r="J304"/>
  <c r="J679"/>
  <c r="J424"/>
  <c r="J465"/>
  <c r="BK330"/>
  <c r="BK736"/>
  <c r="J458"/>
  <c r="BK266"/>
  <c r="BK779"/>
  <c r="J726"/>
  <c r="J481"/>
  <c r="J187"/>
  <c r="J643"/>
  <c r="BK527"/>
  <c r="BK199"/>
  <c r="J675"/>
  <c r="J388"/>
  <c r="J724"/>
  <c r="J489"/>
  <c r="J224"/>
  <c r="J512"/>
  <c i="3" r="J235"/>
  <c r="J154"/>
  <c r="J204"/>
  <c r="BK323"/>
  <c r="BK239"/>
  <c r="BK320"/>
  <c r="J256"/>
  <c r="J220"/>
  <c r="J316"/>
  <c r="J143"/>
  <c i="4" r="J149"/>
  <c r="BK149"/>
  <c r="BK141"/>
  <c r="BK132"/>
  <c r="J141"/>
  <c r="BK274"/>
  <c r="J278"/>
  <c r="BK153"/>
  <c r="J232"/>
  <c r="BK161"/>
  <c i="5" r="J143"/>
  <c r="BK132"/>
  <c i="2" r="J698"/>
  <c r="J601"/>
  <c i="1" r="AS95"/>
  <c i="2" r="J369"/>
  <c r="BK752"/>
  <c r="BK595"/>
  <c r="J330"/>
  <c r="J527"/>
  <c r="BK587"/>
  <c r="BK430"/>
  <c r="J597"/>
  <c r="J573"/>
  <c r="BK566"/>
  <c r="BK334"/>
  <c r="BK746"/>
  <c r="J694"/>
  <c r="J671"/>
  <c r="BK184"/>
  <c r="J220"/>
  <c r="J258"/>
  <c r="J764"/>
  <c r="J647"/>
  <c r="BK443"/>
  <c r="BK217"/>
  <c r="BK304"/>
  <c r="J576"/>
  <c r="J497"/>
  <c r="BK169"/>
  <c r="BK726"/>
  <c r="J515"/>
  <c r="J419"/>
  <c r="BK247"/>
  <c r="BK720"/>
  <c r="J530"/>
  <c r="BK350"/>
  <c r="J160"/>
  <c r="BK667"/>
  <c r="BK375"/>
  <c r="J140"/>
  <c r="J613"/>
  <c r="J462"/>
  <c r="BK756"/>
  <c r="BK626"/>
  <c r="BK301"/>
  <c r="BK711"/>
  <c r="BK437"/>
  <c r="BK254"/>
  <c r="J717"/>
  <c r="BK224"/>
  <c i="3" r="J284"/>
  <c r="BK171"/>
  <c r="J327"/>
  <c r="BK260"/>
  <c r="J135"/>
  <c r="BK252"/>
  <c r="J239"/>
  <c r="BK196"/>
  <c r="J260"/>
  <c r="BK200"/>
  <c r="BK151"/>
  <c i="4" r="J173"/>
  <c r="J289"/>
  <c r="J238"/>
  <c r="J281"/>
  <c r="J157"/>
  <c r="BK281"/>
  <c r="BK213"/>
  <c r="BK261"/>
  <c r="J207"/>
  <c r="J213"/>
  <c i="5" r="J136"/>
  <c r="BK143"/>
  <c i="2" r="BK724"/>
  <c r="BK394"/>
  <c r="J523"/>
  <c r="BK290"/>
  <c r="BK722"/>
  <c r="BK597"/>
  <c r="J366"/>
  <c r="BK380"/>
  <c r="J177"/>
  <c r="BK238"/>
  <c r="BK547"/>
  <c r="J501"/>
  <c r="BK235"/>
  <c r="BK580"/>
  <c r="J749"/>
  <c r="BK551"/>
  <c r="J270"/>
  <c r="BK630"/>
  <c r="J519"/>
  <c r="BK220"/>
  <c r="J752"/>
  <c r="BK639"/>
  <c r="J173"/>
  <c r="BK743"/>
  <c r="J630"/>
  <c r="BK569"/>
  <c r="BK287"/>
  <c r="BK732"/>
  <c r="BK601"/>
  <c r="J443"/>
  <c r="J217"/>
  <c i="3" r="J248"/>
  <c r="J296"/>
  <c r="BK312"/>
  <c r="BK167"/>
  <c r="BK341"/>
  <c r="BK284"/>
  <c r="J187"/>
  <c r="J226"/>
  <c r="BK288"/>
  <c r="BK242"/>
  <c r="J312"/>
  <c r="BK340"/>
  <c r="BK228"/>
  <c r="J232"/>
  <c r="BK272"/>
  <c r="BK204"/>
  <c i="4" r="BK238"/>
  <c r="BK173"/>
  <c r="J253"/>
  <c r="BK243"/>
  <c r="BK283"/>
  <c r="BK181"/>
  <c r="BK232"/>
  <c r="BK285"/>
  <c r="J283"/>
  <c r="J137"/>
  <c r="J243"/>
  <c r="BK190"/>
  <c r="BK264"/>
  <c r="J194"/>
  <c r="BK137"/>
  <c i="5" r="BK135"/>
  <c r="BK141"/>
  <c i="2" r="J626"/>
  <c r="BK489"/>
  <c r="J254"/>
  <c r="J509"/>
  <c r="J360"/>
  <c r="BK771"/>
  <c r="BK683"/>
  <c r="J558"/>
  <c r="BK232"/>
  <c r="J214"/>
  <c r="J151"/>
  <c r="BK424"/>
  <c i="1" r="AS97"/>
  <c i="2" r="BK698"/>
  <c r="J493"/>
  <c r="J430"/>
  <c r="J282"/>
  <c r="J707"/>
  <c r="J440"/>
  <c r="BK270"/>
  <c r="J771"/>
  <c r="J687"/>
  <c r="BK408"/>
  <c r="BK244"/>
  <c r="J667"/>
  <c r="BK497"/>
  <c r="J761"/>
  <c r="J635"/>
  <c r="J779"/>
  <c r="J622"/>
  <c r="J301"/>
  <c r="BK728"/>
  <c r="BK307"/>
  <c i="3" r="J216"/>
  <c r="J148"/>
  <c r="BK187"/>
  <c r="BK304"/>
  <c r="BK154"/>
  <c r="J276"/>
  <c i="4" r="J264"/>
  <c r="BK250"/>
  <c r="BK127"/>
  <c r="J181"/>
  <c i="5" r="J141"/>
  <c r="J126"/>
  <c i="2" r="BK643"/>
  <c r="BK262"/>
  <c r="BK293"/>
  <c r="J469"/>
  <c r="BK282"/>
  <c r="BK195"/>
  <c r="J702"/>
  <c r="J569"/>
  <c r="J297"/>
  <c r="J164"/>
  <c r="BK590"/>
  <c r="BK440"/>
  <c r="BK241"/>
  <c r="J774"/>
  <c r="J639"/>
  <c r="J353"/>
  <c r="BK388"/>
  <c r="BK155"/>
  <c r="BK702"/>
  <c r="J398"/>
  <c r="BK761"/>
  <c r="J719"/>
  <c r="J566"/>
  <c r="J293"/>
  <c r="J199"/>
  <c i="3" r="BK192"/>
  <c r="BK213"/>
  <c r="BK331"/>
  <c r="J242"/>
  <c r="BK245"/>
  <c r="BK181"/>
  <c r="J192"/>
  <c r="J167"/>
  <c r="J139"/>
  <c i="4" r="BK220"/>
  <c r="BK198"/>
  <c r="BK157"/>
  <c r="J247"/>
  <c r="J216"/>
  <c r="J250"/>
  <c r="BK207"/>
  <c r="J186"/>
  <c r="BK216"/>
  <c i="5" r="J130"/>
  <c r="J134"/>
  <c r="BK130"/>
  <c i="2" r="BK415"/>
  <c r="J587"/>
  <c r="BK512"/>
  <c r="BK274"/>
  <c r="J190"/>
  <c r="J580"/>
  <c r="BK207"/>
  <c r="BK505"/>
  <c r="J554"/>
  <c r="J325"/>
  <c r="BK173"/>
  <c r="J605"/>
  <c r="BK343"/>
  <c r="J372"/>
  <c r="J147"/>
  <c r="J537"/>
  <c r="J317"/>
  <c r="J169"/>
  <c r="BK739"/>
  <c r="BK613"/>
  <c r="J346"/>
  <c r="BK716"/>
  <c r="BK501"/>
  <c r="BK671"/>
  <c r="BK774"/>
  <c r="J583"/>
  <c r="BK214"/>
  <c r="BK605"/>
  <c r="J321"/>
  <c i="3" r="BK268"/>
  <c r="BK300"/>
  <c r="J304"/>
  <c i="4" r="J161"/>
  <c r="J274"/>
  <c r="J235"/>
  <c r="BK278"/>
  <c r="J165"/>
  <c r="J228"/>
  <c r="BK247"/>
  <c r="J271"/>
  <c r="J256"/>
  <c r="BK202"/>
  <c r="BK228"/>
  <c r="BK177"/>
  <c i="5" r="BK126"/>
  <c r="BK134"/>
  <c i="2" r="J683"/>
  <c r="BK385"/>
  <c r="J375"/>
  <c i="1" r="AS101"/>
  <c i="2" r="J434"/>
  <c r="BK317"/>
  <c r="J767"/>
  <c r="J650"/>
  <c r="BK530"/>
  <c r="BK190"/>
  <c r="J311"/>
  <c r="J307"/>
  <c r="BK321"/>
  <c r="BK203"/>
  <c r="J746"/>
  <c r="BK647"/>
  <c r="BK462"/>
  <c r="J278"/>
  <c r="J743"/>
  <c r="BK622"/>
  <c r="BK465"/>
  <c r="BK782"/>
  <c r="BK691"/>
  <c r="BK454"/>
  <c r="BK278"/>
  <c r="BK767"/>
  <c r="BK618"/>
  <c r="BK485"/>
  <c r="BK357"/>
  <c r="BK187"/>
  <c r="J590"/>
  <c r="J238"/>
  <c r="BK181"/>
  <c i="3" r="J292"/>
  <c r="BK216"/>
  <c r="BK139"/>
  <c r="BK143"/>
  <c r="J268"/>
  <c r="J308"/>
  <c r="J280"/>
  <c r="BK235"/>
  <c r="BK296"/>
  <c r="BK176"/>
  <c r="J228"/>
  <c r="J252"/>
  <c r="J200"/>
  <c i="4" r="BK169"/>
  <c r="J285"/>
  <c r="F36"/>
  <c i="5" r="J139"/>
  <c i="2" r="BK258"/>
  <c r="BK160"/>
  <c r="J385"/>
  <c r="J250"/>
  <c r="J720"/>
  <c r="BK554"/>
  <c r="BK509"/>
  <c r="BK311"/>
  <c r="BK523"/>
  <c r="BK563"/>
  <c r="BK658"/>
  <c r="J380"/>
  <c r="J415"/>
  <c r="J184"/>
  <c r="J732"/>
  <c r="BK687"/>
  <c r="J363"/>
  <c r="BK177"/>
  <c r="J728"/>
  <c r="J485"/>
  <c r="J235"/>
  <c r="BK679"/>
  <c r="J544"/>
  <c r="BK694"/>
  <c r="BK446"/>
  <c i="1" r="AS99"/>
  <c i="3" r="J340"/>
  <c r="J331"/>
  <c r="BK327"/>
  <c r="J163"/>
  <c r="BK264"/>
  <c r="BK316"/>
  <c i="4" r="BK165"/>
  <c r="J190"/>
  <c r="BK145"/>
  <c r="J177"/>
  <c r="BK279"/>
  <c r="J267"/>
  <c r="BK224"/>
  <c r="J132"/>
  <c r="J198"/>
  <c i="5" r="BK139"/>
  <c r="J132"/>
  <c i="2" l="1" r="T286"/>
  <c r="BK429"/>
  <c r="J429"/>
  <c r="J107"/>
  <c r="R725"/>
  <c i="3" r="T129"/>
  <c i="2" r="T316"/>
  <c r="T429"/>
  <c r="P725"/>
  <c i="3" r="R129"/>
  <c r="BK339"/>
  <c r="J339"/>
  <c r="J105"/>
  <c i="4" r="BK126"/>
  <c i="2" r="BK356"/>
  <c r="J356"/>
  <c r="J106"/>
  <c r="BK617"/>
  <c r="J617"/>
  <c r="J109"/>
  <c r="P760"/>
  <c r="P759"/>
  <c i="4" r="R284"/>
  <c i="2" r="R194"/>
  <c r="R139"/>
  <c r="P634"/>
  <c r="BK715"/>
  <c r="J715"/>
  <c r="J111"/>
  <c i="3" r="P186"/>
  <c r="R339"/>
  <c i="4" r="BK284"/>
  <c r="J284"/>
  <c r="J102"/>
  <c i="2" r="BK286"/>
  <c r="J286"/>
  <c r="J102"/>
  <c r="BK333"/>
  <c r="J333"/>
  <c r="J104"/>
  <c r="T333"/>
  <c r="T349"/>
  <c r="P617"/>
  <c r="P472"/>
  <c r="BK760"/>
  <c r="J760"/>
  <c r="J115"/>
  <c i="3" r="BK129"/>
  <c r="J129"/>
  <c r="J100"/>
  <c i="4" r="P212"/>
  <c i="2" r="P286"/>
  <c r="R634"/>
  <c r="T715"/>
  <c i="3" r="P339"/>
  <c i="2" r="R316"/>
  <c r="P429"/>
  <c r="T725"/>
  <c i="3" r="BK186"/>
  <c r="J186"/>
  <c r="J103"/>
  <c i="4" r="P126"/>
  <c r="P125"/>
  <c r="P124"/>
  <c i="1" r="AU100"/>
  <c i="2" r="P194"/>
  <c r="P139"/>
  <c r="P138"/>
  <c r="P137"/>
  <c i="1" r="AU96"/>
  <c i="2" r="BK634"/>
  <c r="J634"/>
  <c r="J110"/>
  <c r="R715"/>
  <c i="4" r="T212"/>
  <c i="2" r="R286"/>
  <c r="R333"/>
  <c r="R349"/>
  <c r="BK725"/>
  <c r="J725"/>
  <c r="J113"/>
  <c i="4" r="P284"/>
  <c i="5" r="BK125"/>
  <c r="J125"/>
  <c r="J100"/>
  <c i="2" r="BK316"/>
  <c r="J316"/>
  <c r="J103"/>
  <c r="R429"/>
  <c r="P356"/>
  <c r="T617"/>
  <c r="T472"/>
  <c i="3" r="T186"/>
  <c r="T339"/>
  <c i="4" r="T126"/>
  <c r="T125"/>
  <c r="T124"/>
  <c i="2" r="BK194"/>
  <c r="J194"/>
  <c r="J101"/>
  <c r="P316"/>
  <c r="P333"/>
  <c r="BK349"/>
  <c r="J349"/>
  <c r="J105"/>
  <c r="P349"/>
  <c r="R617"/>
  <c r="R472"/>
  <c r="T760"/>
  <c r="T759"/>
  <c i="4" r="T284"/>
  <c i="5" r="T125"/>
  <c i="2" r="R356"/>
  <c i="3" r="R186"/>
  <c i="4" r="R212"/>
  <c i="5" r="P138"/>
  <c i="2" r="T356"/>
  <c r="R760"/>
  <c r="R759"/>
  <c i="3" r="P129"/>
  <c r="P128"/>
  <c r="P127"/>
  <c i="1" r="AU98"/>
  <c i="4" r="BK212"/>
  <c r="J212"/>
  <c r="J101"/>
  <c i="5" r="P125"/>
  <c r="P124"/>
  <c r="P123"/>
  <c i="1" r="AU102"/>
  <c i="5" r="R138"/>
  <c i="2" r="T194"/>
  <c r="T139"/>
  <c r="T634"/>
  <c r="P715"/>
  <c i="4" r="R126"/>
  <c r="R125"/>
  <c r="R124"/>
  <c i="5" r="R125"/>
  <c r="R124"/>
  <c r="R123"/>
  <c r="BK138"/>
  <c r="J138"/>
  <c r="J101"/>
  <c r="T138"/>
  <c i="2" r="BK723"/>
  <c r="J723"/>
  <c r="J112"/>
  <c r="BK472"/>
  <c r="J472"/>
  <c r="J108"/>
  <c i="3" r="BK175"/>
  <c r="J175"/>
  <c r="J101"/>
  <c r="BK180"/>
  <c r="J180"/>
  <c r="J102"/>
  <c r="BK334"/>
  <c r="J334"/>
  <c r="J104"/>
  <c i="5" r="J91"/>
  <c r="BE136"/>
  <c r="F120"/>
  <c i="4" r="J126"/>
  <c r="J100"/>
  <c i="5" r="BE128"/>
  <c r="BE130"/>
  <c r="BE141"/>
  <c r="E85"/>
  <c r="BE134"/>
  <c r="BE139"/>
  <c r="BE143"/>
  <c r="BE126"/>
  <c r="BE132"/>
  <c r="BE135"/>
  <c i="4" r="F94"/>
  <c r="BE145"/>
  <c r="BE165"/>
  <c r="BE243"/>
  <c r="BE247"/>
  <c r="BE256"/>
  <c r="BE141"/>
  <c r="BE149"/>
  <c r="BE253"/>
  <c r="BE274"/>
  <c r="BE198"/>
  <c r="BE213"/>
  <c r="BE264"/>
  <c r="BE283"/>
  <c r="BE281"/>
  <c r="BE132"/>
  <c r="BE153"/>
  <c r="BE271"/>
  <c r="BE289"/>
  <c r="BE216"/>
  <c r="BE232"/>
  <c r="BE278"/>
  <c r="BE194"/>
  <c r="BE207"/>
  <c r="BE267"/>
  <c r="BE285"/>
  <c i="3" r="BK128"/>
  <c r="J128"/>
  <c r="J99"/>
  <c i="4" r="J118"/>
  <c r="BE169"/>
  <c r="BE228"/>
  <c r="BE235"/>
  <c r="BE279"/>
  <c r="BE127"/>
  <c r="BE161"/>
  <c r="BE177"/>
  <c r="BE173"/>
  <c r="BE202"/>
  <c r="BE238"/>
  <c r="E112"/>
  <c r="BE157"/>
  <c r="BE250"/>
  <c r="BE261"/>
  <c r="BE137"/>
  <c r="BE181"/>
  <c r="BE190"/>
  <c r="BE186"/>
  <c i="1" r="BA100"/>
  <c i="4" r="BE220"/>
  <c r="BE224"/>
  <c i="1" r="BD100"/>
  <c i="3" r="BE220"/>
  <c r="BE154"/>
  <c r="BE209"/>
  <c r="BE228"/>
  <c r="BE264"/>
  <c r="F124"/>
  <c r="BE171"/>
  <c r="BE187"/>
  <c r="BE276"/>
  <c r="BE288"/>
  <c i="2" r="BK139"/>
  <c r="J139"/>
  <c r="J100"/>
  <c i="3" r="BE204"/>
  <c r="BE216"/>
  <c r="BE223"/>
  <c r="BE300"/>
  <c i="2" r="BK759"/>
  <c r="J759"/>
  <c r="J114"/>
  <c i="3" r="J91"/>
  <c r="BE181"/>
  <c r="BE196"/>
  <c r="BE268"/>
  <c r="BE284"/>
  <c r="BE316"/>
  <c r="BE167"/>
  <c r="BE192"/>
  <c r="BE245"/>
  <c r="BE256"/>
  <c r="BE323"/>
  <c r="BE327"/>
  <c r="BE331"/>
  <c r="BE335"/>
  <c r="BE148"/>
  <c r="BE213"/>
  <c r="BE235"/>
  <c r="BE248"/>
  <c r="E115"/>
  <c r="BE139"/>
  <c r="BE308"/>
  <c r="BE320"/>
  <c r="BE340"/>
  <c r="BE341"/>
  <c r="BE135"/>
  <c r="BE151"/>
  <c r="BE280"/>
  <c r="BE296"/>
  <c r="BE176"/>
  <c r="BE200"/>
  <c r="BE226"/>
  <c r="BE232"/>
  <c r="BE239"/>
  <c r="BE242"/>
  <c r="BE252"/>
  <c r="BE272"/>
  <c r="BE292"/>
  <c r="BE130"/>
  <c r="BE143"/>
  <c r="BE163"/>
  <c r="BE304"/>
  <c r="BE312"/>
  <c r="BE260"/>
  <c i="2" r="BE140"/>
  <c r="BE169"/>
  <c r="BE184"/>
  <c r="BE446"/>
  <c r="BE519"/>
  <c r="BE554"/>
  <c r="BE626"/>
  <c r="BE635"/>
  <c r="BE667"/>
  <c r="BE683"/>
  <c r="BE687"/>
  <c r="BE694"/>
  <c r="BE290"/>
  <c r="BE311"/>
  <c r="BE317"/>
  <c r="BE385"/>
  <c r="BE415"/>
  <c r="BE454"/>
  <c r="BE458"/>
  <c r="BE563"/>
  <c r="BE566"/>
  <c r="BE576"/>
  <c r="BE601"/>
  <c r="BE605"/>
  <c r="BE609"/>
  <c r="BE613"/>
  <c r="BE658"/>
  <c r="BE671"/>
  <c r="BE679"/>
  <c r="BE728"/>
  <c r="BE746"/>
  <c r="BE749"/>
  <c r="BE764"/>
  <c r="E125"/>
  <c r="BE177"/>
  <c r="BE293"/>
  <c r="BE325"/>
  <c r="BE403"/>
  <c r="BE419"/>
  <c r="BE537"/>
  <c r="BE587"/>
  <c r="BE663"/>
  <c r="BE698"/>
  <c r="BE726"/>
  <c r="J131"/>
  <c r="BE147"/>
  <c r="BE203"/>
  <c r="BE224"/>
  <c r="BE304"/>
  <c r="BE408"/>
  <c r="BE469"/>
  <c r="BE505"/>
  <c r="BE547"/>
  <c r="BE580"/>
  <c r="BE650"/>
  <c r="BE654"/>
  <c r="BE707"/>
  <c r="BE732"/>
  <c r="BE736"/>
  <c r="BE151"/>
  <c r="BE190"/>
  <c r="BE207"/>
  <c r="BE228"/>
  <c r="BE258"/>
  <c r="BE262"/>
  <c r="BE282"/>
  <c r="BE297"/>
  <c r="BE301"/>
  <c r="BE380"/>
  <c r="BE618"/>
  <c r="BE622"/>
  <c r="BE630"/>
  <c r="BE675"/>
  <c r="BE716"/>
  <c r="BE720"/>
  <c r="BE721"/>
  <c r="BE756"/>
  <c r="BE782"/>
  <c r="BE144"/>
  <c r="BE181"/>
  <c r="BE187"/>
  <c r="BE220"/>
  <c r="BE274"/>
  <c r="BE330"/>
  <c r="BE334"/>
  <c r="BE372"/>
  <c r="BE443"/>
  <c r="BE724"/>
  <c r="BE752"/>
  <c r="BE761"/>
  <c r="F134"/>
  <c r="BE164"/>
  <c r="BE250"/>
  <c r="BE307"/>
  <c r="BE350"/>
  <c r="BE353"/>
  <c r="BE360"/>
  <c r="BE473"/>
  <c r="BE211"/>
  <c r="BE254"/>
  <c r="BE369"/>
  <c r="BE544"/>
  <c r="BE702"/>
  <c r="BE711"/>
  <c r="BE719"/>
  <c r="BE722"/>
  <c r="BE767"/>
  <c r="BE771"/>
  <c r="BE569"/>
  <c r="BE357"/>
  <c r="BE465"/>
  <c r="BE477"/>
  <c r="BE509"/>
  <c r="BE527"/>
  <c r="BE558"/>
  <c r="BE155"/>
  <c r="BE199"/>
  <c r="BE343"/>
  <c r="BE346"/>
  <c r="BE497"/>
  <c r="BE512"/>
  <c r="BE530"/>
  <c r="BE597"/>
  <c r="BE232"/>
  <c r="BE247"/>
  <c r="BE321"/>
  <c r="BE551"/>
  <c r="BE583"/>
  <c r="BE590"/>
  <c r="BE160"/>
  <c r="BE195"/>
  <c r="BE217"/>
  <c r="BE235"/>
  <c r="BE241"/>
  <c r="BE375"/>
  <c r="BE434"/>
  <c r="BE449"/>
  <c r="BE462"/>
  <c r="BE485"/>
  <c r="BE493"/>
  <c r="BE501"/>
  <c r="BE523"/>
  <c r="BE540"/>
  <c r="BE573"/>
  <c r="BE639"/>
  <c r="BE643"/>
  <c r="BE691"/>
  <c r="BE717"/>
  <c r="BE739"/>
  <c r="BE743"/>
  <c r="BE774"/>
  <c r="BE779"/>
  <c r="BE363"/>
  <c r="BE388"/>
  <c r="BE424"/>
  <c r="BE437"/>
  <c r="BE440"/>
  <c r="BE481"/>
  <c r="BE489"/>
  <c r="BE173"/>
  <c r="BE244"/>
  <c r="BE278"/>
  <c r="BE398"/>
  <c r="BE430"/>
  <c r="BE595"/>
  <c r="BE214"/>
  <c r="BE238"/>
  <c r="BE266"/>
  <c r="BE270"/>
  <c r="BE287"/>
  <c r="BE338"/>
  <c r="BE366"/>
  <c r="BE394"/>
  <c r="BE515"/>
  <c r="BE647"/>
  <c i="4" r="F37"/>
  <c i="1" r="BB100"/>
  <c r="BB99"/>
  <c r="AX99"/>
  <c i="3" r="J36"/>
  <c i="1" r="AW98"/>
  <c i="4" r="F38"/>
  <c i="1" r="BC100"/>
  <c r="BC99"/>
  <c r="AY99"/>
  <c r="AU101"/>
  <c i="2" r="J36"/>
  <c i="1" r="AW96"/>
  <c i="2" r="F39"/>
  <c i="1" r="BD96"/>
  <c r="BD95"/>
  <c r="AU99"/>
  <c r="AS94"/>
  <c r="BD99"/>
  <c r="BA99"/>
  <c i="5" r="F36"/>
  <c i="1" r="BA102"/>
  <c r="BA101"/>
  <c r="AW101"/>
  <c i="5" r="F39"/>
  <c i="1" r="BD102"/>
  <c r="BD101"/>
  <c i="3" r="F38"/>
  <c i="1" r="BC98"/>
  <c r="BC97"/>
  <c r="AY97"/>
  <c i="5" r="F37"/>
  <c i="1" r="BB102"/>
  <c r="BB101"/>
  <c r="AX101"/>
  <c i="2" r="F36"/>
  <c i="1" r="BA96"/>
  <c r="BA95"/>
  <c r="AU97"/>
  <c i="3" r="F39"/>
  <c i="1" r="BD98"/>
  <c r="BD97"/>
  <c i="4" r="J36"/>
  <c i="1" r="AW100"/>
  <c i="5" r="F38"/>
  <c i="1" r="BC102"/>
  <c r="BC101"/>
  <c r="AY101"/>
  <c i="5" r="J36"/>
  <c i="1" r="AW102"/>
  <c i="3" r="F37"/>
  <c i="1" r="BB98"/>
  <c r="BB97"/>
  <c r="AX97"/>
  <c i="3" r="F36"/>
  <c i="1" r="BA98"/>
  <c r="BA97"/>
  <c r="AW97"/>
  <c i="2" r="F37"/>
  <c i="1" r="BB96"/>
  <c r="BB95"/>
  <c r="AX95"/>
  <c i="2" r="F38"/>
  <c i="1" r="BC96"/>
  <c r="BC95"/>
  <c r="AY95"/>
  <c r="AU95"/>
  <c r="AU94"/>
  <c i="2" l="1" r="R138"/>
  <c r="R137"/>
  <c r="T138"/>
  <c r="T137"/>
  <c i="5" r="T124"/>
  <c r="T123"/>
  <c i="3" r="T128"/>
  <c r="T127"/>
  <c i="4" r="BK125"/>
  <c r="J125"/>
  <c r="J99"/>
  <c i="3" r="R128"/>
  <c r="R127"/>
  <c i="5" r="BK124"/>
  <c r="BK123"/>
  <c r="J123"/>
  <c r="J98"/>
  <c i="3" r="BK127"/>
  <c r="J127"/>
  <c r="J98"/>
  <c i="2" r="BK138"/>
  <c r="J138"/>
  <c r="J99"/>
  <c i="3" r="J35"/>
  <c i="1" r="AV98"/>
  <c r="AT98"/>
  <c r="AW95"/>
  <c i="4" r="J35"/>
  <c i="1" r="AV100"/>
  <c r="AT100"/>
  <c i="2" r="F35"/>
  <c i="1" r="AZ96"/>
  <c r="AZ95"/>
  <c i="2" r="J35"/>
  <c i="1" r="AV96"/>
  <c r="AT96"/>
  <c i="3" r="F35"/>
  <c i="1" r="AZ98"/>
  <c r="AZ97"/>
  <c r="AV97"/>
  <c r="AT97"/>
  <c r="AW99"/>
  <c i="5" r="F35"/>
  <c i="1" r="AZ102"/>
  <c r="AZ101"/>
  <c r="AV101"/>
  <c r="AT101"/>
  <c r="BA94"/>
  <c r="AW94"/>
  <c r="AK30"/>
  <c i="4" r="F35"/>
  <c i="1" r="AZ100"/>
  <c r="AZ99"/>
  <c r="AV99"/>
  <c i="5" r="J35"/>
  <c i="1" r="AV102"/>
  <c r="AT102"/>
  <c r="BD94"/>
  <c r="W33"/>
  <c r="BC94"/>
  <c r="W32"/>
  <c r="BB94"/>
  <c r="AX94"/>
  <c i="4" l="1" r="BK124"/>
  <c r="J124"/>
  <c i="5" r="J124"/>
  <c r="J99"/>
  <c i="2" r="BK137"/>
  <c r="J137"/>
  <c r="J98"/>
  <c i="5" r="J32"/>
  <c i="1" r="AG102"/>
  <c r="AG101"/>
  <c i="4" r="J32"/>
  <c i="1" r="AG100"/>
  <c r="AG99"/>
  <c r="AV95"/>
  <c r="AT95"/>
  <c r="AT99"/>
  <c r="AN99"/>
  <c r="AY94"/>
  <c r="W31"/>
  <c i="3" r="J32"/>
  <c i="1" r="AG98"/>
  <c r="AG97"/>
  <c r="AN97"/>
  <c r="AZ94"/>
  <c r="AV94"/>
  <c r="AK29"/>
  <c r="W30"/>
  <c i="4" l="1" r="J41"/>
  <c i="5" r="J41"/>
  <c i="4" r="J98"/>
  <c i="3" r="J41"/>
  <c i="1" r="AN98"/>
  <c r="AN100"/>
  <c r="AN101"/>
  <c r="AN102"/>
  <c r="W29"/>
  <c i="2" r="J32"/>
  <c i="1" r="AG96"/>
  <c r="AG95"/>
  <c r="AG94"/>
  <c r="AK26"/>
  <c r="AK35"/>
  <c r="AT94"/>
  <c l="1" r="AN94"/>
  <c i="2" r="J41"/>
  <c i="1" r="AN95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<sst xmlns="http://schemas.openxmlformats.org/spreadsheetml/2006/main">
  <si>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</si>
  <si>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</si>
  <si>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</si>
  <si>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</si>
  <si>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</si>
  <si>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{15018803-400f-45c9-ab70-59709b2c2c8b}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</si>
  <si>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</si>
  <si>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</si>
  <si>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</si>
  <si>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</si>
  <si>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</si>
  <si>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</si>
  <si>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</si>
  <si>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</si>
  <si>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</si>
  <si>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</si>
  <si>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</si>
  <si>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podél silnice III/21233, Habartov - Na Rovince</t>
  </si>
  <si>
    <t>KSO:</t>
  </si>
  <si>
    <t>822 29</t>
  </si>
  <si>
    <t>CC-CZ:</t>
  </si>
  <si>
    <t>21122</t>
  </si>
  <si>
    <t>Místo:</t>
  </si>
  <si>
    <t>silnice III/21233, Habartov - Na Rovince, Karlovar</t>
  </si>
  <si>
    <t>Datum:</t>
  </si>
  <si>
    <t>8. 1. 2023</t>
  </si>
  <si>
    <t>Zadavatel:</t>
  </si>
  <si>
    <t>IČ:</t>
  </si>
  <si>
    <t>00259314</t>
  </si>
  <si>
    <t>Město Habartov</t>
  </si>
  <si>
    <t>DIČ:</t>
  </si>
  <si>
    <t>CZ00259314</t>
  </si>
  <si>
    <t>Uchazeč:</t>
  </si>
  <si>
    <t>Vyplň údaj</t>
  </si>
  <si>
    <t>Projektant:</t>
  </si>
  <si>
    <t>06265618</t>
  </si>
  <si>
    <t>MH Projekt spol. s r.o.</t>
  </si>
  <si>
    <t>CZ06265618</t>
  </si>
  <si>
    <t>True</t>
  </si>
  <si>
    <t>Zpracovatel:</t>
  </si>
  <si>
    <t>87334321</t>
  </si>
  <si>
    <t>Ing. Martin Haueisen</t>
  </si>
  <si>
    <t>Poznámka:</t>
  </si>
  <si>
    <t xml:space="preserve">V případě, kdy jsou v zadávací dokumentaci vč. jejích příloh specifikovány jako příklad konkrétní materiály a výrobky, jedná se o vzorové, ale nikoli jediné zadavatelem / objednatelem požadované řešení. Uvedené materiály a výrobky je proto možné nahradit ekvivalenty, jejichž vlastnosti a technické parametry bude možné doložitelným způsobem hodnotit jako srovnatelné úrovně (nebo vyšší) se vzory navrženými v zadávací dokumentaci. Je-li tedy v zadávací dokumentaci definován konkrétní výrobek (nebo technologie), má se za to, že je tím definován minimální požadovaný standard a uchazeč / zhotovitel může nabídnout obdobné výrobky (nebo technologie) ve stejné nebo vyšší kvalitě (alternativní výrobky). V tomto případě musí uchazeč / zhotovitel doložit srovnatelné vlastnosti těchto výrobků příslušnými doklady.  Pokud by mělo použití alternativních výrobků za následek změny v projektové dokumentaci, ponese náklady spojené se změnou uchazeč / zhotovitel. Zadavatel / objednatel si vyhrazuje právo odsouhlasit veškeré postupy prací, použité materiály a povrchové úpravy.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</si>
  <si>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</si>
  <si>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</si>
  <si>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</si>
  <si>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</si>
  <si>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</si>
  <si>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</si>
  <si>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</si>
  <si>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</si>
  <si>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</si>
  <si>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</si>
  <si>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</si>
  <si>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</si>
  <si>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</si>
  <si>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</si>
  <si>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</si>
  <si>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</si>
  <si>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</si>
  <si>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</si>
  <si>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</si>
  <si>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</si>
  <si>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</si>
  <si>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</si>
  <si>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</si>
  <si>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</si>
  <si>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</si>
  <si>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</si>
  <si>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</si>
  <si>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</si>
  <si>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</si>
  <si>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</si>
  <si>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</si>
  <si>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</si>
  <si>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</si>
  <si>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</si>
  <si>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</si>
  <si>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</si>
  <si>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</si>
  <si>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</si>
  <si>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</si>
  <si>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</si>
  <si>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</si>
  <si>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</si>
  <si>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</si>
  <si>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</si>
  <si>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2022-31-101</t>
  </si>
  <si>
    <t>SO 101 - Dopravní řešení</t>
  </si>
  <si>
    <t>STA</t>
  </si>
  <si>
    <t>1</t>
  </si>
  <si>
    <t>{970cfd6c-5625-40f1-a63e-90faed918b57}</t>
  </si>
  <si>
    <t>2</t>
  </si>
  <si>
    <t>/</t>
  </si>
  <si>
    <t>2022-31-101-SP</t>
  </si>
  <si>
    <t>SO 101 - Soupis prací - Dopravní řešení</t>
  </si>
  <si>
    <t>Soupis</t>
  </si>
  <si>
    <t>{a5bfdf2a-2e04-4100-a4fa-15d845cb1c45}</t>
  </si>
  <si>
    <t>2022-31-301</t>
  </si>
  <si>
    <t>SO 301 - Dešťová kanalizace</t>
  </si>
  <si>
    <t>{d93c4cc4-d972-402a-b554-cba265cac9e3}</t>
  </si>
  <si>
    <t>827 21</t>
  </si>
  <si>
    <t>2022-31-301-SP</t>
  </si>
  <si>
    <t>SO 301 - Soupis prací - Dešťová kanalizace</t>
  </si>
  <si>
    <t>{76d5b89a-2b01-436e-90d9-ab5ce2f94bf5}</t>
  </si>
  <si>
    <t>2022-31-431</t>
  </si>
  <si>
    <t>SO 431 - Přeložka veřejného osvětlení</t>
  </si>
  <si>
    <t>{c9fca132-045c-403c-b8c0-779b131446c0}</t>
  </si>
  <si>
    <t>828 75</t>
  </si>
  <si>
    <t>2022-31-431-SP</t>
  </si>
  <si>
    <t>SO 431 - Soupis prací - Přeložka veřejného osvětlení</t>
  </si>
  <si>
    <t>{b0d31708-1529-43be-a80b-a217ba8e026a}</t>
  </si>
  <si>
    <t>2022-31-VON</t>
  </si>
  <si>
    <t>VON - Vedlejší a ostatní náklady</t>
  </si>
  <si>
    <t>{9b05a51b-b96a-4389-953e-c44f1094f98c}</t>
  </si>
  <si>
    <t>2022-31-VON-SP</t>
  </si>
  <si>
    <t>VON - Soupis prací - Vedlejší a ostatní náklady</t>
  </si>
  <si>
    <t>{b8db08ce-99f8-4217-ac3b-3131d00142b5}</t>
  </si>
  <si>
    <t>F01</t>
  </si>
  <si>
    <t>povrch asfalt</t>
  </si>
  <si>
    <t>m2</t>
  </si>
  <si>
    <t>876,7</t>
  </si>
  <si>
    <t>F02</t>
  </si>
  <si>
    <t>110,3</t>
  </si>
  <si>
    <t>KRYCÍ LIST SOUPISU PRACÍ</t>
  </si>
  <si>
    <t>F03</t>
  </si>
  <si>
    <t>362,3</t>
  </si>
  <si>
    <t>F04</t>
  </si>
  <si>
    <t>1024,7</t>
  </si>
  <si>
    <t>F05</t>
  </si>
  <si>
    <t>povrch dlažba</t>
  </si>
  <si>
    <t>75,3</t>
  </si>
  <si>
    <t>F06</t>
  </si>
  <si>
    <t>37,6</t>
  </si>
  <si>
    <t>Objekt:</t>
  </si>
  <si>
    <t>F07</t>
  </si>
  <si>
    <t>42,9</t>
  </si>
  <si>
    <t>2022-31-101 - SO 101 - Dopravní řešení</t>
  </si>
  <si>
    <t>F08</t>
  </si>
  <si>
    <t>povrch dlažab</t>
  </si>
  <si>
    <t>14,9</t>
  </si>
  <si>
    <t>Soupis:</t>
  </si>
  <si>
    <t>F09</t>
  </si>
  <si>
    <t>1,5</t>
  </si>
  <si>
    <t>2022-31-101-SP - SO 101 - Soupis prací - Dopravní řešení</t>
  </si>
  <si>
    <t>F10</t>
  </si>
  <si>
    <t>15,7</t>
  </si>
  <si>
    <t>F11</t>
  </si>
  <si>
    <t>9</t>
  </si>
  <si>
    <t>F12</t>
  </si>
  <si>
    <t>obruba</t>
  </si>
  <si>
    <t>m</t>
  </si>
  <si>
    <t>24</t>
  </si>
  <si>
    <t>F13</t>
  </si>
  <si>
    <t>4</t>
  </si>
  <si>
    <t>F14</t>
  </si>
  <si>
    <t>1146,2</t>
  </si>
  <si>
    <t>F15</t>
  </si>
  <si>
    <t>40</t>
  </si>
  <si>
    <t>F16</t>
  </si>
  <si>
    <t>66</t>
  </si>
  <si>
    <t>F17</t>
  </si>
  <si>
    <t>158,3</t>
  </si>
  <si>
    <t>F18</t>
  </si>
  <si>
    <t>1274,7</t>
  </si>
  <si>
    <t>F19</t>
  </si>
  <si>
    <t>palisáda</t>
  </si>
  <si>
    <t>13,97</t>
  </si>
  <si>
    <t>F20</t>
  </si>
  <si>
    <t>8,05</t>
  </si>
  <si>
    <t>F21</t>
  </si>
  <si>
    <t>ornice rozprostření</t>
  </si>
  <si>
    <t>1263</t>
  </si>
  <si>
    <t>F22</t>
  </si>
  <si>
    <t>ornice</t>
  </si>
  <si>
    <t>1423</t>
  </si>
  <si>
    <t>F23</t>
  </si>
  <si>
    <t>žlabovka</t>
  </si>
  <si>
    <t>172,5</t>
  </si>
  <si>
    <t>F25</t>
  </si>
  <si>
    <t>79</t>
  </si>
  <si>
    <t>F26</t>
  </si>
  <si>
    <t>6</t>
  </si>
  <si>
    <t>F27</t>
  </si>
  <si>
    <t>UV</t>
  </si>
  <si>
    <t>kus</t>
  </si>
  <si>
    <t>7</t>
  </si>
  <si>
    <t>F28</t>
  </si>
  <si>
    <t>mříž</t>
  </si>
  <si>
    <t>F29</t>
  </si>
  <si>
    <t>F30</t>
  </si>
  <si>
    <t>horská vpusť</t>
  </si>
  <si>
    <t>3</t>
  </si>
  <si>
    <t>F31</t>
  </si>
  <si>
    <t>sanace</t>
  </si>
  <si>
    <t>357,095</t>
  </si>
  <si>
    <t>F32</t>
  </si>
  <si>
    <t>mobiliář - přístřešek autobusové zastávky</t>
  </si>
  <si>
    <t>F33</t>
  </si>
  <si>
    <t>mobiliář - odpadkový koš</t>
  </si>
  <si>
    <t>F35</t>
  </si>
  <si>
    <t>bednění základového pasu</t>
  </si>
  <si>
    <t>13,152</t>
  </si>
  <si>
    <t>F38</t>
  </si>
  <si>
    <t>VDZ</t>
  </si>
  <si>
    <t>716,9</t>
  </si>
  <si>
    <t>F39</t>
  </si>
  <si>
    <t>34,4</t>
  </si>
  <si>
    <t>F40</t>
  </si>
  <si>
    <t>sloupek</t>
  </si>
  <si>
    <t>14</t>
  </si>
  <si>
    <t>F41</t>
  </si>
  <si>
    <t>SDZ</t>
  </si>
  <si>
    <t>17</t>
  </si>
  <si>
    <t>F42</t>
  </si>
  <si>
    <t>nový materiál do násypu</t>
  </si>
  <si>
    <t>m3</t>
  </si>
  <si>
    <t>315</t>
  </si>
  <si>
    <t>F43</t>
  </si>
  <si>
    <t>725</t>
  </si>
  <si>
    <t>F44</t>
  </si>
  <si>
    <t>bourání asfalt</t>
  </si>
  <si>
    <t>1061</t>
  </si>
  <si>
    <t>F47</t>
  </si>
  <si>
    <t>bourání panely</t>
  </si>
  <si>
    <t>F48</t>
  </si>
  <si>
    <t>bourání dlažba</t>
  </si>
  <si>
    <t>51,8</t>
  </si>
  <si>
    <t>F49</t>
  </si>
  <si>
    <t>řezání</t>
  </si>
  <si>
    <t>1429,5</t>
  </si>
  <si>
    <t>F50</t>
  </si>
  <si>
    <t>odkopávky</t>
  </si>
  <si>
    <t>345</t>
  </si>
  <si>
    <t>F51</t>
  </si>
  <si>
    <t>bourání beton</t>
  </si>
  <si>
    <t>5,6</t>
  </si>
  <si>
    <t>F52</t>
  </si>
  <si>
    <t>ornice přebytek</t>
  </si>
  <si>
    <t>157,7</t>
  </si>
  <si>
    <t>F53</t>
  </si>
  <si>
    <t>skrývka ornice</t>
  </si>
  <si>
    <t>4263</t>
  </si>
  <si>
    <t>F54</t>
  </si>
  <si>
    <t>chránička</t>
  </si>
  <si>
    <t>25</t>
  </si>
  <si>
    <t>F56</t>
  </si>
  <si>
    <t>kácení</t>
  </si>
  <si>
    <t>F57</t>
  </si>
  <si>
    <t>káceníku</t>
  </si>
  <si>
    <t>F58</t>
  </si>
  <si>
    <t>F59</t>
  </si>
  <si>
    <t>85</t>
  </si>
  <si>
    <t>F60</t>
  </si>
  <si>
    <t>jáma</t>
  </si>
  <si>
    <t>18,9</t>
  </si>
  <si>
    <t>F61</t>
  </si>
  <si>
    <t>F62</t>
  </si>
  <si>
    <t>F63</t>
  </si>
  <si>
    <t>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</si>
  <si>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</si>
  <si>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</si>
  <si>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</si>
  <si>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</si>
  <si>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</si>
  <si>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</si>
  <si>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</si>
  <si>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</si>
  <si>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</si>
  <si>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</si>
  <si>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</si>
  <si>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</si>
  <si>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</si>
  <si>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</si>
  <si>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</si>
  <si>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</si>
  <si>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</si>
  <si>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</si>
  <si>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</si>
  <si>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 xml:space="preserve">    SAN - SANACE AKTIVNÍ ZÓNY ZEMNÍ PLÁNĚ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</si>
  <si>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</si>
  <si>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</si>
  <si>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</si>
  <si>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</si>
  <si>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</si>
  <si>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</si>
  <si>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</si>
  <si>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</si>
  <si>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</si>
  <si>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</si>
  <si>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</si>
  <si>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</si>
  <si>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</si>
  <si>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</si>
  <si>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</si>
  <si>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</si>
  <si>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</si>
  <si>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</si>
  <si>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</si>
  <si>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</si>
  <si>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</si>
  <si>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</si>
  <si>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CS ÚRS 2022 02</t>
  </si>
  <si>
    <t>927627603</t>
  </si>
  <si>
    <t>VV</t>
  </si>
  <si>
    <t>Způsob výpočtu: změřeno v digitální verzi PD funkcí na měření ploch</t>
  </si>
  <si>
    <t>Součet</t>
  </si>
  <si>
    <t>162706111</t>
  </si>
  <si>
    <t>Vodorovné přemístění do 6000 m bez naložení výkopku ze zemin schopných zúrodnění</t>
  </si>
  <si>
    <t>-974246943</t>
  </si>
  <si>
    <t>F53*0,1-(F21+F22)*0,1</t>
  </si>
  <si>
    <t>162706119</t>
  </si>
  <si>
    <t>Příplatek pro vodorovné přemístění bez naložení výkopku ze zemin schopných zúrodnění ZKD 1000 m</t>
  </si>
  <si>
    <t>-631573218</t>
  </si>
  <si>
    <t>157,7*19 'Přepočtené koeficientem množství</t>
  </si>
  <si>
    <t>131251103</t>
  </si>
  <si>
    <t>Hloubení jam nezapažených v hornině třídy těžitelnosti I skupiny 3 objem do 100 m3 strojně</t>
  </si>
  <si>
    <t>-295676599</t>
  </si>
  <si>
    <t>Způsob výpočtu: délka * šířka * hloubka * počet</t>
  </si>
  <si>
    <t>1,5*1,5*1,2*(F28+F29) "UV"</t>
  </si>
  <si>
    <t>122252204</t>
  </si>
  <si>
    <t>Odkopávky a prokopávky nezapažené pro silnice a dálnice v hornině třídy těžitelnosti I objem do 500 m3 strojně</t>
  </si>
  <si>
    <t>1001631691</t>
  </si>
  <si>
    <t>P</t>
  </si>
  <si>
    <t>Poznámka k položce:_x000d_
Výkopek bude po dohodě s geotechnikem zpětně použit v rámci stavby pro poddajné vrstvy násypu.</t>
  </si>
  <si>
    <t>Způsob výpočtu: dle hmotnice</t>
  </si>
  <si>
    <t>162751117</t>
  </si>
  <si>
    <t>Vodorovné přemístění přes 9 000 do 10000 m výkopku/sypaniny z horniny třídy těžitelnosti I skupiny 1 až 3</t>
  </si>
  <si>
    <t>-1170426371</t>
  </si>
  <si>
    <t>F50+F60 "nevhodný výkopek"</t>
  </si>
  <si>
    <t>F42+F43 "nový materiál do násypu"</t>
  </si>
  <si>
    <t>162751119</t>
  </si>
  <si>
    <t>Příplatek k vodorovnému přemístění výkopku/sypaniny z horniny třídy těžitelnosti I skupiny 1 až 3 ZKD 1000 m přes 10000 m</t>
  </si>
  <si>
    <t>639897373</t>
  </si>
  <si>
    <t>F50+F60</t>
  </si>
  <si>
    <t>F42+F43</t>
  </si>
  <si>
    <t>1403,9*15 'Přepočtené koeficientem množství</t>
  </si>
  <si>
    <t>8</t>
  </si>
  <si>
    <t>171152111</t>
  </si>
  <si>
    <t>Uložení sypaniny z hornin nesoudržných a sypkých do násypů zhutněných v aktivní zóně silnic a dálnic</t>
  </si>
  <si>
    <t>-1083769612</t>
  </si>
  <si>
    <t>171152112</t>
  </si>
  <si>
    <t>Uložení sypaniny z hornin nesoudržných a sypkých do násypů zhutněných mimo aktivní zónu silnic a dálnic</t>
  </si>
  <si>
    <t>-686912672</t>
  </si>
  <si>
    <t>10</t>
  </si>
  <si>
    <t>M</t>
  </si>
  <si>
    <t>58981108</t>
  </si>
  <si>
    <t>recyklát směsný frakce 0/32</t>
  </si>
  <si>
    <t>t</t>
  </si>
  <si>
    <t>128</t>
  </si>
  <si>
    <t>-694079378</t>
  </si>
  <si>
    <t>Způsob výpočtu: objem * objemová hmotnost</t>
  </si>
  <si>
    <t>(F42+F43)*1,9</t>
  </si>
  <si>
    <t>11</t>
  </si>
  <si>
    <t>171251201</t>
  </si>
  <si>
    <t>Uložení sypaniny na skládky nebo meziskládky</t>
  </si>
  <si>
    <t>-1771573880</t>
  </si>
  <si>
    <t>F52+F50+F60</t>
  </si>
  <si>
    <t>171201231</t>
  </si>
  <si>
    <t>Poplatek za uložení zeminy a kamení na recyklační skládce (skládkovné) kód odpadu 17 05 04</t>
  </si>
  <si>
    <t>-1495137730</t>
  </si>
  <si>
    <t>(F52+F50+F60)*1,8</t>
  </si>
  <si>
    <t>13</t>
  </si>
  <si>
    <t>181152302</t>
  </si>
  <si>
    <t>Úprava pláně pro silnice a dálnice v zářezech se zhutněním</t>
  </si>
  <si>
    <t>-66883275</t>
  </si>
  <si>
    <t>F01+F02*1,15+F03*1,15+F04*1,15+F09+F10+F05+F06+F08+F07+F11</t>
  </si>
  <si>
    <t>182151111</t>
  </si>
  <si>
    <t>Svahování v zářezech v hornině třídy těžitelnosti I skupiny 1 až 3 strojně</t>
  </si>
  <si>
    <t>1864218376</t>
  </si>
  <si>
    <t>1352</t>
  </si>
  <si>
    <t>Zemní práce - přípravné a přidružené práce</t>
  </si>
  <si>
    <t>15</t>
  </si>
  <si>
    <t>111212351</t>
  </si>
  <si>
    <t>Odstranění nevhodných dřevin do 100 m2 v přes 1 m s odstraněním pařezů v rovině nebo svahu do 1:5</t>
  </si>
  <si>
    <t>-560573361</t>
  </si>
  <si>
    <t>Způsob výpočtu: plocha</t>
  </si>
  <si>
    <t>8+12+36+29</t>
  </si>
  <si>
    <t>16</t>
  </si>
  <si>
    <t>112151111</t>
  </si>
  <si>
    <t>Směrové kácení stromů s rozřezáním a odvětvením D kmene přes 100 do 200 mm</t>
  </si>
  <si>
    <t>-9428673</t>
  </si>
  <si>
    <t>Způsob výpočtu: počet kusů</t>
  </si>
  <si>
    <t>112151112</t>
  </si>
  <si>
    <t>Směrové kácení stromů s rozřezáním a odvětvením D kmene přes 200 do 300 mm</t>
  </si>
  <si>
    <t>308213491</t>
  </si>
  <si>
    <t>18</t>
  </si>
  <si>
    <t>112151113</t>
  </si>
  <si>
    <t>Směrové kácení stromů s rozřezáním a odvětvením D kmene přes 300 do 400 mm</t>
  </si>
  <si>
    <t>1840256113</t>
  </si>
  <si>
    <t>19</t>
  </si>
  <si>
    <t>112201111</t>
  </si>
  <si>
    <t>Odstranění pařezů D do 0,2 m v rovině a svahu do 1:5 s odklizením do 20 m a zasypáním jámy</t>
  </si>
  <si>
    <t>-1786409476</t>
  </si>
  <si>
    <t>20</t>
  </si>
  <si>
    <t>112201112</t>
  </si>
  <si>
    <t>Odstranění pařezů D přes 0,2 do 0,3 m v rovině a svahu do 1:5 s odklizením do 20 m a zasypáním jámy</t>
  </si>
  <si>
    <t>473987406</t>
  </si>
  <si>
    <t>112201113</t>
  </si>
  <si>
    <t>Odstranění pařezů D přes 0,3 do 0,4 m v rovině a svahu do 1:5 s odklizením do 20 m a zasypáním jámy</t>
  </si>
  <si>
    <t>-788081201</t>
  </si>
  <si>
    <t>22</t>
  </si>
  <si>
    <t>162201401</t>
  </si>
  <si>
    <t>Vodorovné přemístění větví stromů listnatých do 1 km D kmene přes 100 do 300 mm</t>
  </si>
  <si>
    <t>1292066544</t>
  </si>
  <si>
    <t>23</t>
  </si>
  <si>
    <t>162201402</t>
  </si>
  <si>
    <t>Vodorovné přemístění větví stromů listnatých do 1 km D kmene přes 300 do 500 mm</t>
  </si>
  <si>
    <t>192476732</t>
  </si>
  <si>
    <t>162201405</t>
  </si>
  <si>
    <t>Vodorovné přemístění větví stromů jehličnatých do 1 km D kmene přes 100 do 300 mm</t>
  </si>
  <si>
    <t>1559969527</t>
  </si>
  <si>
    <t>162201411</t>
  </si>
  <si>
    <t>Vodorovné přemístění kmenů stromů listnatých do 1 km D kmene přes 100 do 300 mm</t>
  </si>
  <si>
    <t>361873571</t>
  </si>
  <si>
    <t>26</t>
  </si>
  <si>
    <t>162201412</t>
  </si>
  <si>
    <t>Vodorovné přemístění kmenů stromů listnatých do 1 km D kmene přes 300 do 500 mm</t>
  </si>
  <si>
    <t>1040940679</t>
  </si>
  <si>
    <t>27</t>
  </si>
  <si>
    <t>162201415</t>
  </si>
  <si>
    <t>Vodorovné přemístění kmenů stromů jehličnatých do 1 km D kmene přes 100 do 300 mm</t>
  </si>
  <si>
    <t>-543380082</t>
  </si>
  <si>
    <t>28</t>
  </si>
  <si>
    <t>162201421</t>
  </si>
  <si>
    <t>Vodorovné přemístění pařezů do 1 km D přes 100 do 300 mm</t>
  </si>
  <si>
    <t>1316899760</t>
  </si>
  <si>
    <t>F61+F63</t>
  </si>
  <si>
    <t>29</t>
  </si>
  <si>
    <t>162201422</t>
  </si>
  <si>
    <t>Vodorovné přemístění pařezů do 1 km D přes 300 do 500 mm</t>
  </si>
  <si>
    <t>629800899</t>
  </si>
  <si>
    <t>30</t>
  </si>
  <si>
    <t>162301501</t>
  </si>
  <si>
    <t>Vodorovné přemístění křovin do 5 km D kmene do 100 mm</t>
  </si>
  <si>
    <t>-1015758481</t>
  </si>
  <si>
    <t>31</t>
  </si>
  <si>
    <t>162301931</t>
  </si>
  <si>
    <t>Příplatek k vodorovnému přemístění větví stromů listnatých D kmene přes 100 do 300 mm ZKD 1 km</t>
  </si>
  <si>
    <t>-671751834</t>
  </si>
  <si>
    <t>7*9 'Přepočtené koeficientem množství</t>
  </si>
  <si>
    <t>32</t>
  </si>
  <si>
    <t>162301932</t>
  </si>
  <si>
    <t>Příplatek k vodorovnému přemístění větví stromů listnatých D kmene přes 300 do 500 mm ZKD 1 km</t>
  </si>
  <si>
    <t>-1560075426</t>
  </si>
  <si>
    <t>2*9 'Přepočtené koeficientem množství</t>
  </si>
  <si>
    <t>33</t>
  </si>
  <si>
    <t>162301941</t>
  </si>
  <si>
    <t>Příplatek k vodorovnému přemístění větví stromů jehličnatých D kmene přes 100 do 300 mm ZKD 1 km</t>
  </si>
  <si>
    <t>-1457072213</t>
  </si>
  <si>
    <t>5*9 'Přepočtené koeficientem množství</t>
  </si>
  <si>
    <t>34</t>
  </si>
  <si>
    <t>162301951</t>
  </si>
  <si>
    <t>Příplatek k vodorovnému přemístění kmenů stromů listnatých D kmene přes 100 do 300 mm ZKD 1 km</t>
  </si>
  <si>
    <t>-530798138</t>
  </si>
  <si>
    <t>35</t>
  </si>
  <si>
    <t>162301952</t>
  </si>
  <si>
    <t>Příplatek k vodorovnému přemístění kmenů stromů listnatých D kmene přes 300 do 500 mm ZKD 1 km</t>
  </si>
  <si>
    <t>1074671653</t>
  </si>
  <si>
    <t>36</t>
  </si>
  <si>
    <t>162301961</t>
  </si>
  <si>
    <t>Příplatek k vodorovnému přemístění kmenů stromů jehličnatých D kmene přes 100 do 300 mm ZKD 1 km</t>
  </si>
  <si>
    <t>-1132901842</t>
  </si>
  <si>
    <t>37</t>
  </si>
  <si>
    <t>162301971</t>
  </si>
  <si>
    <t>Příplatek k vodorovnému přemístění pařezů D přes 100 do 300 mm ZKD 1 km</t>
  </si>
  <si>
    <t>974710177</t>
  </si>
  <si>
    <t>12*9 'Přepočtené koeficientem množství</t>
  </si>
  <si>
    <t>38</t>
  </si>
  <si>
    <t>162301972</t>
  </si>
  <si>
    <t>Příplatek k vodorovnému přemístění pařezů D přes 300 do 500 mm ZKD 1 km</t>
  </si>
  <si>
    <t>1747834736</t>
  </si>
  <si>
    <t>39</t>
  </si>
  <si>
    <t>162301981</t>
  </si>
  <si>
    <t>Příplatek k vodorovnému přemístění křovin D kmene do 100 mm ZKD 1 km</t>
  </si>
  <si>
    <t>1965490559</t>
  </si>
  <si>
    <t>85*2 'Přepočtené koeficientem množství</t>
  </si>
  <si>
    <t>Zemní práce - povrchové úpravy terénu</t>
  </si>
  <si>
    <t>162306112</t>
  </si>
  <si>
    <t>Vodorovné přemístění do 1000 m bez naložení výkopku ze zemin schopných zúrodnění</t>
  </si>
  <si>
    <t>596893158</t>
  </si>
  <si>
    <t>(F21+F22)*0,1*2 "doprava na mezideponii a zpět při ozeleňování"</t>
  </si>
  <si>
    <t>41</t>
  </si>
  <si>
    <t>167103101</t>
  </si>
  <si>
    <t>Nakládání výkopku ze zemin schopných zúrodnění</t>
  </si>
  <si>
    <t>1056132391</t>
  </si>
  <si>
    <t>(F21+F22)*0,1</t>
  </si>
  <si>
    <t>42</t>
  </si>
  <si>
    <t>181351103</t>
  </si>
  <si>
    <t>Rozprostření ornice tl vrstvy do 200 mm pl přes 100 do 500 m2 v rovině nebo ve svahu do 1:5 strojně</t>
  </si>
  <si>
    <t>-866454485</t>
  </si>
  <si>
    <t>43</t>
  </si>
  <si>
    <t>182351123</t>
  </si>
  <si>
    <t>Rozprostření ornice pl přes 100 do 500 m2 ve svahu přes 1:5 tl vrstvy do 200 mm strojně</t>
  </si>
  <si>
    <t>-1193423356</t>
  </si>
  <si>
    <t>44</t>
  </si>
  <si>
    <t>181411121</t>
  </si>
  <si>
    <t>Založení lučního trávníku výsevem pl do 1000 m2 v rovině a ve svahu do 1:5</t>
  </si>
  <si>
    <t>-1736747666</t>
  </si>
  <si>
    <t>45</t>
  </si>
  <si>
    <t>181411122</t>
  </si>
  <si>
    <t>Založení lučního trávníku výsevem pl do 1000 m2 ve svahu přes 1:5 do 1:2</t>
  </si>
  <si>
    <t>377988454</t>
  </si>
  <si>
    <t>46</t>
  </si>
  <si>
    <t>00572470</t>
  </si>
  <si>
    <t>osivo směs travní univerzál</t>
  </si>
  <si>
    <t>kg</t>
  </si>
  <si>
    <t>2057898404</t>
  </si>
  <si>
    <t>F21+F22</t>
  </si>
  <si>
    <t>2686*0,015 'Přepočtené koeficientem množství</t>
  </si>
  <si>
    <t>47</t>
  </si>
  <si>
    <t>185804312</t>
  </si>
  <si>
    <t>Zalití rostlin vodou plocha přes 20 m2</t>
  </si>
  <si>
    <t>-1126835747</t>
  </si>
  <si>
    <t>Poznámka k položce:_x000d_
Položka je uvažována vč. dodání a dovozu vody.</t>
  </si>
  <si>
    <t>Způsob výpočtu: plocha x množství x počet opakování / 1000</t>
  </si>
  <si>
    <t>(F21+F22)*5*10/1000 "trávník"</t>
  </si>
  <si>
    <t>Zakládání</t>
  </si>
  <si>
    <t>48</t>
  </si>
  <si>
    <t>271572211</t>
  </si>
  <si>
    <t>Podsyp pod základové konstrukce se zhutněním z netříděného štěrkopísku</t>
  </si>
  <si>
    <t>-877283659</t>
  </si>
  <si>
    <t>Způsob výpočtu: délka * šířka * tl.</t>
  </si>
  <si>
    <t>(4,83*1,05*0,1)*2</t>
  </si>
  <si>
    <t>F36</t>
  </si>
  <si>
    <t>49</t>
  </si>
  <si>
    <t>274313711</t>
  </si>
  <si>
    <t>Základové pásy z betonu tř. C 20/25</t>
  </si>
  <si>
    <t>-2795642</t>
  </si>
  <si>
    <t>Způsob výpočtu: délka * šířka * výška</t>
  </si>
  <si>
    <t>(4,63*0,85*0,6)*2 "základový pas pro přístřešek 1,855x4,22"</t>
  </si>
  <si>
    <t>F34</t>
  </si>
  <si>
    <t>50</t>
  </si>
  <si>
    <t>274351121</t>
  </si>
  <si>
    <t>Zřízení bednění základových pasů rovného</t>
  </si>
  <si>
    <t>-122120434</t>
  </si>
  <si>
    <t>Způsob výpočtu: délka * výška x počet</t>
  </si>
  <si>
    <t>(4,63*0,6*2)*2</t>
  </si>
  <si>
    <t>(0,85*0,6*2)*2</t>
  </si>
  <si>
    <t>51</t>
  </si>
  <si>
    <t>274351122</t>
  </si>
  <si>
    <t>Odstranění bednění základových pasů rovného</t>
  </si>
  <si>
    <t>23393163</t>
  </si>
  <si>
    <t>Svislé a kompletní konstrukce</t>
  </si>
  <si>
    <t>52</t>
  </si>
  <si>
    <t>317361116</t>
  </si>
  <si>
    <t>Výztuž mostních říms z betonářské oceli 10 505</t>
  </si>
  <si>
    <t>668380687</t>
  </si>
  <si>
    <t>Tpůsob výpočtu: hmotnost</t>
  </si>
  <si>
    <t>0,10</t>
  </si>
  <si>
    <t>53</t>
  </si>
  <si>
    <t>339921132</t>
  </si>
  <si>
    <t>Osazování betonových palisád do betonového základu v řadě výšky prvku přes 0,5 do 1 m</t>
  </si>
  <si>
    <t>-550981377</t>
  </si>
  <si>
    <t>Způsob výpočtu: změřeno v digitální verzi PD funkcí na měření délek</t>
  </si>
  <si>
    <t>54</t>
  </si>
  <si>
    <t>59228408</t>
  </si>
  <si>
    <t>palisáda betonová tyčová hranatá přírodní 110x110x600mm</t>
  </si>
  <si>
    <t>-1403405212</t>
  </si>
  <si>
    <t>F19/0,11</t>
  </si>
  <si>
    <t>55</t>
  </si>
  <si>
    <t>59228414</t>
  </si>
  <si>
    <t>palisáda betonová tyčová půlkulatá přírodní 175x200x1000mm</t>
  </si>
  <si>
    <t>657512944</t>
  </si>
  <si>
    <t>F20/0,175</t>
  </si>
  <si>
    <t>Vodorovné konstrukce</t>
  </si>
  <si>
    <t>56</t>
  </si>
  <si>
    <t>452112112</t>
  </si>
  <si>
    <t>Osazení betonových prstenců nebo rámů v do 100 mm</t>
  </si>
  <si>
    <t>1153706619</t>
  </si>
  <si>
    <t>F29+F28</t>
  </si>
  <si>
    <t>57</t>
  </si>
  <si>
    <t>59223864</t>
  </si>
  <si>
    <t>prstenec pro uliční vpusť vyrovnávací betonový 390x60x130mm</t>
  </si>
  <si>
    <t>-1099491390</t>
  </si>
  <si>
    <t>Komunikace pozemní</t>
  </si>
  <si>
    <t>58</t>
  </si>
  <si>
    <t>564841111</t>
  </si>
  <si>
    <t>Podklad ze štěrkodrtě ŠD plochy přes 100 m2 tl 120 mm</t>
  </si>
  <si>
    <t>454180881</t>
  </si>
  <si>
    <t>F05+F06</t>
  </si>
  <si>
    <t>59</t>
  </si>
  <si>
    <t>564851111</t>
  </si>
  <si>
    <t>Podklad ze štěrkodrtě ŠD plochy přes 100 m2 tl 150 mm</t>
  </si>
  <si>
    <t>-1403596132</t>
  </si>
  <si>
    <t>F01+F02+F02*1,15+F04+F09+F10+F05+F06+F11</t>
  </si>
  <si>
    <t>60</t>
  </si>
  <si>
    <t>564871111</t>
  </si>
  <si>
    <t>Podklad ze štěrkodrtě ŠD plochy přes 100 m2 tl 250 mm</t>
  </si>
  <si>
    <t>-321364308</t>
  </si>
  <si>
    <t>F03+F07+F08</t>
  </si>
  <si>
    <t>61</t>
  </si>
  <si>
    <t>565135101</t>
  </si>
  <si>
    <t>Asfaltový beton vrstva podkladní ACP 16 (obalované kamenivo OKS) tl 50 mm š do 1,5 m</t>
  </si>
  <si>
    <t>-314653486</t>
  </si>
  <si>
    <t>F01+F02+F03+F04</t>
  </si>
  <si>
    <t>62</t>
  </si>
  <si>
    <t>573111115</t>
  </si>
  <si>
    <t>Postřik živičný infiltrační s posypem z asfaltu množství 2,5 kg/m2</t>
  </si>
  <si>
    <t>-1775050626</t>
  </si>
  <si>
    <t>63</t>
  </si>
  <si>
    <t>573211107</t>
  </si>
  <si>
    <t>Postřik živičný spojovací z asfaltu v množství 0,30 kg/m2</t>
  </si>
  <si>
    <t>-745015847</t>
  </si>
  <si>
    <t>F01+F01+F02+F03+F04</t>
  </si>
  <si>
    <t>64</t>
  </si>
  <si>
    <t>577133111</t>
  </si>
  <si>
    <t>Asfaltový beton vrstva obrusná ACO 8 (ABJ) tl 40 mm š do 3 m z nemodifikovaného asfaltu</t>
  </si>
  <si>
    <t>366505233</t>
  </si>
  <si>
    <t>362,3 "konstrukce B"</t>
  </si>
  <si>
    <t>997,6+27,1 "konstrukce C"</t>
  </si>
  <si>
    <t>65</t>
  </si>
  <si>
    <t>577134111</t>
  </si>
  <si>
    <t>Asfaltový beton vrstva obrusná ACO 11 (ABS) tř. I tl 40 mm š do 3 m z nemodifikovaného asfaltu</t>
  </si>
  <si>
    <t>65160204</t>
  </si>
  <si>
    <t>876,7 "pracovní spára"</t>
  </si>
  <si>
    <t>110,3 "konstrukce A"</t>
  </si>
  <si>
    <t>577155112</t>
  </si>
  <si>
    <t>Asfaltový beton vrstva ložní ACL 16 (ABH) tl 60 mm š do 3 m z nemodifikovaného asfaltu</t>
  </si>
  <si>
    <t>1610442304</t>
  </si>
  <si>
    <t>67</t>
  </si>
  <si>
    <t>596211110</t>
  </si>
  <si>
    <t>Kladení zámkové dlažby komunikací pro pěší ručně tl 60 mm skupiny A pl do 50 m2</t>
  </si>
  <si>
    <t>-196379108</t>
  </si>
  <si>
    <t>1,5 "konstrukce D"</t>
  </si>
  <si>
    <t>15,7 "slepecká dlažba"</t>
  </si>
  <si>
    <t>9 "bezpečnostní odstup"</t>
  </si>
  <si>
    <t>68</t>
  </si>
  <si>
    <t>59245018</t>
  </si>
  <si>
    <t>dlažba tvar obdélník betonová 200x100x60mm přírodní</t>
  </si>
  <si>
    <t>630508584</t>
  </si>
  <si>
    <t>1,5*1,03 'Přepočtené koeficientem množství</t>
  </si>
  <si>
    <t>69</t>
  </si>
  <si>
    <t>59245008</t>
  </si>
  <si>
    <t>dlažba tvar obdélník betonová 200x100x60mm barevná</t>
  </si>
  <si>
    <t>1687703121</t>
  </si>
  <si>
    <t>Poznámka k položce:_x000d_
barva červená (kontrastní oproti okolním povrchům), povrch standard</t>
  </si>
  <si>
    <t>9*1,03 'Přepočtené koeficientem množství</t>
  </si>
  <si>
    <t>70</t>
  </si>
  <si>
    <t>59245006</t>
  </si>
  <si>
    <t>dlažba tvar obdélník betonová pro nevidomé 200x100x60mm barevná</t>
  </si>
  <si>
    <t>2106555114</t>
  </si>
  <si>
    <t>15,7*1,03 'Přepočtené koeficientem množství</t>
  </si>
  <si>
    <t>71</t>
  </si>
  <si>
    <t>596212212</t>
  </si>
  <si>
    <t>Kladení zámkové dlažby pozemních komunikací ručně tl 80 mm skupiny A pl přes 100 do 300 m2</t>
  </si>
  <si>
    <t>274122122</t>
  </si>
  <si>
    <t>75,3 "konstrukce E"</t>
  </si>
  <si>
    <t>37,6 "slepecká dlažba"</t>
  </si>
  <si>
    <t>42,9 "slepecká dlažba"</t>
  </si>
  <si>
    <t>14,9 "umělá vodící linie"</t>
  </si>
  <si>
    <t>72</t>
  </si>
  <si>
    <t>59245030</t>
  </si>
  <si>
    <t>dlažba tvar čtverec betonová 200x200x80mm přírodní</t>
  </si>
  <si>
    <t>-452038788</t>
  </si>
  <si>
    <t>75,3*1,03 'Přepočtené koeficientem množství</t>
  </si>
  <si>
    <t>73</t>
  </si>
  <si>
    <t>59245226</t>
  </si>
  <si>
    <t>dlažba tvar obdélník betonová pro nevidomé 200x100x80mm barevná</t>
  </si>
  <si>
    <t>-169615658</t>
  </si>
  <si>
    <t>F06+F07</t>
  </si>
  <si>
    <t>80,5*1,03 'Přepočtené koeficientem množství</t>
  </si>
  <si>
    <t>74</t>
  </si>
  <si>
    <t>IP 505</t>
  </si>
  <si>
    <t>dlažba - vodící linie pro nevidomé 20x20x8cm barevná</t>
  </si>
  <si>
    <t>-977468699</t>
  </si>
  <si>
    <t>14,9*1,03 'Přepočtené koeficientem množství</t>
  </si>
  <si>
    <t>Trubní vedení</t>
  </si>
  <si>
    <t>75</t>
  </si>
  <si>
    <t>895941302</t>
  </si>
  <si>
    <t>Osazení vpusti uliční DN 450 z betonových dílců dno s kalištěm</t>
  </si>
  <si>
    <t>-2115501205</t>
  </si>
  <si>
    <t>76</t>
  </si>
  <si>
    <t>59223852</t>
  </si>
  <si>
    <t>dno pro uliční vpusť s kalovou prohlubní betonové 450x300x50mm</t>
  </si>
  <si>
    <t>-461351501</t>
  </si>
  <si>
    <t>77</t>
  </si>
  <si>
    <t>895941314</t>
  </si>
  <si>
    <t>Osazení vpusti uliční DN 450 z betonových dílců skruž horní 570 mm</t>
  </si>
  <si>
    <t>-861937806</t>
  </si>
  <si>
    <t>78</t>
  </si>
  <si>
    <t>59223858</t>
  </si>
  <si>
    <t>skruž pro uliční vpusť horní betonová 450x570x50mm</t>
  </si>
  <si>
    <t>928556890</t>
  </si>
  <si>
    <t>895941331</t>
  </si>
  <si>
    <t>Osazení vpusti uliční DN 450 z betonových dílců skruž průběžná s výtokem</t>
  </si>
  <si>
    <t>-350428519</t>
  </si>
  <si>
    <t>80</t>
  </si>
  <si>
    <t>59223854</t>
  </si>
  <si>
    <t>skruž pro uliční vpusť s výtokovým otvorem PVC betonová 450x350x50mm</t>
  </si>
  <si>
    <t>1024776896</t>
  </si>
  <si>
    <t>81</t>
  </si>
  <si>
    <t>899204112</t>
  </si>
  <si>
    <t>Osazení mříží litinových včetně rámů a košů na bahno pro třídu zatížení D400, E600</t>
  </si>
  <si>
    <t>-1576115440</t>
  </si>
  <si>
    <t>6 "UV normální"</t>
  </si>
  <si>
    <t>1 "UV podobrubníková"</t>
  </si>
  <si>
    <t>82</t>
  </si>
  <si>
    <t>59224481</t>
  </si>
  <si>
    <t>mříž vtoková s rámem pro uliční vpusť 500x500, zatížení 40 tun</t>
  </si>
  <si>
    <t>-194715332</t>
  </si>
  <si>
    <t>Poznámka k položce:_x000d_
Položka je uvažována vč. rámu.</t>
  </si>
  <si>
    <t>83</t>
  </si>
  <si>
    <t>IP 813</t>
  </si>
  <si>
    <t>obrubníková vpusť stružková 585x680x160 s rámem pro obrubník, tř. zařížení B 125kN a C 250kN</t>
  </si>
  <si>
    <t>1003022819</t>
  </si>
  <si>
    <t>Poznámka k položce:_x000d_
doporučený výrobek obrubníková vpusť stružková Nisa od fy. Vlček Solution</t>
  </si>
  <si>
    <t>84</t>
  </si>
  <si>
    <t>59223871</t>
  </si>
  <si>
    <t>koš vysoký pro uliční vpusti žárově Pz plech pro rám 500/500mm</t>
  </si>
  <si>
    <t>-44820789</t>
  </si>
  <si>
    <t>IP 450</t>
  </si>
  <si>
    <t>Zřízení vpusti kanalizační horské z prefabrikovaného betonového dílu, položka je vč. podkladního lože, dopravy a montáže</t>
  </si>
  <si>
    <t>-2022117766</t>
  </si>
  <si>
    <t>86</t>
  </si>
  <si>
    <t>IP 451</t>
  </si>
  <si>
    <t>horská vpusť THV 1240/620/1530-860 mm (vnitřní rozměry) vč. mříže pro zatížení A15 kN, tloušťka stěn 130 mm, tloušťka dna 115 mm</t>
  </si>
  <si>
    <t>-142994765</t>
  </si>
  <si>
    <t>Ostatní konstrukce a práce-bourání</t>
  </si>
  <si>
    <t>87</t>
  </si>
  <si>
    <t>911331123</t>
  </si>
  <si>
    <t>Svodidlo ocelové jednostranné zádržnosti N2 se zaberaněním sloupků v rozmezí přes 2 do 4 m</t>
  </si>
  <si>
    <t>1011331406</t>
  </si>
  <si>
    <t>Způsob výpočtu: délka</t>
  </si>
  <si>
    <t>88</t>
  </si>
  <si>
    <t>911331411</t>
  </si>
  <si>
    <t>Náběh ocelového svodidla jednostranný délky do 4 m se zaberaněním sloupků v rozmezí do 2 m</t>
  </si>
  <si>
    <t>1298506337</t>
  </si>
  <si>
    <t>89</t>
  </si>
  <si>
    <t>911331412</t>
  </si>
  <si>
    <t>Náběh ocelového svodidla jednostranný délky přes 4 do 12 m se zaberaněním sloupků v rozmezí do 2 m</t>
  </si>
  <si>
    <t>-635422897</t>
  </si>
  <si>
    <t>90</t>
  </si>
  <si>
    <t>914111111</t>
  </si>
  <si>
    <t>Montáž svislé dopravní značky do velikosti 1 m2 objímkami na sloupek nebo konzolu</t>
  </si>
  <si>
    <t>-1168905445</t>
  </si>
  <si>
    <t>91</t>
  </si>
  <si>
    <t>40445620</t>
  </si>
  <si>
    <t>zákazové, příkazové dopravní značky B1-B34, C1-15 700mm</t>
  </si>
  <si>
    <t>-867391305</t>
  </si>
  <si>
    <t>92</t>
  </si>
  <si>
    <t>40445654</t>
  </si>
  <si>
    <t>informativní značky zónové IZ5 1000x750mm</t>
  </si>
  <si>
    <t>-400243946</t>
  </si>
  <si>
    <t>93</t>
  </si>
  <si>
    <t>40445653</t>
  </si>
  <si>
    <t>informativní značky zónové IZ4 1000x500mm</t>
  </si>
  <si>
    <t>1529833238</t>
  </si>
  <si>
    <t>94</t>
  </si>
  <si>
    <t>40445645</t>
  </si>
  <si>
    <t>informativní značky jiné IJ4b 500mm</t>
  </si>
  <si>
    <t>-445626276</t>
  </si>
  <si>
    <t>95</t>
  </si>
  <si>
    <t>914511111</t>
  </si>
  <si>
    <t>Montáž sloupku dopravních značek délky do 3,5 m s betonovým základem</t>
  </si>
  <si>
    <t>1078301496</t>
  </si>
  <si>
    <t>96</t>
  </si>
  <si>
    <t>40445230</t>
  </si>
  <si>
    <t>sloupek pro dopravní značku Zn D 70mm v 3,5m</t>
  </si>
  <si>
    <t>817866534</t>
  </si>
  <si>
    <t>97</t>
  </si>
  <si>
    <t>40445257</t>
  </si>
  <si>
    <t>svorka upínací na sloupek D 70mm</t>
  </si>
  <si>
    <t>-489721225</t>
  </si>
  <si>
    <t>F41*2</t>
  </si>
  <si>
    <t>98</t>
  </si>
  <si>
    <t>915211111</t>
  </si>
  <si>
    <t>Vodorovné dopravní značení dělící čáry souvislé š 125 mm bílý plast</t>
  </si>
  <si>
    <t>-1873014049</t>
  </si>
  <si>
    <t>29,5+249,7+97,3+269,4+17+17+18,5+18,5</t>
  </si>
  <si>
    <t>99</t>
  </si>
  <si>
    <t>915211121</t>
  </si>
  <si>
    <t>Vodorovné dopravní značení dělící čáry přerušované š 125 mm bílý plast</t>
  </si>
  <si>
    <t>1066829864</t>
  </si>
  <si>
    <t>11+16,4+7</t>
  </si>
  <si>
    <t>100</t>
  </si>
  <si>
    <t>915231111</t>
  </si>
  <si>
    <t>Vodorovné dopravní značení přechody pro chodce, šipky, symboly bílý plast</t>
  </si>
  <si>
    <t>1663955389</t>
  </si>
  <si>
    <t>2,5*4+6*6*0,03</t>
  </si>
  <si>
    <t>101</t>
  </si>
  <si>
    <t>915611111</t>
  </si>
  <si>
    <t>Předznačení vodorovného liniového značení</t>
  </si>
  <si>
    <t>1884972592</t>
  </si>
  <si>
    <t>F38+F39</t>
  </si>
  <si>
    <t>102</t>
  </si>
  <si>
    <t>916131213</t>
  </si>
  <si>
    <t>Osazení silničního obrubníku betonového stojatého s boční opěrou do lože z betonu prostého</t>
  </si>
  <si>
    <t>-521550422</t>
  </si>
  <si>
    <t>695+698+12+8,5+12,4+12,6-F12-F13-F15-F16-F17 "betonový obrubník 15x25x100 cm"</t>
  </si>
  <si>
    <t>40 "betonový obrubník 15x15x50 cm"</t>
  </si>
  <si>
    <t>66 "betonový obrubník 15x15-25x100 cm"</t>
  </si>
  <si>
    <t>10,3+8+8+1+8+5,5+9,5+6+16+13+13+5+2,5+8+8+5,5+2,5+2+2,5+7+7,5+6+2,5+1 "betonový obrubník 15x15x100 cm"</t>
  </si>
  <si>
    <t>103</t>
  </si>
  <si>
    <t>59217030</t>
  </si>
  <si>
    <t>obrubník betonový silniční přechodový 1000x150x150-250mm</t>
  </si>
  <si>
    <t>-1651511834</t>
  </si>
  <si>
    <t>104</t>
  </si>
  <si>
    <t>59217029</t>
  </si>
  <si>
    <t>obrubník betonový silniční nájezdový 1000x150x150mm</t>
  </si>
  <si>
    <t>120314520</t>
  </si>
  <si>
    <t>158,3*1,02 'Přepočtené koeficientem množství</t>
  </si>
  <si>
    <t>105</t>
  </si>
  <si>
    <t>59217028</t>
  </si>
  <si>
    <t>obrubník betonový silniční nájezdový 500x150x150mm</t>
  </si>
  <si>
    <t>-993164888</t>
  </si>
  <si>
    <t>106</t>
  </si>
  <si>
    <t>59217031</t>
  </si>
  <si>
    <t>obrubník betonový silniční 1000x150x250mm</t>
  </si>
  <si>
    <t>996539859</t>
  </si>
  <si>
    <t>1146,2*1,01 'Přepočtené koeficientem množství</t>
  </si>
  <si>
    <t>107</t>
  </si>
  <si>
    <t>916231213</t>
  </si>
  <si>
    <t>Osazení chodníkového obrubníku betonového stojatého s boční opěrou do lože z betonu prostého</t>
  </si>
  <si>
    <t>554681920</t>
  </si>
  <si>
    <t>6+1,85+19,9+14,3+13,7+67,2+1,85*2+9,9+9,5+12,2+11,6+181,7+2+499,6+38,1+30,2+2+2+96,5+1,35*5+7,1+7,7+3,4+5,5+12,8+6,3+6,3+44,2+14,2+62+119,9+1,9*4-51</t>
  </si>
  <si>
    <t>108</t>
  </si>
  <si>
    <t>59217016</t>
  </si>
  <si>
    <t>obrubník betonový chodníkový 1000x80x250mm</t>
  </si>
  <si>
    <t>1135325198</t>
  </si>
  <si>
    <t>1274,7*1,05 'Přepočtené koeficientem množství</t>
  </si>
  <si>
    <t>109</t>
  </si>
  <si>
    <t>916431112</t>
  </si>
  <si>
    <t>Osazení bezbariérového betonového obrubníku do betonového lože tl 150 mm s boční opěrou</t>
  </si>
  <si>
    <t>1214913963</t>
  </si>
  <si>
    <t>12+12</t>
  </si>
  <si>
    <t>110</t>
  </si>
  <si>
    <t>59217041</t>
  </si>
  <si>
    <t>obrubník betonový bezbariérový přímý</t>
  </si>
  <si>
    <t>416599369</t>
  </si>
  <si>
    <t>111</t>
  </si>
  <si>
    <t>59217040</t>
  </si>
  <si>
    <t>obrubník betonový bezbariérový náběhový</t>
  </si>
  <si>
    <t>286609996</t>
  </si>
  <si>
    <t>112</t>
  </si>
  <si>
    <t>919411141</t>
  </si>
  <si>
    <t>Čelo propustku z betonu prostého se zvýšenými nároky na prostředí pro propustek z trub DN 600 až 800</t>
  </si>
  <si>
    <t>-944755394</t>
  </si>
  <si>
    <t>113</t>
  </si>
  <si>
    <t>919732221</t>
  </si>
  <si>
    <t>Styčná spára napojení nového živičného povrchu na stávající za tepla š 15 mm hl 25 mm bez prořezání</t>
  </si>
  <si>
    <t>1306838971</t>
  </si>
  <si>
    <t>114</t>
  </si>
  <si>
    <t>935111211</t>
  </si>
  <si>
    <t>Osazení příkopového žlabu do štěrkopísku tl 100 mm z betonových tvárnic š 800 mm</t>
  </si>
  <si>
    <t>-1034744420</t>
  </si>
  <si>
    <t>1*20+65-6</t>
  </si>
  <si>
    <t>115</t>
  </si>
  <si>
    <t>59227029</t>
  </si>
  <si>
    <t>žlabovka příkopová betonová 500x680x60mm</t>
  </si>
  <si>
    <t>1910808903</t>
  </si>
  <si>
    <t>116</t>
  </si>
  <si>
    <t>935112112</t>
  </si>
  <si>
    <t>Osazení příkopového žlabu do betonu tl 100 mm z betonových desek</t>
  </si>
  <si>
    <t>983600338</t>
  </si>
  <si>
    <t>F24</t>
  </si>
  <si>
    <t>77+59</t>
  </si>
  <si>
    <t>117</t>
  </si>
  <si>
    <t>IP 672</t>
  </si>
  <si>
    <t>deska betonová meliorační 500x500x80mm</t>
  </si>
  <si>
    <t>-1757000269</t>
  </si>
  <si>
    <t>172,5*4+6+6+6+8</t>
  </si>
  <si>
    <t>118</t>
  </si>
  <si>
    <t>935112211</t>
  </si>
  <si>
    <t>Osazení příkopového žlabu do betonu tl 100 mm z betonových tvárnic š 800 mm</t>
  </si>
  <si>
    <t>-977712536</t>
  </si>
  <si>
    <t>43,5+41,5+11,5+76</t>
  </si>
  <si>
    <t>6 "žlabovka s roštěm"</t>
  </si>
  <si>
    <t>119</t>
  </si>
  <si>
    <t>IP 671</t>
  </si>
  <si>
    <t>žlabovka betonová TBM-Q 200-600 50x72x8cm</t>
  </si>
  <si>
    <t>355574344</t>
  </si>
  <si>
    <t>F23/0,5</t>
  </si>
  <si>
    <t>120</t>
  </si>
  <si>
    <t>IP 673</t>
  </si>
  <si>
    <t>žlabovka příkopová betonová 1000x499x160mm s roštěm 1000x397 mm z pozinkované oceli pro zatížení B 125 kN, velikost oka 34x38 mm</t>
  </si>
  <si>
    <t>-37952972</t>
  </si>
  <si>
    <t>Poznámka k položce:_x000d_
doporučený výroběk žlabovka BG od fy. BG-Graspointner CZ s.r.o.</t>
  </si>
  <si>
    <t>121</t>
  </si>
  <si>
    <t>935114112</t>
  </si>
  <si>
    <t>Mikroštěrbinový odvodňovací betonový žlab 220x260 mm se spádem dna 0,5 % se základem</t>
  </si>
  <si>
    <t>2132685041</t>
  </si>
  <si>
    <t>6,5+7</t>
  </si>
  <si>
    <t>122</t>
  </si>
  <si>
    <t>935932422</t>
  </si>
  <si>
    <t>Odvodňovací plastový žlab pro zatížení D400 vnitřní š 200 mm s roštem mřížkovým z litiny</t>
  </si>
  <si>
    <t>-960794110</t>
  </si>
  <si>
    <t>6,5+4+8,5</t>
  </si>
  <si>
    <t>123</t>
  </si>
  <si>
    <t>935932617</t>
  </si>
  <si>
    <t>Vpusť s kalovým košem pro plastový žlab vnitřní š 200 mm</t>
  </si>
  <si>
    <t>1183340080</t>
  </si>
  <si>
    <t>124</t>
  </si>
  <si>
    <t>IP 441</t>
  </si>
  <si>
    <t>Demontáž a opětovná montáž sloupu s radarem, položka je vč. práce, materiálu a dopravy.</t>
  </si>
  <si>
    <t>soub.</t>
  </si>
  <si>
    <t>-2113189498</t>
  </si>
  <si>
    <t>Doplňující konstrukce a práce pozemních komunikací, letišť a ploch</t>
  </si>
  <si>
    <t>125</t>
  </si>
  <si>
    <t>936104211</t>
  </si>
  <si>
    <t>Montáž odpadkového koše do betonové patky</t>
  </si>
  <si>
    <t>-278801896</t>
  </si>
  <si>
    <t>126</t>
  </si>
  <si>
    <t>IP 974</t>
  </si>
  <si>
    <t>Odpadkový koš - ocelový svařenec z oceli tř. 11 zinkovaný- povrch prášková barva RAL 7016, v kombinaci s 6 masivními dřevěnými latěmi z finské borovice thermowood. Odpadkový koš je doplněn vnitřní nádobou z pozinkovaného plechu o tl. 0,8 mm a objemu 55 l.</t>
  </si>
  <si>
    <t>ks</t>
  </si>
  <si>
    <t>1011494918</t>
  </si>
  <si>
    <t xml:space="preserve">Poznámka k položce:_x000d_
(doporučený výrobek odpadkový koš MAG KMA112, dodavatel Streetpark s.r.o.) </t>
  </si>
  <si>
    <t>127</t>
  </si>
  <si>
    <t>IP 5000</t>
  </si>
  <si>
    <t>Montáž přístřešku autobusové zastávky</t>
  </si>
  <si>
    <t>-2121014612</t>
  </si>
  <si>
    <t>IP 5001</t>
  </si>
  <si>
    <t>Zastávkový přístřešek, rozměry 1,855x4,220 m, ocelová konstrukce - povrch ZN+RAL 7016, rovná skleněná střecha - kalené sklo, zadní stěna z perforovaného plechu, bez bočních stěn, krytá plocha 7,0 m2, integrovaná lavička</t>
  </si>
  <si>
    <t>-2066133090</t>
  </si>
  <si>
    <t>Poznámka k položce:_x000d_
(doporučený výrobek zastávkový přístřešek MMCITÉ AE300-SP)</t>
  </si>
  <si>
    <t>Bourání konstrukcí</t>
  </si>
  <si>
    <t>129</t>
  </si>
  <si>
    <t>113105113</t>
  </si>
  <si>
    <t>Rozebrání dlažeb z lomového kamene kladených na MC vyspárované MC</t>
  </si>
  <si>
    <t>1949318399</t>
  </si>
  <si>
    <t>32,5 "šikmá čela propustků"</t>
  </si>
  <si>
    <t>130</t>
  </si>
  <si>
    <t>113106123</t>
  </si>
  <si>
    <t>Rozebrání dlažeb ze zámkových dlaždic komunikací pro pěší ručně</t>
  </si>
  <si>
    <t>103458206</t>
  </si>
  <si>
    <t>45+2,6+4,2</t>
  </si>
  <si>
    <t>131</t>
  </si>
  <si>
    <t>113106190</t>
  </si>
  <si>
    <t>Rozebrání vozovek ze silničních dílců se spárami vyplněnými kamenivem strojně pl do 50 m2</t>
  </si>
  <si>
    <t>1392373323</t>
  </si>
  <si>
    <t>132</t>
  </si>
  <si>
    <t>113107222</t>
  </si>
  <si>
    <t>Odstranění podkladu z kameniva drceného tl přes 100 do 200 mm strojně pl přes 200 m2</t>
  </si>
  <si>
    <t>-1013373413</t>
  </si>
  <si>
    <t>F44+F48+F47+F51</t>
  </si>
  <si>
    <t>133</t>
  </si>
  <si>
    <t>113107243</t>
  </si>
  <si>
    <t>Odstranění podkladu živičného tl přes 100 do 150 mm strojně pl přes 200 m2</t>
  </si>
  <si>
    <t>1585441334</t>
  </si>
  <si>
    <t>134</t>
  </si>
  <si>
    <t>113107331</t>
  </si>
  <si>
    <t>Odstranění podkladu z betonu prostého tl přes 100 do 150 mm strojně pl do 50 m2</t>
  </si>
  <si>
    <t>190038815</t>
  </si>
  <si>
    <t>135</t>
  </si>
  <si>
    <t>113201112</t>
  </si>
  <si>
    <t>Vytrhání obrub silničních ležatých</t>
  </si>
  <si>
    <t>-1069625089</t>
  </si>
  <si>
    <t>Poznámka k položce:_x000d_
Vybourané kamenné obrubníky budou odvezeny do skladu stavebníka. Položka je uvažována vč. dopravy.</t>
  </si>
  <si>
    <t>136</t>
  </si>
  <si>
    <t>113202111</t>
  </si>
  <si>
    <t>Vytrhání obrub krajníků obrubníků stojatých</t>
  </si>
  <si>
    <t>1827390446</t>
  </si>
  <si>
    <t>50+4,5+4,5+4,2+2,7+28,2+30</t>
  </si>
  <si>
    <t>137</t>
  </si>
  <si>
    <t>966001311</t>
  </si>
  <si>
    <t>Odstranění odpadkového koše s betonovou patkou</t>
  </si>
  <si>
    <t>1021978091</t>
  </si>
  <si>
    <t>138</t>
  </si>
  <si>
    <t>966005111</t>
  </si>
  <si>
    <t>Rozebrání a odstranění silničního zábradlí se sloupky osazenými s betonovými patkami</t>
  </si>
  <si>
    <t>-815839765</t>
  </si>
  <si>
    <t>1,5+1,5+7</t>
  </si>
  <si>
    <t>139</t>
  </si>
  <si>
    <t>938902452</t>
  </si>
  <si>
    <t>Čištění propustků ručně D přes 500 do 1000 mm při tl nánosu do 25% DN</t>
  </si>
  <si>
    <t>601581058</t>
  </si>
  <si>
    <t>140</t>
  </si>
  <si>
    <t>966008111</t>
  </si>
  <si>
    <t>Bourání trubního propustku DN do 300</t>
  </si>
  <si>
    <t>-323124129</t>
  </si>
  <si>
    <t>6,5+11,8+7+6,5+5,5</t>
  </si>
  <si>
    <t>141</t>
  </si>
  <si>
    <t>966008112</t>
  </si>
  <si>
    <t>Bourání trubního propustku DN přes 300 do 500</t>
  </si>
  <si>
    <t>1884509591</t>
  </si>
  <si>
    <t>4,7+15+15+4,5+3,5+6,5+5,5</t>
  </si>
  <si>
    <t>142</t>
  </si>
  <si>
    <t>966008311</t>
  </si>
  <si>
    <t>Bourání čela trubního propustku z betonu železového</t>
  </si>
  <si>
    <t>488907721</t>
  </si>
  <si>
    <t>Způsob výpočtu: délka * šířka * předpokládaná výška</t>
  </si>
  <si>
    <t>3*0,25*1,5+3*0,25*1,5+4,5+0,5*2,5+4,5*0,5*2,5+2,5*0,3*1,5++2,5*0,3*1,5+3*0,3*1,5+3*0,3*1,5+4*0,4*1,5+4*0,4*1,5+3,5*0,4*1,5+3,5*0,4*1,5+2*0,3*1*4</t>
  </si>
  <si>
    <t>143</t>
  </si>
  <si>
    <t>919731123</t>
  </si>
  <si>
    <t>Zarovnání styčné plochy podkladu nebo krytu živičného tl přes 100 do 200 mm</t>
  </si>
  <si>
    <t>-1324437166</t>
  </si>
  <si>
    <t>144</t>
  </si>
  <si>
    <t>919735111</t>
  </si>
  <si>
    <t>Řezání stávajícího živičného krytu hl do 50 mm</t>
  </si>
  <si>
    <t>2083033763</t>
  </si>
  <si>
    <t>Poznámka k položce:_x000d_
Pracovní spára bude zazubena !!!</t>
  </si>
  <si>
    <t>145</t>
  </si>
  <si>
    <t>919735112</t>
  </si>
  <si>
    <t>Řezání stávajícího živičného krytu hl přes 50 do 100 mm</t>
  </si>
  <si>
    <t>-430328247</t>
  </si>
  <si>
    <t>146</t>
  </si>
  <si>
    <t>919735113</t>
  </si>
  <si>
    <t>Řezání stávajícího živičného krytu hl přes 100 do 150 mm</t>
  </si>
  <si>
    <t>-1515900511</t>
  </si>
  <si>
    <t>925,5+488,5+3,2+5,5+3,6+3,2</t>
  </si>
  <si>
    <t>147</t>
  </si>
  <si>
    <t>966006132</t>
  </si>
  <si>
    <t>Odstranění značek dopravních nebo orientačních se sloupky s betonovými patkami</t>
  </si>
  <si>
    <t>-1147224084</t>
  </si>
  <si>
    <t>148</t>
  </si>
  <si>
    <t>IP 113</t>
  </si>
  <si>
    <t>Demontáž stávajícího autobusového přístřešku + doprava do skladu obce</t>
  </si>
  <si>
    <t>-1380071173</t>
  </si>
  <si>
    <t>997</t>
  </si>
  <si>
    <t>Přesun sutě</t>
  </si>
  <si>
    <t>149</t>
  </si>
  <si>
    <t>997221551</t>
  </si>
  <si>
    <t>Vodorovná doprava suti ze sypkých materiálů do 1 km</t>
  </si>
  <si>
    <t>-1853987210</t>
  </si>
  <si>
    <t>150</t>
  </si>
  <si>
    <t>997221559</t>
  </si>
  <si>
    <t>Příplatek ZKD 1 km u vodorovné dopravy suti ze sypkých materiálů</t>
  </si>
  <si>
    <t>-1845851106</t>
  </si>
  <si>
    <t>882,522*24 'Přepočtené koeficientem množství</t>
  </si>
  <si>
    <t>151</t>
  </si>
  <si>
    <t>997221861</t>
  </si>
  <si>
    <t>Poplatek za uložení stavebního odpadu na recyklační skládce (skládkovné) z prostého betonu pod kódem 17 01 01</t>
  </si>
  <si>
    <t>709957034</t>
  </si>
  <si>
    <t>152</t>
  </si>
  <si>
    <t>997221862</t>
  </si>
  <si>
    <t>Poplatek za uložení stavebního odpadu na recyklační skládce (skládkovné) z armovaného betonu pod kódem 17 01 01</t>
  </si>
  <si>
    <t>845123535</t>
  </si>
  <si>
    <t>153</t>
  </si>
  <si>
    <t>997221873</t>
  </si>
  <si>
    <t>Poplatek za uložení stavebního odpadu na recyklační skládce (skládkovné) zeminy a kamení zatříděného do Katalogu odpadů pod kódem 17 05 04</t>
  </si>
  <si>
    <t>-194537036</t>
  </si>
  <si>
    <t>154</t>
  </si>
  <si>
    <t>997221875</t>
  </si>
  <si>
    <t>Poplatek za uložení stavebního odpadu na recyklační skládce (skládkovné) asfaltového bez obsahu dehtu zatříděného do Katalogu odpadů pod kódem 17 03 02</t>
  </si>
  <si>
    <t>1568321979</t>
  </si>
  <si>
    <t>998</t>
  </si>
  <si>
    <t>Přesun hmot</t>
  </si>
  <si>
    <t>155</t>
  </si>
  <si>
    <t>998225111</t>
  </si>
  <si>
    <t>Přesun hmot pro pozemní komunikace s krytem z kamene, monolitickým betonovým nebo živičným</t>
  </si>
  <si>
    <t>-1837871382</t>
  </si>
  <si>
    <t>SAN</t>
  </si>
  <si>
    <t>SANACE AKTIVNÍ ZÓNY ZEMNÍ PLÁNĚ</t>
  </si>
  <si>
    <t>156</t>
  </si>
  <si>
    <t>IP 8502</t>
  </si>
  <si>
    <t>Posouzení aktivní zóny zemní pláně geotechnikem vč. případných laboratorních zkoušek</t>
  </si>
  <si>
    <t>...</t>
  </si>
  <si>
    <t>1391928098</t>
  </si>
  <si>
    <t>Poznámka k položce:_x000d_
Po provedení bouracích a zemních prací na úroveň zemní pláně a zásypech rýh inženýrských sítí bude v případě neúnosnosti zemní pláně (na základě provedených zkoušek) přivolán geotechnik, který posoudí aktivnní zónu zemní pláně a navrhne rozsah a způsob sanace. Součástí položky jsou případné odběry vzorků, jejich vyhodnocení, laboratorní zkoušky, atd. dle potřeb geotechnika.</t>
  </si>
  <si>
    <t>157</t>
  </si>
  <si>
    <t>122252205</t>
  </si>
  <si>
    <t>Odkopávky a prokopávky nezapažené pro silnice a dálnice v hornině třídy těžitelnosti I objem do 1000 m3 strojně</t>
  </si>
  <si>
    <t>1262044474</t>
  </si>
  <si>
    <t>Způsob výpočtu: plocha * tloušťka vrstvy</t>
  </si>
  <si>
    <t>F31*0,5</t>
  </si>
  <si>
    <t>158</t>
  </si>
  <si>
    <t>120001101</t>
  </si>
  <si>
    <t>Příplatek za ztížení odkopávky nebo prokopávky v blízkosti inženýrských sítí</t>
  </si>
  <si>
    <t>-2106167973</t>
  </si>
  <si>
    <t>Poznámka k položce:_x000d_
V rámci zemních prací je uvažováno cca 30% prací prováděných v ochranných pásmech stávajících IS a to s max. opatrností dle podmínek správců IS.</t>
  </si>
  <si>
    <t>F31*0,5*0,3</t>
  </si>
  <si>
    <t>159</t>
  </si>
  <si>
    <t>692776939</t>
  </si>
  <si>
    <t>160</t>
  </si>
  <si>
    <t>39392085</t>
  </si>
  <si>
    <t>178,548*15 'Přepočtené koeficientem množství</t>
  </si>
  <si>
    <t>161</t>
  </si>
  <si>
    <t>-424757237</t>
  </si>
  <si>
    <t>F31*0,5*1,8</t>
  </si>
  <si>
    <t>162</t>
  </si>
  <si>
    <t>720144812</t>
  </si>
  <si>
    <t>163</t>
  </si>
  <si>
    <t>564811111</t>
  </si>
  <si>
    <t>Podklad ze štěrkodrtě ŠD plochy přes 100 m2 tl 50 mm</t>
  </si>
  <si>
    <t>145894280</t>
  </si>
  <si>
    <t>F31 "sanace aktivní zóny zemní pláně - uzavírací vrstva"</t>
  </si>
  <si>
    <t>164</t>
  </si>
  <si>
    <t>564961315</t>
  </si>
  <si>
    <t>Podklad z betonového recyklátu plochy přes 100 m2 tl 200 mm</t>
  </si>
  <si>
    <t>-1957191271</t>
  </si>
  <si>
    <t>Poznámka k položce:_x000d_
Výměra této položky a položek s ní souvisejících v této kapitole je uvažována jako maximální v případě, že by bylo nutné přistoupit k sanaci aktivní zóny zemní pláně a bude fakturována na základě skutečně provedených prací. Rozsah prací bude stanoven na základě zkoušek únosnosti zemmní pláně a odsouhlasen TDS a AD. Doloženo bude geodetickým měřením nebo jiným způsobem po dohodě s TDS. Podrobněji viz. TZ._x000d_
Po dohodě s TDS a projektantem lze použít i jiný vhodný recyklát.</t>
  </si>
  <si>
    <t>(F02*1,15+F03*1,15+F05+F06+F07+F08)*0,5 "sanace aktivní zóny zemní pláně"</t>
  </si>
  <si>
    <t>165</t>
  </si>
  <si>
    <t>564971315</t>
  </si>
  <si>
    <t>Podklad z betonového recyklátu plochy přes 100 m2 tl 250 mm</t>
  </si>
  <si>
    <t>962673326</t>
  </si>
  <si>
    <t>Práce a dodávky M</t>
  </si>
  <si>
    <t>46-M</t>
  </si>
  <si>
    <t>Zemní práce při extr.mont.pracích</t>
  </si>
  <si>
    <t>166</t>
  </si>
  <si>
    <t>460161131</t>
  </si>
  <si>
    <t>Hloubení kabelových rýh ručně š 35 cm hl 40 cm v hornině tř I skupiny 1 a 2</t>
  </si>
  <si>
    <t>-1351743835</t>
  </si>
  <si>
    <t>167</t>
  </si>
  <si>
    <t>460431142</t>
  </si>
  <si>
    <t>Zásyp kabelových rýh ručně se zhutněním š 35 cm hl 40 cm z horniny tř I skupiny 3</t>
  </si>
  <si>
    <t>479277992</t>
  </si>
  <si>
    <t>168</t>
  </si>
  <si>
    <t>58331351</t>
  </si>
  <si>
    <t>kamenivo těžené drobné frakce 0/4</t>
  </si>
  <si>
    <t>1401604430</t>
  </si>
  <si>
    <t>Způsob výpočtu: délka * šířka * hloubka * objemová hmotnost</t>
  </si>
  <si>
    <t>F54*0,35*0,4*2,1</t>
  </si>
  <si>
    <t>169</t>
  </si>
  <si>
    <t>460671111</t>
  </si>
  <si>
    <t>Výstražná fólie pro krytí kabelů šířky 20 cm</t>
  </si>
  <si>
    <t>1327234963</t>
  </si>
  <si>
    <t>170</t>
  </si>
  <si>
    <t>460791114</t>
  </si>
  <si>
    <t>Montáž trubek ochranných plastových uložených volně do rýhy tuhých D přes 90 do 110 mm</t>
  </si>
  <si>
    <t>1988704908</t>
  </si>
  <si>
    <t>Poznámka k položce:_x000d_
Výměra této položky a položek s ní souvisejících v této kapitole je uvažována jako maximální v případě, že by bylo nutné přistoupit k realizaci doplnění či prodloužení chrániček na stávajícícíh IS a bude fakturována na základě skutečně provedených prací. Rozsah prací bude odsouhlasen TDS a AD. Položka je uvažována vč. očištění kabelů.</t>
  </si>
  <si>
    <t>7+2+4+4+6+2</t>
  </si>
  <si>
    <t>171</t>
  </si>
  <si>
    <t>34571098</t>
  </si>
  <si>
    <t>trubka elektroinstalační dělená (chránička) D 100/110mm, HDPE</t>
  </si>
  <si>
    <t>391580696</t>
  </si>
  <si>
    <t>172</t>
  </si>
  <si>
    <t>469981111</t>
  </si>
  <si>
    <t>Přesun hmot pro pomocné stavební práce při elektromotážích</t>
  </si>
  <si>
    <t>985651117</t>
  </si>
  <si>
    <t>potrubí</t>
  </si>
  <si>
    <t>23,7</t>
  </si>
  <si>
    <t>5,64</t>
  </si>
  <si>
    <t>549,59</t>
  </si>
  <si>
    <t>kolena</t>
  </si>
  <si>
    <t>redukce</t>
  </si>
  <si>
    <t>koleno</t>
  </si>
  <si>
    <t>poklop</t>
  </si>
  <si>
    <t>2022-31-301 - SO 301 - Dešťová kanalizace</t>
  </si>
  <si>
    <t>odbočky</t>
  </si>
  <si>
    <t>šachta</t>
  </si>
  <si>
    <t>2022-31-301-SP - SO 301 - Soupis prací - Dešťová kanalizace</t>
  </si>
  <si>
    <t>22231</t>
  </si>
  <si>
    <t>lože</t>
  </si>
  <si>
    <t>52,104</t>
  </si>
  <si>
    <t>obsyp</t>
  </si>
  <si>
    <t>104,207</t>
  </si>
  <si>
    <t>zásypový materiál</t>
  </si>
  <si>
    <t>415,292</t>
  </si>
  <si>
    <t>90,08</t>
  </si>
  <si>
    <t>rýha</t>
  </si>
  <si>
    <t>506,422</t>
  </si>
  <si>
    <t>10,224</t>
  </si>
  <si>
    <t>podsyp</t>
  </si>
  <si>
    <t>7,2</t>
  </si>
  <si>
    <t>73703800</t>
  </si>
  <si>
    <t>Ing. Jan Révay</t>
  </si>
  <si>
    <t xml:space="preserve">    5 - Komunikace</t>
  </si>
  <si>
    <t xml:space="preserve">    9 - Ostatní konstrukce a práce, bourání</t>
  </si>
  <si>
    <t>2124238261</t>
  </si>
  <si>
    <t>Způsob výpočtu: délka * šířka * hloubka</t>
  </si>
  <si>
    <t>2*2*(1,49+1,72+2,45+2,84+2,39+1,86+1,67+1,45+1,15+1,35+1,35+1,35+1,45) "šachty betonové"</t>
  </si>
  <si>
    <t>1,2*1,2*(1,2+1+1,23+1,6+2,07) "šachty plastové"</t>
  </si>
  <si>
    <t>132251103</t>
  </si>
  <si>
    <t>Hloubení rýh nezapažených š do 800 mm v hornině třídy těžitelnosti I skupiny 3 objem do 100 m3 strojně</t>
  </si>
  <si>
    <t>1428899000</t>
  </si>
  <si>
    <t>Způsob výpočtu: podélná plocha výkopu (dle podélného profilu) * šířka výkopu</t>
  </si>
  <si>
    <t>(27,54+565,9+6,1+106,1+6,81+131,586)*0,6</t>
  </si>
  <si>
    <t>213468924</t>
  </si>
  <si>
    <t>F17+F18+F19 "nevhodný výkopek"</t>
  </si>
  <si>
    <t>F14+F15 "doprava nakoupeného obsypového materiálu"</t>
  </si>
  <si>
    <t>-2126387930</t>
  </si>
  <si>
    <t>F17+F18+F19</t>
  </si>
  <si>
    <t>F14+F15</t>
  </si>
  <si>
    <t>1126,225*15 'Přepočtené koeficientem množství</t>
  </si>
  <si>
    <t>1654780453</t>
  </si>
  <si>
    <t>(F17+F18+F19)*1,8</t>
  </si>
  <si>
    <t>717106510</t>
  </si>
  <si>
    <t>174151101</t>
  </si>
  <si>
    <t>Zásyp jam, šachet rýh nebo kolem objektů sypaninou se zhutněním</t>
  </si>
  <si>
    <t>-1590052915</t>
  </si>
  <si>
    <t xml:space="preserve">Způsob výpočtu:  objem jámy - objem šachty - podkladní konstrukce</t>
  </si>
  <si>
    <t>F17-(PI*0,62*0,62*(1,49+1,72+2,45+2,84+2,39+1,86+1,67+1,45+1,15+1,35+1,35+1,35+1,45))-F20*0,1</t>
  </si>
  <si>
    <t>F19-(PI*0,3*0,3*(1,2+1+1,23+1,6+2,07))-F21*0,1</t>
  </si>
  <si>
    <t>Mezisoučet</t>
  </si>
  <si>
    <t>Způsob výpočtu: objem rýhy - podsyp - obsyp</t>
  </si>
  <si>
    <t>F18-F13-F14</t>
  </si>
  <si>
    <t>-1984478209</t>
  </si>
  <si>
    <t>(F15)*1,9</t>
  </si>
  <si>
    <t>175151101</t>
  </si>
  <si>
    <t>Obsypání potrubí strojně sypaninou bez prohození, uloženou do 3 m</t>
  </si>
  <si>
    <t>-561349353</t>
  </si>
  <si>
    <t>Způsob výpočtu: délka * šířka * tloušťka vrstvy</t>
  </si>
  <si>
    <t>(F01+F02+F03)*0,6*0,3</t>
  </si>
  <si>
    <t>58337344</t>
  </si>
  <si>
    <t>štěrkopísek frakce 0/32</t>
  </si>
  <si>
    <t>-620064850</t>
  </si>
  <si>
    <t>F14*2,1</t>
  </si>
  <si>
    <t>451572111</t>
  </si>
  <si>
    <t>Lože pod potrubí otevřený výkop z kameniva drobného těženého</t>
  </si>
  <si>
    <t>-149555709</t>
  </si>
  <si>
    <t>Způsob výpočtu: délka x šířka x tloušťka vrstvy</t>
  </si>
  <si>
    <t>(F01+F02+F03)*0,6*0,15</t>
  </si>
  <si>
    <t>Komunikace</t>
  </si>
  <si>
    <t>564231111</t>
  </si>
  <si>
    <t>Podklad nebo podsyp ze štěrkopísku ŠP plochy přes 100 m2 tl 100 mm</t>
  </si>
  <si>
    <t>-1130373985</t>
  </si>
  <si>
    <t>Způsob výpočtu: délka * šířka * počet</t>
  </si>
  <si>
    <t>2*2*(F11+F12) "šachty betonové"</t>
  </si>
  <si>
    <t>1,2*1,2*F10 "šachty plastové"</t>
  </si>
  <si>
    <t>871350410</t>
  </si>
  <si>
    <t>Montáž kanalizačního potrubí korugovaného SN 10 z polypropylenu DN 200</t>
  </si>
  <si>
    <t>-536042993</t>
  </si>
  <si>
    <t>0,6+0,6+0,35+0,6+3+2,2+6,35+6,4+0,9+0,9+0,9+0,9 "DN 160"</t>
  </si>
  <si>
    <t>5,64 "DN 200"</t>
  </si>
  <si>
    <t>28617043</t>
  </si>
  <si>
    <t>trubka kanalizační PP korugovaná DN 150x6000mm SN10</t>
  </si>
  <si>
    <t>1386150942</t>
  </si>
  <si>
    <t>23,7*1,15 'Přepočtené koeficientem množství</t>
  </si>
  <si>
    <t>28617044</t>
  </si>
  <si>
    <t>trubka kanalizační PP korugovaná DN 200x6000mm SN10</t>
  </si>
  <si>
    <t>-1738760226</t>
  </si>
  <si>
    <t>5,64*1,15 'Přepočtené koeficientem množství</t>
  </si>
  <si>
    <t>871360410</t>
  </si>
  <si>
    <t>Montáž kanalizačního potrubí korugovaného SN 10 z polypropylenu DN 250</t>
  </si>
  <si>
    <t>-358601257</t>
  </si>
  <si>
    <t>20,88+303,81+6,27+80,08+3,9+134,65 "DN 250"</t>
  </si>
  <si>
    <t>28617045</t>
  </si>
  <si>
    <t>trubka kanalizační PP korugovaná DN 250x6000mm SN10</t>
  </si>
  <si>
    <t>-378395976</t>
  </si>
  <si>
    <t>Poznámka k položce:_x000d_
Část materiálu dodá stavebník ze svého skladu.</t>
  </si>
  <si>
    <t>F03-(45*6)</t>
  </si>
  <si>
    <t>279,59*1,03 'Přepočtené koeficientem množství</t>
  </si>
  <si>
    <t>877310410</t>
  </si>
  <si>
    <t>Montáž kolen na kanalizačním potrubí z PP trub korugovaných DN 150</t>
  </si>
  <si>
    <t>1175479379</t>
  </si>
  <si>
    <t>28614758</t>
  </si>
  <si>
    <t>koleno kanalizační žebrované PP 45° 160mm</t>
  </si>
  <si>
    <t>367873493</t>
  </si>
  <si>
    <t>877350410</t>
  </si>
  <si>
    <t>Montáž kolen na kanalizačním potrubí z PP trub korugovaných DN 200</t>
  </si>
  <si>
    <t>-1100496450</t>
  </si>
  <si>
    <t>28614759</t>
  </si>
  <si>
    <t>koleno kanalizační žebrované PP 45° 200mm</t>
  </si>
  <si>
    <t>-1826418233</t>
  </si>
  <si>
    <t>877350430</t>
  </si>
  <si>
    <t>Montáž spojek na kanalizačním potrubí z PP trub korugovaných DN 200</t>
  </si>
  <si>
    <t>-1240168395</t>
  </si>
  <si>
    <t>28617245</t>
  </si>
  <si>
    <t>redukce kanalizační PP DN 200/150</t>
  </si>
  <si>
    <t>-1839580049</t>
  </si>
  <si>
    <t>877360420</t>
  </si>
  <si>
    <t>Montáž odboček na kanalizačním potrubí z PP trub korugovaných DN 250</t>
  </si>
  <si>
    <t>-1041390872</t>
  </si>
  <si>
    <t>28617382</t>
  </si>
  <si>
    <t>odbočka kanalizace PP korugované 45° DN 250/200</t>
  </si>
  <si>
    <t>-1696829414</t>
  </si>
  <si>
    <t>877360430</t>
  </si>
  <si>
    <t>Montáž spojek na kanalizačním potrubí z PP trub korugovaných DN 250</t>
  </si>
  <si>
    <t>1632325838</t>
  </si>
  <si>
    <t>28617246</t>
  </si>
  <si>
    <t>redukce kanalizační PP DN 250/200</t>
  </si>
  <si>
    <t>-1497881250</t>
  </si>
  <si>
    <t>892351111</t>
  </si>
  <si>
    <t>Tlaková zkouška vodou potrubí DN 150 nebo 200</t>
  </si>
  <si>
    <t>-1232769423</t>
  </si>
  <si>
    <t>F01+F02</t>
  </si>
  <si>
    <t>892381111</t>
  </si>
  <si>
    <t>Tlaková zkouška vodou potrubí DN 250, DN 300 nebo 350</t>
  </si>
  <si>
    <t>1072796044</t>
  </si>
  <si>
    <t>894411121</t>
  </si>
  <si>
    <t>Zřízení šachet kanalizačních z betonových dílců na potrubí DN přes 200 do 300 dno beton tř. C 25/30</t>
  </si>
  <si>
    <t>-1187915995</t>
  </si>
  <si>
    <t>894411151</t>
  </si>
  <si>
    <t>Zřízení šachet kanalizačních z betonových dílců na potrubí DN 600 dno beton tř. C 25/30</t>
  </si>
  <si>
    <t>-238140603</t>
  </si>
  <si>
    <t>894138001</t>
  </si>
  <si>
    <t>Příplatek ZKD 0,60 m výšky vstupu na stokách</t>
  </si>
  <si>
    <t>655475017</t>
  </si>
  <si>
    <t>59224167</t>
  </si>
  <si>
    <t>skruž betonová přechodová 62,5/100x60x12cm, stupadla poplastovaná</t>
  </si>
  <si>
    <t>1815829348</t>
  </si>
  <si>
    <t>59224075</t>
  </si>
  <si>
    <t>deska betonová zákrytová k ukončení šachet 1000/625x200mm</t>
  </si>
  <si>
    <t>1825886515</t>
  </si>
  <si>
    <t>59224011</t>
  </si>
  <si>
    <t>prstenec šachtový vyrovnávací betonový 625x100x60mm</t>
  </si>
  <si>
    <t>517244534</t>
  </si>
  <si>
    <t>59224012</t>
  </si>
  <si>
    <t>prstenec šachtový vyrovnávací betonový 625x100x80mm</t>
  </si>
  <si>
    <t>72946002</t>
  </si>
  <si>
    <t>59224013</t>
  </si>
  <si>
    <t>prstenec šachtový vyrovnávací betonový 625x100x100mm</t>
  </si>
  <si>
    <t>-334366590</t>
  </si>
  <si>
    <t>59224014</t>
  </si>
  <si>
    <t>prstenec šachtový vyrovnávací betonový 625x100x120mm</t>
  </si>
  <si>
    <t>-294347342</t>
  </si>
  <si>
    <t>59224010</t>
  </si>
  <si>
    <t>prstenec šachtový vyrovnávací betonový 625x100x40mm</t>
  </si>
  <si>
    <t>551861287</t>
  </si>
  <si>
    <t>59224160</t>
  </si>
  <si>
    <t>skruž kanalizační s ocelovými stupadly 100x25x12cm</t>
  </si>
  <si>
    <t>688823068</t>
  </si>
  <si>
    <t>59224162</t>
  </si>
  <si>
    <t>skruž kanalizační s ocelovými stupadly 100x100x12cm</t>
  </si>
  <si>
    <t>-1053141738</t>
  </si>
  <si>
    <t>59224350</t>
  </si>
  <si>
    <t>dno betonové šachty kanalizační jednolité 100x53x15cm</t>
  </si>
  <si>
    <t>2089250134</t>
  </si>
  <si>
    <t>59224356</t>
  </si>
  <si>
    <t>dno betonové šachty kanalizační jednolité 100x98x60cm</t>
  </si>
  <si>
    <t>1526273738</t>
  </si>
  <si>
    <t>59224348</t>
  </si>
  <si>
    <t>těsnění elastomerové pro spojení šachetních dílů DN 1000</t>
  </si>
  <si>
    <t>163023387</t>
  </si>
  <si>
    <t>894812321</t>
  </si>
  <si>
    <t>Revizní a čistící šachta z PP typ DN 600/250 šachtové dno průtočné</t>
  </si>
  <si>
    <t>1407436001</t>
  </si>
  <si>
    <t>894812331</t>
  </si>
  <si>
    <t>Revizní a čistící šachta z PP DN 600 šachtová roura korugovaná světlé hloubky 1000 mm</t>
  </si>
  <si>
    <t>311377171</t>
  </si>
  <si>
    <t>894812332</t>
  </si>
  <si>
    <t>Revizní a čistící šachta z PP DN 600 šachtová roura korugovaná světlé hloubky 2000 mm</t>
  </si>
  <si>
    <t>-264136906</t>
  </si>
  <si>
    <t>894812339</t>
  </si>
  <si>
    <t>Příplatek k rourám revizní a čistící šachty z PP DN 600 za uříznutí šachtové roury</t>
  </si>
  <si>
    <t>-1737900161</t>
  </si>
  <si>
    <t>894812357</t>
  </si>
  <si>
    <t>Revizní a čistící šachta z PP DN 600 poklop litinový pro třídu zatížení B125 s teleskopickým adaptérem</t>
  </si>
  <si>
    <t>-875466407</t>
  </si>
  <si>
    <t>Poznámka k položce:_x000d_
Litinový poklop bude nahrazen betonovým adaptéerm pro UV 420x620 mm a litinovou vtokovou mříží 500x500 mm s kalovým košem na hrubé nečistoty - tento materiál je součástí této položky.</t>
  </si>
  <si>
    <t>899104112</t>
  </si>
  <si>
    <t>Osazení poklopů litinových nebo ocelových včetně rámů pro třídu zatížení D400, E600</t>
  </si>
  <si>
    <t>-50902221</t>
  </si>
  <si>
    <t>55241017</t>
  </si>
  <si>
    <t>poklop šachtový litinový kruhový DN 600 bez ventilace tř D400 pro běžný provoz</t>
  </si>
  <si>
    <t>-1697905360</t>
  </si>
  <si>
    <t>Ostatní konstrukce a práce, bourání</t>
  </si>
  <si>
    <t>919441211</t>
  </si>
  <si>
    <t>Čelo propustku z lomového kamene pro propustek z trub DN 300 až 500</t>
  </si>
  <si>
    <t>-1616282578</t>
  </si>
  <si>
    <t>4 "výústní objekty dešťové kanalizace"</t>
  </si>
  <si>
    <t>998276101</t>
  </si>
  <si>
    <t>Přesun hmot pro trubní vedení z trub z plastických hmot otevřený výkop</t>
  </si>
  <si>
    <t>243250303</t>
  </si>
  <si>
    <t>998276127</t>
  </si>
  <si>
    <t>Příplatek k přesunu hmot pro trubní vedení z trub z plastických hmot za zvětšený přesun přes 2000 do 3000 m</t>
  </si>
  <si>
    <t>CS ÚRS 2024 02</t>
  </si>
  <si>
    <t>-397249995</t>
  </si>
  <si>
    <t>Poznámka k položce:_x000d_
Doprava části vlastního materiálu ze skladu stavebníka.</t>
  </si>
  <si>
    <t>demontáž svítidel</t>
  </si>
  <si>
    <t>demontáž kabelu</t>
  </si>
  <si>
    <t>206</t>
  </si>
  <si>
    <t>2,695</t>
  </si>
  <si>
    <t>bourání patek</t>
  </si>
  <si>
    <t>výkopek</t>
  </si>
  <si>
    <t>86,52</t>
  </si>
  <si>
    <t>2022-31-431 - SO 431 - Přeložka veřejného osvětlení</t>
  </si>
  <si>
    <t>144,2</t>
  </si>
  <si>
    <t>2022-31-431-SP - SO 431 - Soupis prací - Přeložka veřejného osvětlení</t>
  </si>
  <si>
    <t>22249</t>
  </si>
  <si>
    <t>CZ8304091807</t>
  </si>
  <si>
    <t xml:space="preserve">    21-M - Elektromontáže</t>
  </si>
  <si>
    <t>HZS - Hodinové zúčtovací sazby</t>
  </si>
  <si>
    <t>21-M</t>
  </si>
  <si>
    <t>Elektromontáže</t>
  </si>
  <si>
    <t>210100001</t>
  </si>
  <si>
    <t>Ukončení vodičů v rozváděči nebo na přístroji včetně zapojení průřezu žíly do 2,5 mm2</t>
  </si>
  <si>
    <t>-649411738</t>
  </si>
  <si>
    <t>Poznámka k položce:_x000d_
budou použity smršťovací koncovky</t>
  </si>
  <si>
    <t>F01*6</t>
  </si>
  <si>
    <t>210100014</t>
  </si>
  <si>
    <t>Ukončení vodičů v rozváděči nebo na přístroji včetně zapojení průřezu žíly do 10 mm2</t>
  </si>
  <si>
    <t>2099548062</t>
  </si>
  <si>
    <t>F01*8</t>
  </si>
  <si>
    <t>210202013</t>
  </si>
  <si>
    <t>Montáž svítidlo výbojkové průmyslové nebo venkovní na výložník</t>
  </si>
  <si>
    <t>348154742</t>
  </si>
  <si>
    <t>Poznámka k položce:_x000d_
Budou zpětně osazena svítidla demontovaná v rámci stavby.</t>
  </si>
  <si>
    <t>210204011</t>
  </si>
  <si>
    <t>Montáž stožárů osvětlení ocelových samostatně stojících délky do 12 m</t>
  </si>
  <si>
    <t>178767985</t>
  </si>
  <si>
    <t>Poznámka k položce:_x000d_
Budou zpětně osazeny stožáry demontovaná v rámci stavby.</t>
  </si>
  <si>
    <t>210204103</t>
  </si>
  <si>
    <t>Montáž výložníků osvětlení jednoramenných sloupových hmotnosti do 35 kg</t>
  </si>
  <si>
    <t>-1904021659</t>
  </si>
  <si>
    <t>Poznámka k položce:_x000d_
Budou zpětně osazeny výložníky demontovaná v rámci stavby.</t>
  </si>
  <si>
    <t>210204201</t>
  </si>
  <si>
    <t>Montáž elektrovýzbroje stožárů osvětlení 1 okruh</t>
  </si>
  <si>
    <t>-1850341724</t>
  </si>
  <si>
    <t>Poznámka k položce:_x000d_
Budou zpětně osazeny elektrovýzbroje demontované v rámci stavby.</t>
  </si>
  <si>
    <t>210220002</t>
  </si>
  <si>
    <t>Montáž uzemňovacích vedení vodičů FeZn pomocí svorek na povrchu drátem nebo lanem do průměru 10 mm</t>
  </si>
  <si>
    <t>788180972</t>
  </si>
  <si>
    <t>Poznámka k položce:_x000d_
Budou zpětně použity zemnící dráty demontované v rámci stavby.</t>
  </si>
  <si>
    <t>210280002</t>
  </si>
  <si>
    <t>Zkoušky a prohlídky el rozvodů a zařízení celková prohlídka pro objem montážních prací přes 100 do 500 tis Kč</t>
  </si>
  <si>
    <t>1512251551</t>
  </si>
  <si>
    <t>210280223</t>
  </si>
  <si>
    <t>Měření zemních odporů zemnicí sítě dl pásku přes 200 do 500 m</t>
  </si>
  <si>
    <t>1024524811</t>
  </si>
  <si>
    <t>210812011</t>
  </si>
  <si>
    <t>Montáž kabelu Cu plného nebo laněného do 1 kV žíly 3x1,5 až 6 mm2 (např. CYKY) bez ukončení uloženého volně nebo v liště</t>
  </si>
  <si>
    <t>-1905753708</t>
  </si>
  <si>
    <t>Poznámka k položce:_x000d_
Budou zpětně použit kabely demontované v rámci stavby.</t>
  </si>
  <si>
    <t>210812033</t>
  </si>
  <si>
    <t>Montáž kabelu Cu plného nebo laněného do 1 kV žíly 4x6 až 10 mm2 (např. CYKY) bez ukončení uloženého volně nebo v liště</t>
  </si>
  <si>
    <t>5605275</t>
  </si>
  <si>
    <t>Poznámka k položce:_x000d_
Budou zpětně použit kabely vč. navlečených ochranných trubek demontované v rámci stavby.</t>
  </si>
  <si>
    <t>ZV: délka</t>
  </si>
  <si>
    <t>218100001</t>
  </si>
  <si>
    <t>Odpojení vodičů z rozváděče nebo přístroje průřezu žíly do 2,5 mm2</t>
  </si>
  <si>
    <t>-726405461</t>
  </si>
  <si>
    <t>218100014</t>
  </si>
  <si>
    <t>Odpojení vodičů z rozváděče nebo přístroje průřezu žíly do 10 mm2</t>
  </si>
  <si>
    <t>-926398837</t>
  </si>
  <si>
    <t>218202013</t>
  </si>
  <si>
    <t>Demontáž svítidla výbojkového průmyslového nebo venkovního z výložníku</t>
  </si>
  <si>
    <t>-405207354</t>
  </si>
  <si>
    <t>Poznámka k položce:_x000d_
Svítidla budou zpětně použita v rámci stavby.</t>
  </si>
  <si>
    <t>218204011</t>
  </si>
  <si>
    <t>Demontáž stožárů osvětlení ocelových samostatně stojících délky do 12 m</t>
  </si>
  <si>
    <t>-1654347390</t>
  </si>
  <si>
    <t>Poznámka k položce:_x000d_
Stožáry budou zpětně použity v rámci stavby.</t>
  </si>
  <si>
    <t>218204103</t>
  </si>
  <si>
    <t>Demontáž výložníků osvětlení jednoramenných sloupových hmotnosti do 35 kg</t>
  </si>
  <si>
    <t>833312361</t>
  </si>
  <si>
    <t>Poznámka k položce:_x000d_
Výložníky budou zpětně použity v rámci stavby.</t>
  </si>
  <si>
    <t>218204201</t>
  </si>
  <si>
    <t>Demontáž elektrovýzbroje stožárů osvětlení 1 okruh</t>
  </si>
  <si>
    <t>-656522533</t>
  </si>
  <si>
    <t>Poznámka k položce:_x000d_
Elektrovýzbroje budou zpětně použity v rámci stavby.</t>
  </si>
  <si>
    <t>218220002</t>
  </si>
  <si>
    <t>Demontáž uzemňovacích vedení vodičů FeZn upevněného na povrchu drátem nebo lanem do průměru 10 mm</t>
  </si>
  <si>
    <t>448478390</t>
  </si>
  <si>
    <t>Poznámka k položce:_x000d_
Zemnící dráty budou zpětně použity v rámci stavby.</t>
  </si>
  <si>
    <t>218812011</t>
  </si>
  <si>
    <t>Demontáž kabelů Cu plných nebo laněných kulatých do 1 kV žíly 3x1,5 až 6 mm2 (např. CYKY) bez odpojení vodičů uložených volně nebo v liště</t>
  </si>
  <si>
    <t>1190592345</t>
  </si>
  <si>
    <t>Poznámka k položce:_x000d_
Kabely budou zpětně použity v rámci stavby.</t>
  </si>
  <si>
    <t>Způsob výpočtu: délka * počet</t>
  </si>
  <si>
    <t>12*F01</t>
  </si>
  <si>
    <t>218812033</t>
  </si>
  <si>
    <t>Demontáž kabelů Cu plných nebo laněných kulatých do 1 kV žíly 4x6 až 10 mm2 (např. CYKY) bez odpojení vodičů uložených volně nebo v liště</t>
  </si>
  <si>
    <t>1494221475</t>
  </si>
  <si>
    <t>Poznámka k položce:_x000d_
Kabely vč. ochranných trubek budou zpětně použity v rámci stavby.</t>
  </si>
  <si>
    <t>460010023</t>
  </si>
  <si>
    <t>Vytyčení trasy vedení kabelového podzemního v terénu volném</t>
  </si>
  <si>
    <t>km</t>
  </si>
  <si>
    <t>252498459</t>
  </si>
  <si>
    <t>F03*0,001</t>
  </si>
  <si>
    <t>460080013</t>
  </si>
  <si>
    <t>Základové konstrukce při elektromontážích z monolitického betonu tř. C 12/15</t>
  </si>
  <si>
    <t>836431400</t>
  </si>
  <si>
    <t>Způsob výpočtu: objem výkopu - (objem stožáru * počet stožárů)</t>
  </si>
  <si>
    <t>F05-(PI*0,0665*0,0665*1)*F01</t>
  </si>
  <si>
    <t>28619330</t>
  </si>
  <si>
    <t>trubka kanalizační PE-HD D 315mm</t>
  </si>
  <si>
    <t>256</t>
  </si>
  <si>
    <t>681226086</t>
  </si>
  <si>
    <t>Způsob: délka * počet kusů</t>
  </si>
  <si>
    <t>1*F01</t>
  </si>
  <si>
    <t>460080112</t>
  </si>
  <si>
    <t>Bourání základu betonového při elektromontážích</t>
  </si>
  <si>
    <t>912178442</t>
  </si>
  <si>
    <t>Způsob výpočtu: objem patky x počet kusů</t>
  </si>
  <si>
    <t>0,7*0,7*1,1*F01</t>
  </si>
  <si>
    <t>460141112</t>
  </si>
  <si>
    <t>Hloubení nezapažených jam při elektromontážích strojně v hornině tř I skupiny 3</t>
  </si>
  <si>
    <t>96487858</t>
  </si>
  <si>
    <t>Způsob výpočtu: šířka * délka * hloubka * počet kusů</t>
  </si>
  <si>
    <t>460161141</t>
  </si>
  <si>
    <t>Hloubení kabelových rýh ručně š 35 cm hl 50 cm v hornině tř I skupiny 1 a 2</t>
  </si>
  <si>
    <t>-879630994</t>
  </si>
  <si>
    <t>460171162</t>
  </si>
  <si>
    <t>Hloubení kabelových nezapažených rýh strojně š 35 cm hl 70 cm v hornině tř I skupiny 3</t>
  </si>
  <si>
    <t>1295115474</t>
  </si>
  <si>
    <t>460341113</t>
  </si>
  <si>
    <t>Vodorovné přemístění horniny jakékoliv třídy dopravními prostředky při elektromontážích přes 500 do 1000 m</t>
  </si>
  <si>
    <t>137262939</t>
  </si>
  <si>
    <t>F03*0,35*0,7+F03*0,35*0,5 "doprava přebytečného nevhodného výkopku na skládku"</t>
  </si>
  <si>
    <t>F05 "doprava přebytečného nevhodného výkopku na skládku"</t>
  </si>
  <si>
    <t>(F03+F03)*0,35*0,5*2 "doprava nového zásypového materiálu"</t>
  </si>
  <si>
    <t>460341121</t>
  </si>
  <si>
    <t>Příplatek k vodorovnému přemístění horniny dopravními prostředky při elektromontážích za každých dalších i započatých 1000 m</t>
  </si>
  <si>
    <t>1862693902</t>
  </si>
  <si>
    <t>F07+F08+F09</t>
  </si>
  <si>
    <t>233,415*24 'Přepočtené koeficientem množství</t>
  </si>
  <si>
    <t>460361121</t>
  </si>
  <si>
    <t>Poplatek za uložení zeminy na recyklační skládce (skládkovné) kód odpadu 17 05 04</t>
  </si>
  <si>
    <t>-53475586</t>
  </si>
  <si>
    <t>(F07+F08)*1,8</t>
  </si>
  <si>
    <t>460411121</t>
  </si>
  <si>
    <t>Zásyp jam při elektromontážích strojně včetně zhutnění v hornině tř I skupiny 1 a 2</t>
  </si>
  <si>
    <t>-1131252543</t>
  </si>
  <si>
    <t>460451151</t>
  </si>
  <si>
    <t>Zásyp kabelových rýh strojně se zhutněním š 35 cm hl 50 cm z horniny tř I skupiny 1 a 2</t>
  </si>
  <si>
    <t>-528700343</t>
  </si>
  <si>
    <t>F03+F03</t>
  </si>
  <si>
    <t>101826085</t>
  </si>
  <si>
    <t>(F03+F03)*0,35*0,5*1,9</t>
  </si>
  <si>
    <t>F06*1,9</t>
  </si>
  <si>
    <t>460661111</t>
  </si>
  <si>
    <t>Kabelové lože z písku pro kabely nn bez zakrytí š lože do 35 cm</t>
  </si>
  <si>
    <t>791750796</t>
  </si>
  <si>
    <t>460671112</t>
  </si>
  <si>
    <t>Výstražná fólie pro krytí kabelů šířky 25 cm</t>
  </si>
  <si>
    <t>-963763161</t>
  </si>
  <si>
    <t>460751111</t>
  </si>
  <si>
    <t>Osazení kabelových kanálů do rýhy z prefabrikovaných betonových žlabů vnější šířky do 20 cm</t>
  </si>
  <si>
    <t>1997363158</t>
  </si>
  <si>
    <t>14+14+5</t>
  </si>
  <si>
    <t>59213009</t>
  </si>
  <si>
    <t>žlab kabelový betonový k ochraně zemního drátovodného vedení 100x17x14cm</t>
  </si>
  <si>
    <t>127972187</t>
  </si>
  <si>
    <t>59213344</t>
  </si>
  <si>
    <t>poklop kabelového žlabu betonový 500x160x35mm</t>
  </si>
  <si>
    <t>1411015974</t>
  </si>
  <si>
    <t>33*2 'Přepočtené koeficientem množství</t>
  </si>
  <si>
    <t>469972111</t>
  </si>
  <si>
    <t>Odvoz suti a vybouraných hmot při elektromontážích do 1 km</t>
  </si>
  <si>
    <t>-1351165996</t>
  </si>
  <si>
    <t>469972121</t>
  </si>
  <si>
    <t>Příplatek k odvozu suti a vybouraných hmot při elektromontážích za každý další 1 km</t>
  </si>
  <si>
    <t>43607385</t>
  </si>
  <si>
    <t>5,929*24 'Přepočtené koeficientem množství</t>
  </si>
  <si>
    <t>469973120</t>
  </si>
  <si>
    <t>Poplatek za uložení stavebního odpadu na recyklační skládce (skládkovné) z prostého betonu kód odpadu 17 01 01</t>
  </si>
  <si>
    <t>901613735</t>
  </si>
  <si>
    <t>5,929*1,8 'Přepočtené koeficientem množství</t>
  </si>
  <si>
    <t>1520798438</t>
  </si>
  <si>
    <t>HZS</t>
  </si>
  <si>
    <t>Hodinové zúčtovací sazby</t>
  </si>
  <si>
    <t>HZS2231</t>
  </si>
  <si>
    <t>Hodinová zúčtovací sazba elektrikář</t>
  </si>
  <si>
    <t>hod</t>
  </si>
  <si>
    <t>512</t>
  </si>
  <si>
    <t>-803022441</t>
  </si>
  <si>
    <t>Způsob výpočtu: počet hodin</t>
  </si>
  <si>
    <t>HZS2232</t>
  </si>
  <si>
    <t>Hodinová zúčtovací sazba elektrikář odborný</t>
  </si>
  <si>
    <t>-616156030</t>
  </si>
  <si>
    <t>2022-31-VON - VON - Vedlejší a ostatní náklady</t>
  </si>
  <si>
    <t>2022-31-VON-SP - VON - Soupis prací - Vedlejší a ostatní náklady</t>
  </si>
  <si>
    <t xml:space="preserve">Vedlejší a ostatní náklady 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 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 - Uvedení stavbou dotčených ploch a staveništní dopravou dotčených komunikací do původního nebo projektového stavu.  Péče o nepředané objekty a konstrukce stavby, jejich ošetřování. Likvidace přebytečného stavebního materiálu odpovídajícím způsobem. - Zajištění bezpečnosti při provádění stavby ve smyslu bezpečnosti práce a ochrany životního prostředí. - Nutný rozsah stavebního pojištění budoucího díla na předmětné stavbě a pojištění odpovědnosti za škodu způsobenou dodavatelem třetí osobě. Zajištění bankovních garancí. - Všechny další nutné náklady k řádnému a úplnému zhotovení předmětu díla zřejmé ze zadávací dokumentace nebo místních podmínek. 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 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 - Veškeré zkoušky, měření, revize, posudky a dozory dle příslušných TKP, norem a ostatních předpisů s výstavbou souvisejících.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</si>
  <si>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</si>
  <si>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</si>
  <si>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</si>
  <si>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</si>
  <si>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</si>
  <si>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</si>
  <si>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</si>
  <si>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</si>
  <si>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</si>
  <si>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</si>
  <si>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</si>
  <si>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-445951550</t>
  </si>
  <si>
    <t>Poznámka k položce:_x000d_
vytyčení hranic pozemků, vytyčení staveniště a stavebního objektu, určení průběhu nadzemního nebo podzemního stávajícího i plánovaného vedení, určení vytyčovací sítě, ...</t>
  </si>
  <si>
    <t>012203000</t>
  </si>
  <si>
    <t>Geodetické práce při provádění stavby</t>
  </si>
  <si>
    <t>1687436461</t>
  </si>
  <si>
    <t>Poznámka k položce:_x000d_
výšková měření, výpočet objemů, atd. které mají chrakter kontrolních a upřesňujících činností, ...</t>
  </si>
  <si>
    <t>012303000</t>
  </si>
  <si>
    <t>Geodetické práce po výstavbě</t>
  </si>
  <si>
    <t>-1211487297</t>
  </si>
  <si>
    <t>Poznámka k položce:_x000d_
zaměření skutečného provedení stavby, včetně komunikací a inženýrských sítí, kontrolní měření provedeného objektu, měření posunu a změn polohy novostavby v daném časovém intervalu, GEOMETRICKÝ PLÁN, ..._x000d_
Vyhotovení dokumentace a její předání objednateli v požadované formě a požadovaném počtu.</t>
  </si>
  <si>
    <t>013254000</t>
  </si>
  <si>
    <t>Dokumentace skutečného provedení stavby</t>
  </si>
  <si>
    <t>336865151</t>
  </si>
  <si>
    <t>Poznámka k položce:_x000d_
Vyhotovení dokumentace skutečného provedení stavby a její předání objednateli v požadované formě a požadovaném počtu._x000d_
Veškeré změny provedení stavby proti původnímu projektu musí být zapracovány do dokumentace v souladu s ustanovením odst. 6 § 125 zákona č. 183/2006 Sb., stavební zákon, ve znění pozdějších předpisů, a § 4 vyhlášky č. 499/2006 Sb., o dokumentaci staveb v platném znění,. Rozsah dokumentace určuje příloha č. 14 vyhlášky č. 499/2006 Sb.</t>
  </si>
  <si>
    <t>013274000</t>
  </si>
  <si>
    <t>Pasportizace objektu před započetím prací</t>
  </si>
  <si>
    <t>1629542351</t>
  </si>
  <si>
    <t>013284000</t>
  </si>
  <si>
    <t>Pasportizace objektu po provedení prací</t>
  </si>
  <si>
    <t>431851477</t>
  </si>
  <si>
    <t>IP 903</t>
  </si>
  <si>
    <t>Realizační dokumentace stavby (RDS)</t>
  </si>
  <si>
    <t>-1194424066</t>
  </si>
  <si>
    <t>Poznámka k položce:_x000d_
Vyhotovení realizační dokumentace stavby obsahující zejména dílenské a výrobní výkresy sloužící k realizaci stavby, objektu nebo zařízení.</t>
  </si>
  <si>
    <t>VRN3</t>
  </si>
  <si>
    <t>Zařízení staveniště</t>
  </si>
  <si>
    <t>030001000</t>
  </si>
  <si>
    <t>232503962</t>
  </si>
  <si>
    <t xml:space="preserve">Poznámka k položce:_x000d_
Veškeré náklady zhotovitele na zřízení, vybavení, provoz, údržbu, zabezpečení a odstranění staveniště, které mu vzniknou podle podmínek smlouvy, vč. nákladů na připojení na inženýrské sítě a nákladů na úpravu povrchů a úklid ploch, na kterých bylo zařízení staveniště provozováno. Zajištění vhodných prostor pro potřeby investora, TDS a AD. _x000d_
Ochrana staveniště před vstupem nepovolaných osob, včetně příslušného značení, oplocení staveniště či jeho osvětlení, vypracování potřebné dokumentace pro provoz staveniště z hlediska požární ochrany (požární řád a poplachová směrnice) a z hlediska provozu staveniště (provozně dopravní řád)._x000d_
</t>
  </si>
  <si>
    <t>034303000</t>
  </si>
  <si>
    <t>Dopravní značení na staveništi</t>
  </si>
  <si>
    <t>1668521175</t>
  </si>
  <si>
    <t>Poznámka k položce:_x000d_
Vyhotovení návrhu dočasného dopravního značení, jeho projednání s dotčenými orgány a organizacemi, dodání dopravních značek, jejich rozmístění a přemísťování na staveništi a v jeho bezprostředním okolí a jejich údržba v průběhu výstavby, včetně následného odstranění po ukončení stavebních prací._x000d_
S ohledem na stísněné podmínky tvořené stávající zástavbou, neznámé strojní vybavení a technologické postupy zhotovitele a harmonogram prací není DIO zpracováno předem. DIO bude stanoveno (na náklady zhotovitele) v dostatečném předstihu před zahájení stavby a odsouhlaseno příslušným DI Policie ČR až na základě jednání s vybraným zhotovitelem stavby.</t>
  </si>
  <si>
    <t>034503000</t>
  </si>
  <si>
    <t>Informační tabule na staveništi</t>
  </si>
  <si>
    <t>-566408131</t>
  </si>
  <si>
    <t>SEZNAM FIGUR</t>
  </si>
  <si>
    <t>Výměra</t>
  </si>
  <si>
    <t>2022-31-101/ 2022-31-101-SP</t>
  </si>
  <si>
    <t>Použití figury:</t>
  </si>
  <si>
    <t>meliorační deska</t>
  </si>
  <si>
    <t>základový pas - autobusový přístřešek</t>
  </si>
  <si>
    <t>podsyp pod základový pas</t>
  </si>
  <si>
    <t>F37</t>
  </si>
  <si>
    <t>propustek</t>
  </si>
  <si>
    <t>Struktura výpočtu: změřeno v digitální verzi PD funkcí na měření délek</t>
  </si>
  <si>
    <t>F45</t>
  </si>
  <si>
    <t>F46</t>
  </si>
  <si>
    <t>bourání obrubníky</t>
  </si>
  <si>
    <t>F55</t>
  </si>
  <si>
    <t>2022-31-301/ 2022-31-301-SP</t>
  </si>
  <si>
    <t>2022-31-431/ 2022-31-431-SP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</si>
</sst>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40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07.25" customHeight="1">
      <c r="B23" s="22"/>
      <c r="C23" s="23"/>
      <c r="D23" s="23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48</v>
      </c>
      <c r="E29" s="48"/>
      <c r="F29" s="33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50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58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60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59</v>
      </c>
      <c r="AI60" s="43"/>
      <c r="AJ60" s="43"/>
      <c r="AK60" s="43"/>
      <c r="AL60" s="43"/>
      <c r="AM60" s="65" t="s">
        <v>60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61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62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60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59</v>
      </c>
      <c r="AI75" s="43"/>
      <c r="AJ75" s="43"/>
      <c r="AK75" s="43"/>
      <c r="AL75" s="43"/>
      <c r="AM75" s="65" t="s">
        <v>60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2022-31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Chodník podél silnice III/21233, Habartov - Na Rovince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silnice III/21233, Habartov - Na Rovince, Karlovar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8. 1. 2023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Habartov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MH Projekt spol. s r.o.</v>
      </c>
      <c r="AN89" s="72"/>
      <c r="AO89" s="72"/>
      <c r="AP89" s="72"/>
      <c r="AQ89" s="41"/>
      <c r="AR89" s="45"/>
      <c r="AS89" s="82" t="s">
        <v>64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39</v>
      </c>
      <c r="AJ90" s="41"/>
      <c r="AK90" s="41"/>
      <c r="AL90" s="41"/>
      <c r="AM90" s="81" t="str">
        <f>IF(E20="","",E20)</f>
        <v>Ing. Martin Haueisen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65</v>
      </c>
      <c r="D92" s="95"/>
      <c r="E92" s="95"/>
      <c r="F92" s="95"/>
      <c r="G92" s="95"/>
      <c r="H92" s="96"/>
      <c r="I92" s="97" t="s">
        <v>66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67</v>
      </c>
      <c r="AH92" s="95"/>
      <c r="AI92" s="95"/>
      <c r="AJ92" s="95"/>
      <c r="AK92" s="95"/>
      <c r="AL92" s="95"/>
      <c r="AM92" s="95"/>
      <c r="AN92" s="97" t="s">
        <v>68</v>
      </c>
      <c r="AO92" s="95"/>
      <c r="AP92" s="99"/>
      <c r="AQ92" s="100" t="s">
        <v>69</v>
      </c>
      <c r="AR92" s="45"/>
      <c r="AS92" s="101" t="s">
        <v>70</v>
      </c>
      <c r="AT92" s="102" t="s">
        <v>71</v>
      </c>
      <c r="AU92" s="102" t="s">
        <v>72</v>
      </c>
      <c r="AV92" s="102" t="s">
        <v>73</v>
      </c>
      <c r="AW92" s="102" t="s">
        <v>74</v>
      </c>
      <c r="AX92" s="102" t="s">
        <v>75</v>
      </c>
      <c r="AY92" s="102" t="s">
        <v>76</v>
      </c>
      <c r="AZ92" s="102" t="s">
        <v>77</v>
      </c>
      <c r="BA92" s="102" t="s">
        <v>78</v>
      </c>
      <c r="BB92" s="102" t="s">
        <v>79</v>
      </c>
      <c r="BC92" s="102" t="s">
        <v>80</v>
      </c>
      <c r="BD92" s="103" t="s">
        <v>81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82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ROUND(AG95+AG97+AG99+AG101,2)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ROUND(AS95+AS97+AS99+AS101,2)</f>
        <v>0</v>
      </c>
      <c r="AT94" s="115">
        <f>ROUND(SUM(AV94:AW94),2)</f>
        <v>0</v>
      </c>
      <c r="AU94" s="116">
        <f>ROUND(AU95+AU97+AU99+AU101,5)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ROUND(AZ95+AZ97+AZ99+AZ101,2)</f>
        <v>0</v>
      </c>
      <c r="BA94" s="115">
        <f>ROUND(BA95+BA97+BA99+BA101,2)</f>
        <v>0</v>
      </c>
      <c r="BB94" s="115">
        <f>ROUND(BB95+BB97+BB99+BB101,2)</f>
        <v>0</v>
      </c>
      <c r="BC94" s="115">
        <f>ROUND(BC95+BC97+BC99+BC101,2)</f>
        <v>0</v>
      </c>
      <c r="BD94" s="117">
        <f>ROUND(BD95+BD97+BD99+BD101,2)</f>
        <v>0</v>
      </c>
      <c r="BE94" s="6"/>
      <c r="BS94" s="118" t="s">
        <v>83</v>
      </c>
      <c r="BT94" s="118" t="s">
        <v>84</v>
      </c>
      <c r="BU94" s="119" t="s">
        <v>85</v>
      </c>
      <c r="BV94" s="118" t="s">
        <v>86</v>
      </c>
      <c r="BW94" s="118" t="s">
        <v>5</v>
      </c>
      <c r="BX94" s="118" t="s">
        <v>87</v>
      </c>
      <c r="CL94" s="118" t="s">
        <v>19</v>
      </c>
    </row>
    <row r="95" s="7" customFormat="1" ht="24.75" customHeight="1">
      <c r="A95" s="7"/>
      <c r="B95" s="120"/>
      <c r="C95" s="121"/>
      <c r="D95" s="122" t="s">
        <v>88</v>
      </c>
      <c r="E95" s="122"/>
      <c r="F95" s="122"/>
      <c r="G95" s="122"/>
      <c r="H95" s="122"/>
      <c r="I95" s="123"/>
      <c r="J95" s="122" t="s">
        <v>89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90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83</v>
      </c>
      <c r="BT95" s="132" t="s">
        <v>91</v>
      </c>
      <c r="BU95" s="132" t="s">
        <v>85</v>
      </c>
      <c r="BV95" s="132" t="s">
        <v>86</v>
      </c>
      <c r="BW95" s="132" t="s">
        <v>92</v>
      </c>
      <c r="BX95" s="132" t="s">
        <v>5</v>
      </c>
      <c r="CL95" s="132" t="s">
        <v>19</v>
      </c>
      <c r="CM95" s="132" t="s">
        <v>93</v>
      </c>
    </row>
    <row r="96" s="4" customFormat="1" ht="23.25" customHeight="1">
      <c r="A96" s="133" t="s">
        <v>94</v>
      </c>
      <c r="B96" s="71"/>
      <c r="C96" s="134"/>
      <c r="D96" s="134"/>
      <c r="E96" s="135" t="s">
        <v>95</v>
      </c>
      <c r="F96" s="135"/>
      <c r="G96" s="135"/>
      <c r="H96" s="135"/>
      <c r="I96" s="135"/>
      <c r="J96" s="134"/>
      <c r="K96" s="135" t="s">
        <v>96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'2022-31-101-SP - SO 101 -...'!J32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97</v>
      </c>
      <c r="AR96" s="73"/>
      <c r="AS96" s="138">
        <v>0</v>
      </c>
      <c r="AT96" s="139">
        <f>ROUND(SUM(AV96:AW96),2)</f>
        <v>0</v>
      </c>
      <c r="AU96" s="140">
        <f>'2022-31-101-SP - SO 101 -...'!P137</f>
        <v>0</v>
      </c>
      <c r="AV96" s="139">
        <f>'2022-31-101-SP - SO 101 -...'!J35</f>
        <v>0</v>
      </c>
      <c r="AW96" s="139">
        <f>'2022-31-101-SP - SO 101 -...'!J36</f>
        <v>0</v>
      </c>
      <c r="AX96" s="139">
        <f>'2022-31-101-SP - SO 101 -...'!J37</f>
        <v>0</v>
      </c>
      <c r="AY96" s="139">
        <f>'2022-31-101-SP - SO 101 -...'!J38</f>
        <v>0</v>
      </c>
      <c r="AZ96" s="139">
        <f>'2022-31-101-SP - SO 101 -...'!F35</f>
        <v>0</v>
      </c>
      <c r="BA96" s="139">
        <f>'2022-31-101-SP - SO 101 -...'!F36</f>
        <v>0</v>
      </c>
      <c r="BB96" s="139">
        <f>'2022-31-101-SP - SO 101 -...'!F37</f>
        <v>0</v>
      </c>
      <c r="BC96" s="139">
        <f>'2022-31-101-SP - SO 101 -...'!F38</f>
        <v>0</v>
      </c>
      <c r="BD96" s="141">
        <f>'2022-31-101-SP - SO 101 -...'!F39</f>
        <v>0</v>
      </c>
      <c r="BE96" s="4"/>
      <c r="BT96" s="142" t="s">
        <v>93</v>
      </c>
      <c r="BV96" s="142" t="s">
        <v>86</v>
      </c>
      <c r="BW96" s="142" t="s">
        <v>98</v>
      </c>
      <c r="BX96" s="142" t="s">
        <v>92</v>
      </c>
      <c r="CL96" s="142" t="s">
        <v>19</v>
      </c>
    </row>
    <row r="97" s="7" customFormat="1" ht="24.75" customHeight="1">
      <c r="A97" s="7"/>
      <c r="B97" s="120"/>
      <c r="C97" s="121"/>
      <c r="D97" s="122" t="s">
        <v>99</v>
      </c>
      <c r="E97" s="122"/>
      <c r="F97" s="122"/>
      <c r="G97" s="122"/>
      <c r="H97" s="122"/>
      <c r="I97" s="123"/>
      <c r="J97" s="122" t="s">
        <v>100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ROUND(AG98,2)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90</v>
      </c>
      <c r="AR97" s="127"/>
      <c r="AS97" s="128">
        <f>ROUND(AS98,2)</f>
        <v>0</v>
      </c>
      <c r="AT97" s="129">
        <f>ROUND(SUM(AV97:AW97),2)</f>
        <v>0</v>
      </c>
      <c r="AU97" s="130">
        <f>ROUND(AU98,5)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ROUND(AZ98,2)</f>
        <v>0</v>
      </c>
      <c r="BA97" s="129">
        <f>ROUND(BA98,2)</f>
        <v>0</v>
      </c>
      <c r="BB97" s="129">
        <f>ROUND(BB98,2)</f>
        <v>0</v>
      </c>
      <c r="BC97" s="129">
        <f>ROUND(BC98,2)</f>
        <v>0</v>
      </c>
      <c r="BD97" s="131">
        <f>ROUND(BD98,2)</f>
        <v>0</v>
      </c>
      <c r="BE97" s="7"/>
      <c r="BS97" s="132" t="s">
        <v>83</v>
      </c>
      <c r="BT97" s="132" t="s">
        <v>91</v>
      </c>
      <c r="BU97" s="132" t="s">
        <v>85</v>
      </c>
      <c r="BV97" s="132" t="s">
        <v>86</v>
      </c>
      <c r="BW97" s="132" t="s">
        <v>101</v>
      </c>
      <c r="BX97" s="132" t="s">
        <v>5</v>
      </c>
      <c r="CL97" s="132" t="s">
        <v>102</v>
      </c>
      <c r="CM97" s="132" t="s">
        <v>93</v>
      </c>
    </row>
    <row r="98" s="4" customFormat="1" ht="23.25" customHeight="1">
      <c r="A98" s="133" t="s">
        <v>94</v>
      </c>
      <c r="B98" s="71"/>
      <c r="C98" s="134"/>
      <c r="D98" s="134"/>
      <c r="E98" s="135" t="s">
        <v>103</v>
      </c>
      <c r="F98" s="135"/>
      <c r="G98" s="135"/>
      <c r="H98" s="135"/>
      <c r="I98" s="135"/>
      <c r="J98" s="134"/>
      <c r="K98" s="135" t="s">
        <v>104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'2022-31-301-SP - SO 301 -...'!J32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97</v>
      </c>
      <c r="AR98" s="73"/>
      <c r="AS98" s="138">
        <v>0</v>
      </c>
      <c r="AT98" s="139">
        <f>ROUND(SUM(AV98:AW98),2)</f>
        <v>0</v>
      </c>
      <c r="AU98" s="140">
        <f>'2022-31-301-SP - SO 301 -...'!P127</f>
        <v>0</v>
      </c>
      <c r="AV98" s="139">
        <f>'2022-31-301-SP - SO 301 -...'!J35</f>
        <v>0</v>
      </c>
      <c r="AW98" s="139">
        <f>'2022-31-301-SP - SO 301 -...'!J36</f>
        <v>0</v>
      </c>
      <c r="AX98" s="139">
        <f>'2022-31-301-SP - SO 301 -...'!J37</f>
        <v>0</v>
      </c>
      <c r="AY98" s="139">
        <f>'2022-31-301-SP - SO 301 -...'!J38</f>
        <v>0</v>
      </c>
      <c r="AZ98" s="139">
        <f>'2022-31-301-SP - SO 301 -...'!F35</f>
        <v>0</v>
      </c>
      <c r="BA98" s="139">
        <f>'2022-31-301-SP - SO 301 -...'!F36</f>
        <v>0</v>
      </c>
      <c r="BB98" s="139">
        <f>'2022-31-301-SP - SO 301 -...'!F37</f>
        <v>0</v>
      </c>
      <c r="BC98" s="139">
        <f>'2022-31-301-SP - SO 301 -...'!F38</f>
        <v>0</v>
      </c>
      <c r="BD98" s="141">
        <f>'2022-31-301-SP - SO 301 -...'!F39</f>
        <v>0</v>
      </c>
      <c r="BE98" s="4"/>
      <c r="BT98" s="142" t="s">
        <v>93</v>
      </c>
      <c r="BV98" s="142" t="s">
        <v>86</v>
      </c>
      <c r="BW98" s="142" t="s">
        <v>105</v>
      </c>
      <c r="BX98" s="142" t="s">
        <v>101</v>
      </c>
      <c r="CL98" s="142" t="s">
        <v>102</v>
      </c>
    </row>
    <row r="99" s="7" customFormat="1" ht="24.75" customHeight="1">
      <c r="A99" s="7"/>
      <c r="B99" s="120"/>
      <c r="C99" s="121"/>
      <c r="D99" s="122" t="s">
        <v>106</v>
      </c>
      <c r="E99" s="122"/>
      <c r="F99" s="122"/>
      <c r="G99" s="122"/>
      <c r="H99" s="122"/>
      <c r="I99" s="123"/>
      <c r="J99" s="122" t="s">
        <v>107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90</v>
      </c>
      <c r="AR99" s="127"/>
      <c r="AS99" s="128">
        <f>ROUND(AS100,2)</f>
        <v>0</v>
      </c>
      <c r="AT99" s="129">
        <f>ROUND(SUM(AV99:AW99),2)</f>
        <v>0</v>
      </c>
      <c r="AU99" s="130">
        <f>ROUND(AU100,5)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ROUND(AZ100,2)</f>
        <v>0</v>
      </c>
      <c r="BA99" s="129">
        <f>ROUND(BA100,2)</f>
        <v>0</v>
      </c>
      <c r="BB99" s="129">
        <f>ROUND(BB100,2)</f>
        <v>0</v>
      </c>
      <c r="BC99" s="129">
        <f>ROUND(BC100,2)</f>
        <v>0</v>
      </c>
      <c r="BD99" s="131">
        <f>ROUND(BD100,2)</f>
        <v>0</v>
      </c>
      <c r="BE99" s="7"/>
      <c r="BS99" s="132" t="s">
        <v>83</v>
      </c>
      <c r="BT99" s="132" t="s">
        <v>91</v>
      </c>
      <c r="BU99" s="132" t="s">
        <v>85</v>
      </c>
      <c r="BV99" s="132" t="s">
        <v>86</v>
      </c>
      <c r="BW99" s="132" t="s">
        <v>108</v>
      </c>
      <c r="BX99" s="132" t="s">
        <v>5</v>
      </c>
      <c r="CL99" s="132" t="s">
        <v>109</v>
      </c>
      <c r="CM99" s="132" t="s">
        <v>93</v>
      </c>
    </row>
    <row r="100" s="4" customFormat="1" ht="23.25" customHeight="1">
      <c r="A100" s="133" t="s">
        <v>94</v>
      </c>
      <c r="B100" s="71"/>
      <c r="C100" s="134"/>
      <c r="D100" s="134"/>
      <c r="E100" s="135" t="s">
        <v>110</v>
      </c>
      <c r="F100" s="135"/>
      <c r="G100" s="135"/>
      <c r="H100" s="135"/>
      <c r="I100" s="135"/>
      <c r="J100" s="134"/>
      <c r="K100" s="135" t="s">
        <v>111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'2022-31-431-SP - SO 431 -...'!J32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97</v>
      </c>
      <c r="AR100" s="73"/>
      <c r="AS100" s="138">
        <v>0</v>
      </c>
      <c r="AT100" s="139">
        <f>ROUND(SUM(AV100:AW100),2)</f>
        <v>0</v>
      </c>
      <c r="AU100" s="140">
        <f>'2022-31-431-SP - SO 431 -...'!P124</f>
        <v>0</v>
      </c>
      <c r="AV100" s="139">
        <f>'2022-31-431-SP - SO 431 -...'!J35</f>
        <v>0</v>
      </c>
      <c r="AW100" s="139">
        <f>'2022-31-431-SP - SO 431 -...'!J36</f>
        <v>0</v>
      </c>
      <c r="AX100" s="139">
        <f>'2022-31-431-SP - SO 431 -...'!J37</f>
        <v>0</v>
      </c>
      <c r="AY100" s="139">
        <f>'2022-31-431-SP - SO 431 -...'!J38</f>
        <v>0</v>
      </c>
      <c r="AZ100" s="139">
        <f>'2022-31-431-SP - SO 431 -...'!F35</f>
        <v>0</v>
      </c>
      <c r="BA100" s="139">
        <f>'2022-31-431-SP - SO 431 -...'!F36</f>
        <v>0</v>
      </c>
      <c r="BB100" s="139">
        <f>'2022-31-431-SP - SO 431 -...'!F37</f>
        <v>0</v>
      </c>
      <c r="BC100" s="139">
        <f>'2022-31-431-SP - SO 431 -...'!F38</f>
        <v>0</v>
      </c>
      <c r="BD100" s="141">
        <f>'2022-31-431-SP - SO 431 -...'!F39</f>
        <v>0</v>
      </c>
      <c r="BE100" s="4"/>
      <c r="BT100" s="142" t="s">
        <v>93</v>
      </c>
      <c r="BV100" s="142" t="s">
        <v>86</v>
      </c>
      <c r="BW100" s="142" t="s">
        <v>112</v>
      </c>
      <c r="BX100" s="142" t="s">
        <v>108</v>
      </c>
      <c r="CL100" s="142" t="s">
        <v>109</v>
      </c>
    </row>
    <row r="101" s="7" customFormat="1" ht="24.75" customHeight="1">
      <c r="A101" s="7"/>
      <c r="B101" s="120"/>
      <c r="C101" s="121"/>
      <c r="D101" s="122" t="s">
        <v>113</v>
      </c>
      <c r="E101" s="122"/>
      <c r="F101" s="122"/>
      <c r="G101" s="122"/>
      <c r="H101" s="122"/>
      <c r="I101" s="123"/>
      <c r="J101" s="122" t="s">
        <v>114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ROUND(AG102,2)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90</v>
      </c>
      <c r="AR101" s="127"/>
      <c r="AS101" s="128">
        <f>ROUND(AS102,2)</f>
        <v>0</v>
      </c>
      <c r="AT101" s="129">
        <f>ROUND(SUM(AV101:AW101),2)</f>
        <v>0</v>
      </c>
      <c r="AU101" s="130">
        <f>ROUND(AU102,5)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ROUND(AZ102,2)</f>
        <v>0</v>
      </c>
      <c r="BA101" s="129">
        <f>ROUND(BA102,2)</f>
        <v>0</v>
      </c>
      <c r="BB101" s="129">
        <f>ROUND(BB102,2)</f>
        <v>0</v>
      </c>
      <c r="BC101" s="129">
        <f>ROUND(BC102,2)</f>
        <v>0</v>
      </c>
      <c r="BD101" s="131">
        <f>ROUND(BD102,2)</f>
        <v>0</v>
      </c>
      <c r="BE101" s="7"/>
      <c r="BS101" s="132" t="s">
        <v>83</v>
      </c>
      <c r="BT101" s="132" t="s">
        <v>91</v>
      </c>
      <c r="BU101" s="132" t="s">
        <v>85</v>
      </c>
      <c r="BV101" s="132" t="s">
        <v>86</v>
      </c>
      <c r="BW101" s="132" t="s">
        <v>115</v>
      </c>
      <c r="BX101" s="132" t="s">
        <v>5</v>
      </c>
      <c r="CL101" s="132" t="s">
        <v>1</v>
      </c>
      <c r="CM101" s="132" t="s">
        <v>93</v>
      </c>
    </row>
    <row r="102" s="4" customFormat="1" ht="23.25" customHeight="1">
      <c r="A102" s="133" t="s">
        <v>94</v>
      </c>
      <c r="B102" s="71"/>
      <c r="C102" s="134"/>
      <c r="D102" s="134"/>
      <c r="E102" s="135" t="s">
        <v>116</v>
      </c>
      <c r="F102" s="135"/>
      <c r="G102" s="135"/>
      <c r="H102" s="135"/>
      <c r="I102" s="135"/>
      <c r="J102" s="134"/>
      <c r="K102" s="135" t="s">
        <v>117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'2022-31-VON-SP - VON - So...'!J32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97</v>
      </c>
      <c r="AR102" s="73"/>
      <c r="AS102" s="143">
        <v>0</v>
      </c>
      <c r="AT102" s="144">
        <f>ROUND(SUM(AV102:AW102),2)</f>
        <v>0</v>
      </c>
      <c r="AU102" s="145">
        <f>'2022-31-VON-SP - VON - So...'!P123</f>
        <v>0</v>
      </c>
      <c r="AV102" s="144">
        <f>'2022-31-VON-SP - VON - So...'!J35</f>
        <v>0</v>
      </c>
      <c r="AW102" s="144">
        <f>'2022-31-VON-SP - VON - So...'!J36</f>
        <v>0</v>
      </c>
      <c r="AX102" s="144">
        <f>'2022-31-VON-SP - VON - So...'!J37</f>
        <v>0</v>
      </c>
      <c r="AY102" s="144">
        <f>'2022-31-VON-SP - VON - So...'!J38</f>
        <v>0</v>
      </c>
      <c r="AZ102" s="144">
        <f>'2022-31-VON-SP - VON - So...'!F35</f>
        <v>0</v>
      </c>
      <c r="BA102" s="144">
        <f>'2022-31-VON-SP - VON - So...'!F36</f>
        <v>0</v>
      </c>
      <c r="BB102" s="144">
        <f>'2022-31-VON-SP - VON - So...'!F37</f>
        <v>0</v>
      </c>
      <c r="BC102" s="144">
        <f>'2022-31-VON-SP - VON - So...'!F38</f>
        <v>0</v>
      </c>
      <c r="BD102" s="146">
        <f>'2022-31-VON-SP - VON - So...'!F39</f>
        <v>0</v>
      </c>
      <c r="BE102" s="4"/>
      <c r="BT102" s="142" t="s">
        <v>93</v>
      </c>
      <c r="BV102" s="142" t="s">
        <v>86</v>
      </c>
      <c r="BW102" s="142" t="s">
        <v>118</v>
      </c>
      <c r="BX102" s="142" t="s">
        <v>115</v>
      </c>
      <c r="CL102" s="142" t="s">
        <v>1</v>
      </c>
    </row>
    <row r="103" s="2" customFormat="1" ht="30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sheetProtection sheet="1" formatColumns="0" formatRows="0" objects="1" scenarios="1" spinCount="100000" saltValue="W5dxNbFQ0gxCv0SPpOqUTVG+3kNp4huXqfqcfKLSGn1w5vQ1IfZNFhpy4gS5p2PHevmEyV76G3N3gbgiL2EaZw==" hashValue="o7BIwD6Tal+n3u+yHAAFYdVJaijK0OxWX1nGVNe+qK6p5OBCdxBxstw6BvsGR/UP4vxzl0xY+VabrAd7ffzI5w==" algorithmName="SHA-512" password="CC35"/>
  <mergeCells count="70">
    <mergeCell ref="L85:AJ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2022-31-101-SP - SO 101 -...'!C2" display="/"/>
    <hyperlink ref="A98" location="'2022-31-301-SP - SO 301 -...'!C2" display="/"/>
    <hyperlink ref="A100" location="'2022-31-431-SP - SO 431 -...'!C2" display="/"/>
    <hyperlink ref="A102" location="'2022-31-VON-SP - VON - S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  <c r="AZ2" s="147" t="s">
        <v>119</v>
      </c>
      <c r="BA2" s="147" t="s">
        <v>120</v>
      </c>
      <c r="BB2" s="147" t="s">
        <v>121</v>
      </c>
      <c r="BC2" s="147" t="s">
        <v>122</v>
      </c>
      <c r="BD2" s="147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  <c r="AZ3" s="147" t="s">
        <v>123</v>
      </c>
      <c r="BA3" s="147" t="s">
        <v>120</v>
      </c>
      <c r="BB3" s="147" t="s">
        <v>121</v>
      </c>
      <c r="BC3" s="147" t="s">
        <v>124</v>
      </c>
      <c r="BD3" s="147" t="s">
        <v>93</v>
      </c>
    </row>
    <row r="4" s="1" customFormat="1" ht="24.96" customHeight="1">
      <c r="B4" s="21"/>
      <c r="D4" s="150" t="s">
        <v>125</v>
      </c>
      <c r="L4" s="21"/>
      <c r="M4" s="151" t="s">
        <v>10</v>
      </c>
      <c r="AT4" s="18" t="s">
        <v>4</v>
      </c>
      <c r="AZ4" s="147" t="s">
        <v>126</v>
      </c>
      <c r="BA4" s="147" t="s">
        <v>120</v>
      </c>
      <c r="BB4" s="147" t="s">
        <v>121</v>
      </c>
      <c r="BC4" s="147" t="s">
        <v>127</v>
      </c>
      <c r="BD4" s="147" t="s">
        <v>93</v>
      </c>
    </row>
    <row r="5" s="1" customFormat="1" ht="6.96" customHeight="1">
      <c r="B5" s="21"/>
      <c r="L5" s="21"/>
      <c r="AZ5" s="147" t="s">
        <v>128</v>
      </c>
      <c r="BA5" s="147" t="s">
        <v>120</v>
      </c>
      <c r="BB5" s="147" t="s">
        <v>121</v>
      </c>
      <c r="BC5" s="147" t="s">
        <v>129</v>
      </c>
      <c r="BD5" s="147" t="s">
        <v>93</v>
      </c>
    </row>
    <row r="6" s="1" customFormat="1" ht="12" customHeight="1">
      <c r="B6" s="21"/>
      <c r="D6" s="152" t="s">
        <v>16</v>
      </c>
      <c r="L6" s="21"/>
      <c r="AZ6" s="147" t="s">
        <v>130</v>
      </c>
      <c r="BA6" s="147" t="s">
        <v>131</v>
      </c>
      <c r="BB6" s="147" t="s">
        <v>121</v>
      </c>
      <c r="BC6" s="147" t="s">
        <v>132</v>
      </c>
      <c r="BD6" s="147" t="s">
        <v>93</v>
      </c>
    </row>
    <row r="7" s="1" customFormat="1" ht="16.5" customHeight="1">
      <c r="B7" s="21"/>
      <c r="E7" s="153" t="str">
        <f>'Rekapitulace stavby'!K6</f>
        <v>Chodník podél silnice III/21233, Habartov - Na Rovince</v>
      </c>
      <c r="F7" s="152"/>
      <c r="G7" s="152"/>
      <c r="H7" s="152"/>
      <c r="L7" s="21"/>
      <c r="AZ7" s="147" t="s">
        <v>133</v>
      </c>
      <c r="BA7" s="147" t="s">
        <v>131</v>
      </c>
      <c r="BB7" s="147" t="s">
        <v>121</v>
      </c>
      <c r="BC7" s="147" t="s">
        <v>134</v>
      </c>
      <c r="BD7" s="147" t="s">
        <v>93</v>
      </c>
    </row>
    <row r="8" s="1" customFormat="1" ht="12" customHeight="1">
      <c r="B8" s="21"/>
      <c r="D8" s="152" t="s">
        <v>135</v>
      </c>
      <c r="L8" s="21"/>
      <c r="AZ8" s="147" t="s">
        <v>136</v>
      </c>
      <c r="BA8" s="147" t="s">
        <v>131</v>
      </c>
      <c r="BB8" s="147" t="s">
        <v>121</v>
      </c>
      <c r="BC8" s="147" t="s">
        <v>137</v>
      </c>
      <c r="BD8" s="147" t="s">
        <v>93</v>
      </c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139</v>
      </c>
      <c r="BA9" s="147" t="s">
        <v>140</v>
      </c>
      <c r="BB9" s="147" t="s">
        <v>121</v>
      </c>
      <c r="BC9" s="147" t="s">
        <v>141</v>
      </c>
      <c r="BD9" s="147" t="s">
        <v>93</v>
      </c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143</v>
      </c>
      <c r="BA10" s="147" t="s">
        <v>131</v>
      </c>
      <c r="BB10" s="147" t="s">
        <v>121</v>
      </c>
      <c r="BC10" s="147" t="s">
        <v>144</v>
      </c>
      <c r="BD10" s="147" t="s">
        <v>93</v>
      </c>
    </row>
    <row r="11" s="2" customFormat="1" ht="16.5" customHeight="1">
      <c r="A11" s="39"/>
      <c r="B11" s="45"/>
      <c r="C11" s="39"/>
      <c r="D11" s="39"/>
      <c r="E11" s="154" t="s">
        <v>145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146</v>
      </c>
      <c r="BA11" s="147" t="s">
        <v>131</v>
      </c>
      <c r="BB11" s="147" t="s">
        <v>121</v>
      </c>
      <c r="BC11" s="147" t="s">
        <v>147</v>
      </c>
      <c r="BD11" s="147" t="s">
        <v>93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148</v>
      </c>
      <c r="BA12" s="147" t="s">
        <v>131</v>
      </c>
      <c r="BB12" s="147" t="s">
        <v>121</v>
      </c>
      <c r="BC12" s="147" t="s">
        <v>149</v>
      </c>
      <c r="BD12" s="147" t="s">
        <v>93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19</v>
      </c>
      <c r="G13" s="39"/>
      <c r="H13" s="39"/>
      <c r="I13" s="152" t="s">
        <v>20</v>
      </c>
      <c r="J13" s="142" t="s">
        <v>21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150</v>
      </c>
      <c r="BA13" s="147" t="s">
        <v>151</v>
      </c>
      <c r="BB13" s="147" t="s">
        <v>152</v>
      </c>
      <c r="BC13" s="147" t="s">
        <v>153</v>
      </c>
      <c r="BD13" s="147" t="s">
        <v>93</v>
      </c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8. 1. 2023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154</v>
      </c>
      <c r="BA14" s="147" t="s">
        <v>151</v>
      </c>
      <c r="BB14" s="147" t="s">
        <v>152</v>
      </c>
      <c r="BC14" s="147" t="s">
        <v>155</v>
      </c>
      <c r="BD14" s="147" t="s">
        <v>93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156</v>
      </c>
      <c r="BA15" s="147" t="s">
        <v>151</v>
      </c>
      <c r="BB15" s="147" t="s">
        <v>152</v>
      </c>
      <c r="BC15" s="147" t="s">
        <v>157</v>
      </c>
      <c r="BD15" s="147" t="s">
        <v>93</v>
      </c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28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158</v>
      </c>
      <c r="BA16" s="147" t="s">
        <v>151</v>
      </c>
      <c r="BB16" s="147" t="s">
        <v>152</v>
      </c>
      <c r="BC16" s="147" t="s">
        <v>159</v>
      </c>
      <c r="BD16" s="147" t="s">
        <v>93</v>
      </c>
    </row>
    <row r="17" s="2" customFormat="1" ht="18" customHeight="1">
      <c r="A17" s="39"/>
      <c r="B17" s="45"/>
      <c r="C17" s="39"/>
      <c r="D17" s="39"/>
      <c r="E17" s="142" t="s">
        <v>29</v>
      </c>
      <c r="F17" s="39"/>
      <c r="G17" s="39"/>
      <c r="H17" s="39"/>
      <c r="I17" s="152" t="s">
        <v>30</v>
      </c>
      <c r="J17" s="142" t="s">
        <v>31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160</v>
      </c>
      <c r="BA17" s="147" t="s">
        <v>151</v>
      </c>
      <c r="BB17" s="147" t="s">
        <v>152</v>
      </c>
      <c r="BC17" s="147" t="s">
        <v>161</v>
      </c>
      <c r="BD17" s="147" t="s">
        <v>93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162</v>
      </c>
      <c r="BA18" s="147" t="s">
        <v>151</v>
      </c>
      <c r="BB18" s="147" t="s">
        <v>152</v>
      </c>
      <c r="BC18" s="147" t="s">
        <v>163</v>
      </c>
      <c r="BD18" s="147" t="s">
        <v>93</v>
      </c>
    </row>
    <row r="19" s="2" customFormat="1" ht="12" customHeight="1">
      <c r="A19" s="39"/>
      <c r="B19" s="45"/>
      <c r="C19" s="39"/>
      <c r="D19" s="152" t="s">
        <v>32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164</v>
      </c>
      <c r="BA19" s="147" t="s">
        <v>151</v>
      </c>
      <c r="BB19" s="147" t="s">
        <v>152</v>
      </c>
      <c r="BC19" s="147" t="s">
        <v>165</v>
      </c>
      <c r="BD19" s="147" t="s">
        <v>93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30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166</v>
      </c>
      <c r="BA20" s="147" t="s">
        <v>167</v>
      </c>
      <c r="BB20" s="147" t="s">
        <v>152</v>
      </c>
      <c r="BC20" s="147" t="s">
        <v>168</v>
      </c>
      <c r="BD20" s="147" t="s">
        <v>93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169</v>
      </c>
      <c r="BA21" s="147" t="s">
        <v>167</v>
      </c>
      <c r="BB21" s="147" t="s">
        <v>152</v>
      </c>
      <c r="BC21" s="147" t="s">
        <v>170</v>
      </c>
      <c r="BD21" s="147" t="s">
        <v>93</v>
      </c>
    </row>
    <row r="22" s="2" customFormat="1" ht="12" customHeight="1">
      <c r="A22" s="39"/>
      <c r="B22" s="45"/>
      <c r="C22" s="39"/>
      <c r="D22" s="152" t="s">
        <v>34</v>
      </c>
      <c r="E22" s="39"/>
      <c r="F22" s="39"/>
      <c r="G22" s="39"/>
      <c r="H22" s="39"/>
      <c r="I22" s="152" t="s">
        <v>27</v>
      </c>
      <c r="J22" s="142" t="s">
        <v>35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7" t="s">
        <v>171</v>
      </c>
      <c r="BA22" s="147" t="s">
        <v>172</v>
      </c>
      <c r="BB22" s="147" t="s">
        <v>121</v>
      </c>
      <c r="BC22" s="147" t="s">
        <v>173</v>
      </c>
      <c r="BD22" s="147" t="s">
        <v>93</v>
      </c>
    </row>
    <row r="23" s="2" customFormat="1" ht="18" customHeight="1">
      <c r="A23" s="39"/>
      <c r="B23" s="45"/>
      <c r="C23" s="39"/>
      <c r="D23" s="39"/>
      <c r="E23" s="142" t="s">
        <v>36</v>
      </c>
      <c r="F23" s="39"/>
      <c r="G23" s="39"/>
      <c r="H23" s="39"/>
      <c r="I23" s="152" t="s">
        <v>30</v>
      </c>
      <c r="J23" s="142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7" t="s">
        <v>174</v>
      </c>
      <c r="BA23" s="147" t="s">
        <v>175</v>
      </c>
      <c r="BB23" s="147" t="s">
        <v>121</v>
      </c>
      <c r="BC23" s="147" t="s">
        <v>176</v>
      </c>
      <c r="BD23" s="147" t="s">
        <v>93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7" t="s">
        <v>177</v>
      </c>
      <c r="BA24" s="147" t="s">
        <v>178</v>
      </c>
      <c r="BB24" s="147" t="s">
        <v>152</v>
      </c>
      <c r="BC24" s="147" t="s">
        <v>179</v>
      </c>
      <c r="BD24" s="147" t="s">
        <v>93</v>
      </c>
    </row>
    <row r="25" s="2" customFormat="1" ht="12" customHeight="1">
      <c r="A25" s="39"/>
      <c r="B25" s="45"/>
      <c r="C25" s="39"/>
      <c r="D25" s="152" t="s">
        <v>39</v>
      </c>
      <c r="E25" s="39"/>
      <c r="F25" s="39"/>
      <c r="G25" s="39"/>
      <c r="H25" s="39"/>
      <c r="I25" s="152" t="s">
        <v>27</v>
      </c>
      <c r="J25" s="142" t="s">
        <v>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7" t="s">
        <v>180</v>
      </c>
      <c r="BA25" s="147" t="s">
        <v>178</v>
      </c>
      <c r="BB25" s="147" t="s">
        <v>152</v>
      </c>
      <c r="BC25" s="147" t="s">
        <v>181</v>
      </c>
      <c r="BD25" s="147" t="s">
        <v>93</v>
      </c>
    </row>
    <row r="26" s="2" customFormat="1" ht="18" customHeight="1">
      <c r="A26" s="39"/>
      <c r="B26" s="45"/>
      <c r="C26" s="39"/>
      <c r="D26" s="39"/>
      <c r="E26" s="142" t="s">
        <v>41</v>
      </c>
      <c r="F26" s="39"/>
      <c r="G26" s="39"/>
      <c r="H26" s="39"/>
      <c r="I26" s="152" t="s">
        <v>30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7" t="s">
        <v>182</v>
      </c>
      <c r="BA26" s="147" t="s">
        <v>178</v>
      </c>
      <c r="BB26" s="147" t="s">
        <v>152</v>
      </c>
      <c r="BC26" s="147" t="s">
        <v>183</v>
      </c>
      <c r="BD26" s="147" t="s">
        <v>93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147" t="s">
        <v>184</v>
      </c>
      <c r="BA27" s="147" t="s">
        <v>185</v>
      </c>
      <c r="BB27" s="147" t="s">
        <v>186</v>
      </c>
      <c r="BC27" s="147" t="s">
        <v>187</v>
      </c>
      <c r="BD27" s="147" t="s">
        <v>93</v>
      </c>
    </row>
    <row r="28" s="2" customFormat="1" ht="12" customHeight="1">
      <c r="A28" s="39"/>
      <c r="B28" s="45"/>
      <c r="C28" s="39"/>
      <c r="D28" s="152" t="s">
        <v>42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147" t="s">
        <v>188</v>
      </c>
      <c r="BA28" s="147" t="s">
        <v>189</v>
      </c>
      <c r="BB28" s="147" t="s">
        <v>186</v>
      </c>
      <c r="BC28" s="147" t="s">
        <v>91</v>
      </c>
      <c r="BD28" s="147" t="s">
        <v>93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160" t="s">
        <v>190</v>
      </c>
      <c r="BA29" s="160" t="s">
        <v>189</v>
      </c>
      <c r="BB29" s="160" t="s">
        <v>186</v>
      </c>
      <c r="BC29" s="160" t="s">
        <v>183</v>
      </c>
      <c r="BD29" s="160" t="s">
        <v>93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147" t="s">
        <v>191</v>
      </c>
      <c r="BA30" s="147" t="s">
        <v>192</v>
      </c>
      <c r="BB30" s="147" t="s">
        <v>186</v>
      </c>
      <c r="BC30" s="147" t="s">
        <v>193</v>
      </c>
      <c r="BD30" s="147" t="s">
        <v>93</v>
      </c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147" t="s">
        <v>194</v>
      </c>
      <c r="BA31" s="147" t="s">
        <v>195</v>
      </c>
      <c r="BB31" s="147" t="s">
        <v>121</v>
      </c>
      <c r="BC31" s="147" t="s">
        <v>196</v>
      </c>
      <c r="BD31" s="147" t="s">
        <v>93</v>
      </c>
    </row>
    <row r="32" s="2" customFormat="1" ht="25.44" customHeight="1">
      <c r="A32" s="39"/>
      <c r="B32" s="45"/>
      <c r="C32" s="39"/>
      <c r="D32" s="162" t="s">
        <v>44</v>
      </c>
      <c r="E32" s="39"/>
      <c r="F32" s="39"/>
      <c r="G32" s="39"/>
      <c r="H32" s="39"/>
      <c r="I32" s="39"/>
      <c r="J32" s="163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147" t="s">
        <v>197</v>
      </c>
      <c r="BA32" s="147" t="s">
        <v>198</v>
      </c>
      <c r="BB32" s="147" t="s">
        <v>186</v>
      </c>
      <c r="BC32" s="147" t="s">
        <v>93</v>
      </c>
      <c r="BD32" s="147" t="s">
        <v>93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147" t="s">
        <v>199</v>
      </c>
      <c r="BA33" s="147" t="s">
        <v>200</v>
      </c>
      <c r="BB33" s="147" t="s">
        <v>186</v>
      </c>
      <c r="BC33" s="147" t="s">
        <v>93</v>
      </c>
      <c r="BD33" s="147" t="s">
        <v>93</v>
      </c>
    </row>
    <row r="34" s="2" customFormat="1" ht="14.4" customHeight="1">
      <c r="A34" s="39"/>
      <c r="B34" s="45"/>
      <c r="C34" s="39"/>
      <c r="D34" s="39"/>
      <c r="E34" s="39"/>
      <c r="F34" s="164" t="s">
        <v>46</v>
      </c>
      <c r="G34" s="39"/>
      <c r="H34" s="39"/>
      <c r="I34" s="164" t="s">
        <v>45</v>
      </c>
      <c r="J34" s="164" t="s">
        <v>47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147" t="s">
        <v>201</v>
      </c>
      <c r="BA34" s="147" t="s">
        <v>202</v>
      </c>
      <c r="BB34" s="147" t="s">
        <v>121</v>
      </c>
      <c r="BC34" s="147" t="s">
        <v>203</v>
      </c>
      <c r="BD34" s="147" t="s">
        <v>93</v>
      </c>
    </row>
    <row r="35" s="2" customFormat="1" ht="14.4" customHeight="1">
      <c r="A35" s="39"/>
      <c r="B35" s="45"/>
      <c r="C35" s="39"/>
      <c r="D35" s="165" t="s">
        <v>48</v>
      </c>
      <c r="E35" s="152" t="s">
        <v>49</v>
      </c>
      <c r="F35" s="166">
        <f>ROUND((SUM(BE137:BE782)),  2)</f>
        <v>0</v>
      </c>
      <c r="G35" s="39"/>
      <c r="H35" s="39"/>
      <c r="I35" s="167">
        <v>0.20999999999999999</v>
      </c>
      <c r="J35" s="166">
        <f>ROUND(((SUM(BE137:BE782))*I35),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147" t="s">
        <v>204</v>
      </c>
      <c r="BA35" s="147" t="s">
        <v>205</v>
      </c>
      <c r="BB35" s="147" t="s">
        <v>152</v>
      </c>
      <c r="BC35" s="147" t="s">
        <v>206</v>
      </c>
      <c r="BD35" s="147" t="s">
        <v>93</v>
      </c>
    </row>
    <row r="36" s="2" customFormat="1" ht="14.4" customHeight="1">
      <c r="A36" s="39"/>
      <c r="B36" s="45"/>
      <c r="C36" s="39"/>
      <c r="D36" s="39"/>
      <c r="E36" s="152" t="s">
        <v>50</v>
      </c>
      <c r="F36" s="166">
        <f>ROUND((SUM(BF137:BF782)),  2)</f>
        <v>0</v>
      </c>
      <c r="G36" s="39"/>
      <c r="H36" s="39"/>
      <c r="I36" s="167">
        <v>0.12</v>
      </c>
      <c r="J36" s="166">
        <f>ROUND(((SUM(BF137:BF782))*I36),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147" t="s">
        <v>207</v>
      </c>
      <c r="BA36" s="147" t="s">
        <v>205</v>
      </c>
      <c r="BB36" s="147" t="s">
        <v>152</v>
      </c>
      <c r="BC36" s="147" t="s">
        <v>208</v>
      </c>
      <c r="BD36" s="147" t="s">
        <v>93</v>
      </c>
    </row>
    <row r="37" hidden="1" s="2" customFormat="1" ht="14.4" customHeight="1">
      <c r="A37" s="39"/>
      <c r="B37" s="45"/>
      <c r="C37" s="39"/>
      <c r="D37" s="39"/>
      <c r="E37" s="152" t="s">
        <v>51</v>
      </c>
      <c r="F37" s="166">
        <f>ROUND((SUM(BG137:BG782)),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147" t="s">
        <v>209</v>
      </c>
      <c r="BA37" s="147" t="s">
        <v>210</v>
      </c>
      <c r="BB37" s="147" t="s">
        <v>186</v>
      </c>
      <c r="BC37" s="147" t="s">
        <v>211</v>
      </c>
      <c r="BD37" s="147" t="s">
        <v>93</v>
      </c>
    </row>
    <row r="38" hidden="1" s="2" customFormat="1" ht="14.4" customHeight="1">
      <c r="A38" s="39"/>
      <c r="B38" s="45"/>
      <c r="C38" s="39"/>
      <c r="D38" s="39"/>
      <c r="E38" s="152" t="s">
        <v>52</v>
      </c>
      <c r="F38" s="166">
        <f>ROUND((SUM(BH137:BH782)),  2)</f>
        <v>0</v>
      </c>
      <c r="G38" s="39"/>
      <c r="H38" s="39"/>
      <c r="I38" s="167">
        <v>0.12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147" t="s">
        <v>212</v>
      </c>
      <c r="BA38" s="147" t="s">
        <v>213</v>
      </c>
      <c r="BB38" s="147" t="s">
        <v>186</v>
      </c>
      <c r="BC38" s="147" t="s">
        <v>214</v>
      </c>
      <c r="BD38" s="147" t="s">
        <v>93</v>
      </c>
    </row>
    <row r="39" hidden="1" s="2" customFormat="1" ht="14.4" customHeight="1">
      <c r="A39" s="39"/>
      <c r="B39" s="45"/>
      <c r="C39" s="39"/>
      <c r="D39" s="39"/>
      <c r="E39" s="152" t="s">
        <v>53</v>
      </c>
      <c r="F39" s="166">
        <f>ROUND((SUM(BI137:BI782)),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147" t="s">
        <v>215</v>
      </c>
      <c r="BA39" s="147" t="s">
        <v>216</v>
      </c>
      <c r="BB39" s="147" t="s">
        <v>217</v>
      </c>
      <c r="BC39" s="147" t="s">
        <v>218</v>
      </c>
      <c r="BD39" s="147" t="s">
        <v>93</v>
      </c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147" t="s">
        <v>219</v>
      </c>
      <c r="BA40" s="147" t="s">
        <v>216</v>
      </c>
      <c r="BB40" s="147" t="s">
        <v>217</v>
      </c>
      <c r="BC40" s="147" t="s">
        <v>220</v>
      </c>
      <c r="BD40" s="147" t="s">
        <v>93</v>
      </c>
    </row>
    <row r="41" s="2" customFormat="1" ht="25.44" customHeight="1">
      <c r="A41" s="39"/>
      <c r="B41" s="45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147" t="s">
        <v>221</v>
      </c>
      <c r="BA41" s="147" t="s">
        <v>222</v>
      </c>
      <c r="BB41" s="147" t="s">
        <v>121</v>
      </c>
      <c r="BC41" s="147" t="s">
        <v>223</v>
      </c>
      <c r="BD41" s="147" t="s">
        <v>93</v>
      </c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147" t="s">
        <v>224</v>
      </c>
      <c r="BA42" s="147" t="s">
        <v>225</v>
      </c>
      <c r="BB42" s="147" t="s">
        <v>121</v>
      </c>
      <c r="BC42" s="147" t="s">
        <v>149</v>
      </c>
      <c r="BD42" s="147" t="s">
        <v>93</v>
      </c>
    </row>
    <row r="43" s="1" customFormat="1" ht="14.4" customHeight="1">
      <c r="B43" s="21"/>
      <c r="L43" s="21"/>
      <c r="AZ43" s="147" t="s">
        <v>226</v>
      </c>
      <c r="BA43" s="147" t="s">
        <v>227</v>
      </c>
      <c r="BB43" s="147" t="s">
        <v>121</v>
      </c>
      <c r="BC43" s="147" t="s">
        <v>228</v>
      </c>
      <c r="BD43" s="147" t="s">
        <v>93</v>
      </c>
    </row>
    <row r="44" s="1" customFormat="1" ht="14.4" customHeight="1">
      <c r="B44" s="21"/>
      <c r="L44" s="21"/>
      <c r="AZ44" s="147" t="s">
        <v>229</v>
      </c>
      <c r="BA44" s="147" t="s">
        <v>230</v>
      </c>
      <c r="BB44" s="147" t="s">
        <v>152</v>
      </c>
      <c r="BC44" s="147" t="s">
        <v>231</v>
      </c>
      <c r="BD44" s="147" t="s">
        <v>93</v>
      </c>
    </row>
    <row r="45" s="1" customFormat="1" ht="14.4" customHeight="1">
      <c r="B45" s="21"/>
      <c r="L45" s="21"/>
      <c r="AZ45" s="147" t="s">
        <v>232</v>
      </c>
      <c r="BA45" s="147" t="s">
        <v>233</v>
      </c>
      <c r="BB45" s="147" t="s">
        <v>217</v>
      </c>
      <c r="BC45" s="147" t="s">
        <v>234</v>
      </c>
      <c r="BD45" s="147" t="s">
        <v>93</v>
      </c>
    </row>
    <row r="46" s="1" customFormat="1" ht="14.4" customHeight="1">
      <c r="B46" s="21"/>
      <c r="L46" s="21"/>
      <c r="AZ46" s="147" t="s">
        <v>235</v>
      </c>
      <c r="BA46" s="147" t="s">
        <v>236</v>
      </c>
      <c r="BB46" s="147" t="s">
        <v>121</v>
      </c>
      <c r="BC46" s="147" t="s">
        <v>237</v>
      </c>
      <c r="BD46" s="147" t="s">
        <v>93</v>
      </c>
    </row>
    <row r="47" s="1" customFormat="1" ht="14.4" customHeight="1">
      <c r="B47" s="21"/>
      <c r="L47" s="21"/>
      <c r="AZ47" s="147" t="s">
        <v>238</v>
      </c>
      <c r="BA47" s="147" t="s">
        <v>239</v>
      </c>
      <c r="BB47" s="147" t="s">
        <v>217</v>
      </c>
      <c r="BC47" s="147" t="s">
        <v>240</v>
      </c>
      <c r="BD47" s="147" t="s">
        <v>93</v>
      </c>
    </row>
    <row r="48" s="1" customFormat="1" ht="14.4" customHeight="1">
      <c r="B48" s="21"/>
      <c r="L48" s="21"/>
      <c r="AZ48" s="147" t="s">
        <v>241</v>
      </c>
      <c r="BA48" s="147" t="s">
        <v>242</v>
      </c>
      <c r="BB48" s="147" t="s">
        <v>121</v>
      </c>
      <c r="BC48" s="147" t="s">
        <v>243</v>
      </c>
      <c r="BD48" s="147" t="s">
        <v>93</v>
      </c>
    </row>
    <row r="49" s="1" customFormat="1" ht="14.4" customHeight="1">
      <c r="B49" s="21"/>
      <c r="L49" s="21"/>
      <c r="AZ49" s="147" t="s">
        <v>244</v>
      </c>
      <c r="BA49" s="147" t="s">
        <v>245</v>
      </c>
      <c r="BB49" s="147" t="s">
        <v>152</v>
      </c>
      <c r="BC49" s="147" t="s">
        <v>246</v>
      </c>
      <c r="BD49" s="147" t="s">
        <v>93</v>
      </c>
    </row>
    <row r="50" s="2" customFormat="1" ht="14.4" customHeight="1">
      <c r="B50" s="64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4"/>
      <c r="AZ50" s="147" t="s">
        <v>247</v>
      </c>
      <c r="BA50" s="147" t="s">
        <v>248</v>
      </c>
      <c r="BB50" s="147" t="s">
        <v>186</v>
      </c>
      <c r="BC50" s="147" t="s">
        <v>149</v>
      </c>
      <c r="BD50" s="147" t="s">
        <v>93</v>
      </c>
    </row>
    <row r="51">
      <c r="B51" s="21"/>
      <c r="L51" s="21"/>
      <c r="AZ51" s="147" t="s">
        <v>249</v>
      </c>
      <c r="BA51" s="147" t="s">
        <v>250</v>
      </c>
      <c r="BB51" s="147" t="s">
        <v>186</v>
      </c>
      <c r="BC51" s="147" t="s">
        <v>193</v>
      </c>
      <c r="BD51" s="147" t="s">
        <v>93</v>
      </c>
    </row>
    <row r="52">
      <c r="B52" s="21"/>
      <c r="L52" s="21"/>
      <c r="AZ52" s="147" t="s">
        <v>251</v>
      </c>
      <c r="BA52" s="147" t="s">
        <v>248</v>
      </c>
      <c r="BB52" s="147" t="s">
        <v>186</v>
      </c>
      <c r="BC52" s="147" t="s">
        <v>93</v>
      </c>
      <c r="BD52" s="147" t="s">
        <v>93</v>
      </c>
    </row>
    <row r="53">
      <c r="B53" s="21"/>
      <c r="L53" s="21"/>
      <c r="AZ53" s="147" t="s">
        <v>252</v>
      </c>
      <c r="BA53" s="147" t="s">
        <v>248</v>
      </c>
      <c r="BB53" s="147" t="s">
        <v>121</v>
      </c>
      <c r="BC53" s="147" t="s">
        <v>253</v>
      </c>
      <c r="BD53" s="147" t="s">
        <v>93</v>
      </c>
    </row>
    <row r="54">
      <c r="B54" s="21"/>
      <c r="L54" s="21"/>
      <c r="AZ54" s="147" t="s">
        <v>254</v>
      </c>
      <c r="BA54" s="147" t="s">
        <v>255</v>
      </c>
      <c r="BB54" s="147" t="s">
        <v>217</v>
      </c>
      <c r="BC54" s="147" t="s">
        <v>256</v>
      </c>
      <c r="BD54" s="147" t="s">
        <v>93</v>
      </c>
    </row>
    <row r="55">
      <c r="B55" s="21"/>
      <c r="L55" s="21"/>
      <c r="AZ55" s="147" t="s">
        <v>257</v>
      </c>
      <c r="BA55" s="147" t="s">
        <v>248</v>
      </c>
      <c r="BB55" s="147" t="s">
        <v>186</v>
      </c>
      <c r="BC55" s="147" t="s">
        <v>187</v>
      </c>
      <c r="BD55" s="147" t="s">
        <v>93</v>
      </c>
    </row>
    <row r="56">
      <c r="B56" s="21"/>
      <c r="L56" s="21"/>
      <c r="AZ56" s="147" t="s">
        <v>258</v>
      </c>
      <c r="BA56" s="147" t="s">
        <v>248</v>
      </c>
      <c r="BB56" s="147" t="s">
        <v>186</v>
      </c>
      <c r="BC56" s="147" t="s">
        <v>93</v>
      </c>
      <c r="BD56" s="147" t="s">
        <v>93</v>
      </c>
    </row>
    <row r="57">
      <c r="B57" s="21"/>
      <c r="L57" s="21"/>
      <c r="AZ57" s="147" t="s">
        <v>259</v>
      </c>
      <c r="BA57" s="147" t="s">
        <v>248</v>
      </c>
      <c r="BB57" s="147" t="s">
        <v>186</v>
      </c>
      <c r="BC57" s="147" t="s">
        <v>260</v>
      </c>
      <c r="BD57" s="147" t="s">
        <v>93</v>
      </c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261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Chodník podél silnice III/21233, Habartov - Na Rovince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2022-31-101-SP - SO 101 - Soupis prací - Dopravní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silnice III/21233, Habartov - Na Rovince, Karlovar</v>
      </c>
      <c r="G91" s="41"/>
      <c r="H91" s="41"/>
      <c r="I91" s="33" t="s">
        <v>24</v>
      </c>
      <c r="J91" s="80" t="str">
        <f>IF(J14="","",J14)</f>
        <v>8. 1. 2023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>Město Habartov</v>
      </c>
      <c r="G93" s="41"/>
      <c r="H93" s="41"/>
      <c r="I93" s="33" t="s">
        <v>34</v>
      </c>
      <c r="J93" s="37" t="str">
        <f>E23</f>
        <v>MH Projekt spol. s 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39</v>
      </c>
      <c r="J94" s="37" t="str">
        <f>E26</f>
        <v>Ing. Martin Haueisen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262</v>
      </c>
      <c r="D96" s="188"/>
      <c r="E96" s="188"/>
      <c r="F96" s="188"/>
      <c r="G96" s="188"/>
      <c r="H96" s="188"/>
      <c r="I96" s="188"/>
      <c r="J96" s="189" t="s">
        <v>263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264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265</v>
      </c>
    </row>
    <row r="99" s="9" customFormat="1" ht="24.96" customHeight="1">
      <c r="A99" s="9"/>
      <c r="B99" s="191"/>
      <c r="C99" s="192"/>
      <c r="D99" s="193" t="s">
        <v>266</v>
      </c>
      <c r="E99" s="194"/>
      <c r="F99" s="194"/>
      <c r="G99" s="194"/>
      <c r="H99" s="194"/>
      <c r="I99" s="194"/>
      <c r="J99" s="195">
        <f>J138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267</v>
      </c>
      <c r="E100" s="199"/>
      <c r="F100" s="199"/>
      <c r="G100" s="199"/>
      <c r="H100" s="199"/>
      <c r="I100" s="199"/>
      <c r="J100" s="200">
        <f>J139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4"/>
      <c r="D101" s="198" t="s">
        <v>268</v>
      </c>
      <c r="E101" s="199"/>
      <c r="F101" s="199"/>
      <c r="G101" s="199"/>
      <c r="H101" s="199"/>
      <c r="I101" s="199"/>
      <c r="J101" s="200">
        <f>J194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4"/>
      <c r="D102" s="198" t="s">
        <v>269</v>
      </c>
      <c r="E102" s="199"/>
      <c r="F102" s="199"/>
      <c r="G102" s="199"/>
      <c r="H102" s="199"/>
      <c r="I102" s="199"/>
      <c r="J102" s="200">
        <f>J286</f>
        <v>0</v>
      </c>
      <c r="K102" s="134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4"/>
      <c r="D103" s="198" t="s">
        <v>270</v>
      </c>
      <c r="E103" s="199"/>
      <c r="F103" s="199"/>
      <c r="G103" s="199"/>
      <c r="H103" s="199"/>
      <c r="I103" s="199"/>
      <c r="J103" s="200">
        <f>J316</f>
        <v>0</v>
      </c>
      <c r="K103" s="134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4"/>
      <c r="D104" s="198" t="s">
        <v>271</v>
      </c>
      <c r="E104" s="199"/>
      <c r="F104" s="199"/>
      <c r="G104" s="199"/>
      <c r="H104" s="199"/>
      <c r="I104" s="199"/>
      <c r="J104" s="200">
        <f>J333</f>
        <v>0</v>
      </c>
      <c r="K104" s="134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4"/>
      <c r="D105" s="198" t="s">
        <v>272</v>
      </c>
      <c r="E105" s="199"/>
      <c r="F105" s="199"/>
      <c r="G105" s="199"/>
      <c r="H105" s="199"/>
      <c r="I105" s="199"/>
      <c r="J105" s="200">
        <f>J349</f>
        <v>0</v>
      </c>
      <c r="K105" s="134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4"/>
      <c r="D106" s="198" t="s">
        <v>273</v>
      </c>
      <c r="E106" s="199"/>
      <c r="F106" s="199"/>
      <c r="G106" s="199"/>
      <c r="H106" s="199"/>
      <c r="I106" s="199"/>
      <c r="J106" s="200">
        <f>J356</f>
        <v>0</v>
      </c>
      <c r="K106" s="134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4"/>
      <c r="D107" s="198" t="s">
        <v>274</v>
      </c>
      <c r="E107" s="199"/>
      <c r="F107" s="199"/>
      <c r="G107" s="199"/>
      <c r="H107" s="199"/>
      <c r="I107" s="199"/>
      <c r="J107" s="200">
        <f>J429</f>
        <v>0</v>
      </c>
      <c r="K107" s="134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4"/>
      <c r="D108" s="198" t="s">
        <v>275</v>
      </c>
      <c r="E108" s="199"/>
      <c r="F108" s="199"/>
      <c r="G108" s="199"/>
      <c r="H108" s="199"/>
      <c r="I108" s="199"/>
      <c r="J108" s="200">
        <f>J472</f>
        <v>0</v>
      </c>
      <c r="K108" s="134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4"/>
      <c r="D109" s="198" t="s">
        <v>276</v>
      </c>
      <c r="E109" s="199"/>
      <c r="F109" s="199"/>
      <c r="G109" s="199"/>
      <c r="H109" s="199"/>
      <c r="I109" s="199"/>
      <c r="J109" s="200">
        <f>J617</f>
        <v>0</v>
      </c>
      <c r="K109" s="134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4"/>
      <c r="D110" s="198" t="s">
        <v>277</v>
      </c>
      <c r="E110" s="199"/>
      <c r="F110" s="199"/>
      <c r="G110" s="199"/>
      <c r="H110" s="199"/>
      <c r="I110" s="199"/>
      <c r="J110" s="200">
        <f>J634</f>
        <v>0</v>
      </c>
      <c r="K110" s="134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4"/>
      <c r="D111" s="198" t="s">
        <v>278</v>
      </c>
      <c r="E111" s="199"/>
      <c r="F111" s="199"/>
      <c r="G111" s="199"/>
      <c r="H111" s="199"/>
      <c r="I111" s="199"/>
      <c r="J111" s="200">
        <f>J715</f>
        <v>0</v>
      </c>
      <c r="K111" s="134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4"/>
      <c r="D112" s="198" t="s">
        <v>279</v>
      </c>
      <c r="E112" s="199"/>
      <c r="F112" s="199"/>
      <c r="G112" s="199"/>
      <c r="H112" s="199"/>
      <c r="I112" s="199"/>
      <c r="J112" s="200">
        <f>J723</f>
        <v>0</v>
      </c>
      <c r="K112" s="134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4"/>
      <c r="D113" s="198" t="s">
        <v>280</v>
      </c>
      <c r="E113" s="199"/>
      <c r="F113" s="199"/>
      <c r="G113" s="199"/>
      <c r="H113" s="199"/>
      <c r="I113" s="199"/>
      <c r="J113" s="200">
        <f>J725</f>
        <v>0</v>
      </c>
      <c r="K113" s="134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1"/>
      <c r="C114" s="192"/>
      <c r="D114" s="193" t="s">
        <v>281</v>
      </c>
      <c r="E114" s="194"/>
      <c r="F114" s="194"/>
      <c r="G114" s="194"/>
      <c r="H114" s="194"/>
      <c r="I114" s="194"/>
      <c r="J114" s="195">
        <f>J759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7"/>
      <c r="C115" s="134"/>
      <c r="D115" s="198" t="s">
        <v>282</v>
      </c>
      <c r="E115" s="199"/>
      <c r="F115" s="199"/>
      <c r="G115" s="199"/>
      <c r="H115" s="199"/>
      <c r="I115" s="199"/>
      <c r="J115" s="200">
        <f>J760</f>
        <v>0</v>
      </c>
      <c r="K115" s="134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283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6" t="str">
        <f>E7</f>
        <v>Chodník podél silnice III/21233, Habartov - Na Rovince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135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138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142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2022-31-101-SP - SO 101 - Soupis prací - Dopravní řešení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22</v>
      </c>
      <c r="D131" s="41"/>
      <c r="E131" s="41"/>
      <c r="F131" s="28" t="str">
        <f>F14</f>
        <v>silnice III/21233, Habartov - Na Rovince, Karlovar</v>
      </c>
      <c r="G131" s="41"/>
      <c r="H131" s="41"/>
      <c r="I131" s="33" t="s">
        <v>24</v>
      </c>
      <c r="J131" s="80" t="str">
        <f>IF(J14="","",J14)</f>
        <v>8. 1. 2023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26</v>
      </c>
      <c r="D133" s="41"/>
      <c r="E133" s="41"/>
      <c r="F133" s="28" t="str">
        <f>E17</f>
        <v>Město Habartov</v>
      </c>
      <c r="G133" s="41"/>
      <c r="H133" s="41"/>
      <c r="I133" s="33" t="s">
        <v>34</v>
      </c>
      <c r="J133" s="37" t="str">
        <f>E23</f>
        <v>MH Projekt spol. s 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32</v>
      </c>
      <c r="D134" s="41"/>
      <c r="E134" s="41"/>
      <c r="F134" s="28" t="str">
        <f>IF(E20="","",E20)</f>
        <v>Vyplň údaj</v>
      </c>
      <c r="G134" s="41"/>
      <c r="H134" s="41"/>
      <c r="I134" s="33" t="s">
        <v>39</v>
      </c>
      <c r="J134" s="37" t="str">
        <f>E26</f>
        <v>Ing. Martin Haueisen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284</v>
      </c>
      <c r="D136" s="205" t="s">
        <v>69</v>
      </c>
      <c r="E136" s="205" t="s">
        <v>65</v>
      </c>
      <c r="F136" s="205" t="s">
        <v>66</v>
      </c>
      <c r="G136" s="205" t="s">
        <v>285</v>
      </c>
      <c r="H136" s="205" t="s">
        <v>286</v>
      </c>
      <c r="I136" s="205" t="s">
        <v>287</v>
      </c>
      <c r="J136" s="205" t="s">
        <v>263</v>
      </c>
      <c r="K136" s="206" t="s">
        <v>288</v>
      </c>
      <c r="L136" s="207"/>
      <c r="M136" s="101" t="s">
        <v>1</v>
      </c>
      <c r="N136" s="102" t="s">
        <v>48</v>
      </c>
      <c r="O136" s="102" t="s">
        <v>289</v>
      </c>
      <c r="P136" s="102" t="s">
        <v>290</v>
      </c>
      <c r="Q136" s="102" t="s">
        <v>291</v>
      </c>
      <c r="R136" s="102" t="s">
        <v>292</v>
      </c>
      <c r="S136" s="102" t="s">
        <v>293</v>
      </c>
      <c r="T136" s="103" t="s">
        <v>294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295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P138+P759</f>
        <v>0</v>
      </c>
      <c r="Q137" s="105"/>
      <c r="R137" s="210">
        <f>R138+R759</f>
        <v>850.21778309000001</v>
      </c>
      <c r="S137" s="105"/>
      <c r="T137" s="211">
        <f>T138+T759</f>
        <v>882.52239999999995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83</v>
      </c>
      <c r="AU137" s="18" t="s">
        <v>265</v>
      </c>
      <c r="BK137" s="212">
        <f>BK138+BK759</f>
        <v>0</v>
      </c>
    </row>
    <row r="138" s="12" customFormat="1" ht="25.92" customHeight="1">
      <c r="A138" s="12"/>
      <c r="B138" s="213"/>
      <c r="C138" s="214"/>
      <c r="D138" s="215" t="s">
        <v>83</v>
      </c>
      <c r="E138" s="216" t="s">
        <v>296</v>
      </c>
      <c r="F138" s="216" t="s">
        <v>297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P139+P316+P333+P349+P356+P429+P472+P715+P723+P725</f>
        <v>0</v>
      </c>
      <c r="Q138" s="221"/>
      <c r="R138" s="222">
        <f>R139+R316+R333+R349+R356+R429+R472+R715+R723+R725</f>
        <v>842.84678309000003</v>
      </c>
      <c r="S138" s="221"/>
      <c r="T138" s="223">
        <f>T139+T316+T333+T349+T356+T429+T472+T715+T723+T725</f>
        <v>882.52239999999995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91</v>
      </c>
      <c r="AT138" s="225" t="s">
        <v>83</v>
      </c>
      <c r="AU138" s="225" t="s">
        <v>84</v>
      </c>
      <c r="AY138" s="224" t="s">
        <v>298</v>
      </c>
      <c r="BK138" s="226">
        <f>BK139+BK316+BK333+BK349+BK356+BK429+BK472+BK715+BK723+BK725</f>
        <v>0</v>
      </c>
    </row>
    <row r="139" s="12" customFormat="1" ht="22.8" customHeight="1">
      <c r="A139" s="12"/>
      <c r="B139" s="213"/>
      <c r="C139" s="214"/>
      <c r="D139" s="215" t="s">
        <v>83</v>
      </c>
      <c r="E139" s="227" t="s">
        <v>91</v>
      </c>
      <c r="F139" s="227" t="s">
        <v>299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P140+SUM(P141:P194)+P286</f>
        <v>0</v>
      </c>
      <c r="Q139" s="221"/>
      <c r="R139" s="222">
        <f>R140+SUM(R141:R194)+R286</f>
        <v>0.040289999999999999</v>
      </c>
      <c r="S139" s="221"/>
      <c r="T139" s="223">
        <f>T140+SUM(T141:T194)+T286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91</v>
      </c>
      <c r="AT139" s="225" t="s">
        <v>83</v>
      </c>
      <c r="AU139" s="225" t="s">
        <v>91</v>
      </c>
      <c r="AY139" s="224" t="s">
        <v>298</v>
      </c>
      <c r="BK139" s="226">
        <f>BK140+SUM(BK141:BK194)+BK286</f>
        <v>0</v>
      </c>
    </row>
    <row r="140" s="2" customFormat="1" ht="24.15" customHeight="1">
      <c r="A140" s="39"/>
      <c r="B140" s="40"/>
      <c r="C140" s="229" t="s">
        <v>91</v>
      </c>
      <c r="D140" s="229" t="s">
        <v>300</v>
      </c>
      <c r="E140" s="230" t="s">
        <v>301</v>
      </c>
      <c r="F140" s="231" t="s">
        <v>302</v>
      </c>
      <c r="G140" s="232" t="s">
        <v>121</v>
      </c>
      <c r="H140" s="233">
        <v>4263</v>
      </c>
      <c r="I140" s="234"/>
      <c r="J140" s="235">
        <f>ROUND(I140*H140,2)</f>
        <v>0</v>
      </c>
      <c r="K140" s="231" t="s">
        <v>303</v>
      </c>
      <c r="L140" s="45"/>
      <c r="M140" s="236" t="s">
        <v>1</v>
      </c>
      <c r="N140" s="237" t="s">
        <v>49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155</v>
      </c>
      <c r="AT140" s="240" t="s">
        <v>300</v>
      </c>
      <c r="AU140" s="240" t="s">
        <v>93</v>
      </c>
      <c r="AY140" s="18" t="s">
        <v>298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91</v>
      </c>
      <c r="BK140" s="241">
        <f>ROUND(I140*H140,2)</f>
        <v>0</v>
      </c>
      <c r="BL140" s="18" t="s">
        <v>155</v>
      </c>
      <c r="BM140" s="240" t="s">
        <v>304</v>
      </c>
    </row>
    <row r="141" s="13" customFormat="1">
      <c r="A141" s="13"/>
      <c r="B141" s="242"/>
      <c r="C141" s="243"/>
      <c r="D141" s="244" t="s">
        <v>305</v>
      </c>
      <c r="E141" s="245" t="s">
        <v>1</v>
      </c>
      <c r="F141" s="246" t="s">
        <v>306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305</v>
      </c>
      <c r="AU141" s="252" t="s">
        <v>93</v>
      </c>
      <c r="AV141" s="13" t="s">
        <v>91</v>
      </c>
      <c r="AW141" s="13" t="s">
        <v>38</v>
      </c>
      <c r="AX141" s="13" t="s">
        <v>84</v>
      </c>
      <c r="AY141" s="252" t="s">
        <v>298</v>
      </c>
    </row>
    <row r="142" s="14" customFormat="1">
      <c r="A142" s="14"/>
      <c r="B142" s="253"/>
      <c r="C142" s="254"/>
      <c r="D142" s="244" t="s">
        <v>305</v>
      </c>
      <c r="E142" s="255" t="s">
        <v>241</v>
      </c>
      <c r="F142" s="256" t="s">
        <v>243</v>
      </c>
      <c r="G142" s="254"/>
      <c r="H142" s="257">
        <v>4263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305</v>
      </c>
      <c r="AU142" s="263" t="s">
        <v>93</v>
      </c>
      <c r="AV142" s="14" t="s">
        <v>93</v>
      </c>
      <c r="AW142" s="14" t="s">
        <v>38</v>
      </c>
      <c r="AX142" s="14" t="s">
        <v>84</v>
      </c>
      <c r="AY142" s="263" t="s">
        <v>298</v>
      </c>
    </row>
    <row r="143" s="15" customFormat="1">
      <c r="A143" s="15"/>
      <c r="B143" s="264"/>
      <c r="C143" s="265"/>
      <c r="D143" s="244" t="s">
        <v>305</v>
      </c>
      <c r="E143" s="266" t="s">
        <v>1</v>
      </c>
      <c r="F143" s="267" t="s">
        <v>307</v>
      </c>
      <c r="G143" s="265"/>
      <c r="H143" s="268">
        <v>4263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305</v>
      </c>
      <c r="AU143" s="274" t="s">
        <v>93</v>
      </c>
      <c r="AV143" s="15" t="s">
        <v>155</v>
      </c>
      <c r="AW143" s="15" t="s">
        <v>38</v>
      </c>
      <c r="AX143" s="15" t="s">
        <v>91</v>
      </c>
      <c r="AY143" s="274" t="s">
        <v>298</v>
      </c>
    </row>
    <row r="144" s="2" customFormat="1" ht="24.15" customHeight="1">
      <c r="A144" s="39"/>
      <c r="B144" s="40"/>
      <c r="C144" s="229" t="s">
        <v>93</v>
      </c>
      <c r="D144" s="229" t="s">
        <v>300</v>
      </c>
      <c r="E144" s="230" t="s">
        <v>308</v>
      </c>
      <c r="F144" s="231" t="s">
        <v>309</v>
      </c>
      <c r="G144" s="232" t="s">
        <v>217</v>
      </c>
      <c r="H144" s="233">
        <v>157.69999999999999</v>
      </c>
      <c r="I144" s="234"/>
      <c r="J144" s="235">
        <f>ROUND(I144*H144,2)</f>
        <v>0</v>
      </c>
      <c r="K144" s="231" t="s">
        <v>303</v>
      </c>
      <c r="L144" s="45"/>
      <c r="M144" s="236" t="s">
        <v>1</v>
      </c>
      <c r="N144" s="237" t="s">
        <v>49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155</v>
      </c>
      <c r="AT144" s="240" t="s">
        <v>300</v>
      </c>
      <c r="AU144" s="240" t="s">
        <v>93</v>
      </c>
      <c r="AY144" s="18" t="s">
        <v>298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91</v>
      </c>
      <c r="BK144" s="241">
        <f>ROUND(I144*H144,2)</f>
        <v>0</v>
      </c>
      <c r="BL144" s="18" t="s">
        <v>155</v>
      </c>
      <c r="BM144" s="240" t="s">
        <v>310</v>
      </c>
    </row>
    <row r="145" s="14" customFormat="1">
      <c r="A145" s="14"/>
      <c r="B145" s="253"/>
      <c r="C145" s="254"/>
      <c r="D145" s="244" t="s">
        <v>305</v>
      </c>
      <c r="E145" s="255" t="s">
        <v>238</v>
      </c>
      <c r="F145" s="256" t="s">
        <v>311</v>
      </c>
      <c r="G145" s="254"/>
      <c r="H145" s="257">
        <v>157.69999999999999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305</v>
      </c>
      <c r="AU145" s="263" t="s">
        <v>93</v>
      </c>
      <c r="AV145" s="14" t="s">
        <v>93</v>
      </c>
      <c r="AW145" s="14" t="s">
        <v>38</v>
      </c>
      <c r="AX145" s="14" t="s">
        <v>84</v>
      </c>
      <c r="AY145" s="263" t="s">
        <v>298</v>
      </c>
    </row>
    <row r="146" s="15" customFormat="1">
      <c r="A146" s="15"/>
      <c r="B146" s="264"/>
      <c r="C146" s="265"/>
      <c r="D146" s="244" t="s">
        <v>305</v>
      </c>
      <c r="E146" s="266" t="s">
        <v>1</v>
      </c>
      <c r="F146" s="267" t="s">
        <v>307</v>
      </c>
      <c r="G146" s="265"/>
      <c r="H146" s="268">
        <v>157.69999999999999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305</v>
      </c>
      <c r="AU146" s="274" t="s">
        <v>93</v>
      </c>
      <c r="AV146" s="15" t="s">
        <v>155</v>
      </c>
      <c r="AW146" s="15" t="s">
        <v>38</v>
      </c>
      <c r="AX146" s="15" t="s">
        <v>91</v>
      </c>
      <c r="AY146" s="274" t="s">
        <v>298</v>
      </c>
    </row>
    <row r="147" s="2" customFormat="1" ht="33" customHeight="1">
      <c r="A147" s="39"/>
      <c r="B147" s="40"/>
      <c r="C147" s="229" t="s">
        <v>193</v>
      </c>
      <c r="D147" s="229" t="s">
        <v>300</v>
      </c>
      <c r="E147" s="230" t="s">
        <v>312</v>
      </c>
      <c r="F147" s="231" t="s">
        <v>313</v>
      </c>
      <c r="G147" s="232" t="s">
        <v>217</v>
      </c>
      <c r="H147" s="233">
        <v>2996.3000000000002</v>
      </c>
      <c r="I147" s="234"/>
      <c r="J147" s="235">
        <f>ROUND(I147*H147,2)</f>
        <v>0</v>
      </c>
      <c r="K147" s="231" t="s">
        <v>303</v>
      </c>
      <c r="L147" s="45"/>
      <c r="M147" s="236" t="s">
        <v>1</v>
      </c>
      <c r="N147" s="237" t="s">
        <v>49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155</v>
      </c>
      <c r="AT147" s="240" t="s">
        <v>300</v>
      </c>
      <c r="AU147" s="240" t="s">
        <v>93</v>
      </c>
      <c r="AY147" s="18" t="s">
        <v>298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91</v>
      </c>
      <c r="BK147" s="241">
        <f>ROUND(I147*H147,2)</f>
        <v>0</v>
      </c>
      <c r="BL147" s="18" t="s">
        <v>155</v>
      </c>
      <c r="BM147" s="240" t="s">
        <v>314</v>
      </c>
    </row>
    <row r="148" s="14" customFormat="1">
      <c r="A148" s="14"/>
      <c r="B148" s="253"/>
      <c r="C148" s="254"/>
      <c r="D148" s="244" t="s">
        <v>305</v>
      </c>
      <c r="E148" s="255" t="s">
        <v>1</v>
      </c>
      <c r="F148" s="256" t="s">
        <v>238</v>
      </c>
      <c r="G148" s="254"/>
      <c r="H148" s="257">
        <v>157.69999999999999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305</v>
      </c>
      <c r="AU148" s="263" t="s">
        <v>93</v>
      </c>
      <c r="AV148" s="14" t="s">
        <v>93</v>
      </c>
      <c r="AW148" s="14" t="s">
        <v>38</v>
      </c>
      <c r="AX148" s="14" t="s">
        <v>84</v>
      </c>
      <c r="AY148" s="263" t="s">
        <v>298</v>
      </c>
    </row>
    <row r="149" s="15" customFormat="1">
      <c r="A149" s="15"/>
      <c r="B149" s="264"/>
      <c r="C149" s="265"/>
      <c r="D149" s="244" t="s">
        <v>305</v>
      </c>
      <c r="E149" s="266" t="s">
        <v>1</v>
      </c>
      <c r="F149" s="267" t="s">
        <v>307</v>
      </c>
      <c r="G149" s="265"/>
      <c r="H149" s="268">
        <v>157.69999999999999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305</v>
      </c>
      <c r="AU149" s="274" t="s">
        <v>93</v>
      </c>
      <c r="AV149" s="15" t="s">
        <v>155</v>
      </c>
      <c r="AW149" s="15" t="s">
        <v>38</v>
      </c>
      <c r="AX149" s="15" t="s">
        <v>91</v>
      </c>
      <c r="AY149" s="274" t="s">
        <v>298</v>
      </c>
    </row>
    <row r="150" s="14" customFormat="1">
      <c r="A150" s="14"/>
      <c r="B150" s="253"/>
      <c r="C150" s="254"/>
      <c r="D150" s="244" t="s">
        <v>305</v>
      </c>
      <c r="E150" s="254"/>
      <c r="F150" s="256" t="s">
        <v>315</v>
      </c>
      <c r="G150" s="254"/>
      <c r="H150" s="257">
        <v>2996.3000000000002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305</v>
      </c>
      <c r="AU150" s="263" t="s">
        <v>93</v>
      </c>
      <c r="AV150" s="14" t="s">
        <v>93</v>
      </c>
      <c r="AW150" s="14" t="s">
        <v>4</v>
      </c>
      <c r="AX150" s="14" t="s">
        <v>91</v>
      </c>
      <c r="AY150" s="263" t="s">
        <v>298</v>
      </c>
    </row>
    <row r="151" s="2" customFormat="1" ht="33" customHeight="1">
      <c r="A151" s="39"/>
      <c r="B151" s="40"/>
      <c r="C151" s="229" t="s">
        <v>155</v>
      </c>
      <c r="D151" s="229" t="s">
        <v>300</v>
      </c>
      <c r="E151" s="230" t="s">
        <v>316</v>
      </c>
      <c r="F151" s="231" t="s">
        <v>317</v>
      </c>
      <c r="G151" s="232" t="s">
        <v>217</v>
      </c>
      <c r="H151" s="233">
        <v>18.899999999999999</v>
      </c>
      <c r="I151" s="234"/>
      <c r="J151" s="235">
        <f>ROUND(I151*H151,2)</f>
        <v>0</v>
      </c>
      <c r="K151" s="231" t="s">
        <v>303</v>
      </c>
      <c r="L151" s="45"/>
      <c r="M151" s="236" t="s">
        <v>1</v>
      </c>
      <c r="N151" s="237" t="s">
        <v>49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155</v>
      </c>
      <c r="AT151" s="240" t="s">
        <v>300</v>
      </c>
      <c r="AU151" s="240" t="s">
        <v>93</v>
      </c>
      <c r="AY151" s="18" t="s">
        <v>298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91</v>
      </c>
      <c r="BK151" s="241">
        <f>ROUND(I151*H151,2)</f>
        <v>0</v>
      </c>
      <c r="BL151" s="18" t="s">
        <v>155</v>
      </c>
      <c r="BM151" s="240" t="s">
        <v>318</v>
      </c>
    </row>
    <row r="152" s="13" customFormat="1">
      <c r="A152" s="13"/>
      <c r="B152" s="242"/>
      <c r="C152" s="243"/>
      <c r="D152" s="244" t="s">
        <v>305</v>
      </c>
      <c r="E152" s="245" t="s">
        <v>1</v>
      </c>
      <c r="F152" s="246" t="s">
        <v>319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305</v>
      </c>
      <c r="AU152" s="252" t="s">
        <v>93</v>
      </c>
      <c r="AV152" s="13" t="s">
        <v>91</v>
      </c>
      <c r="AW152" s="13" t="s">
        <v>38</v>
      </c>
      <c r="AX152" s="13" t="s">
        <v>84</v>
      </c>
      <c r="AY152" s="252" t="s">
        <v>298</v>
      </c>
    </row>
    <row r="153" s="14" customFormat="1">
      <c r="A153" s="14"/>
      <c r="B153" s="253"/>
      <c r="C153" s="254"/>
      <c r="D153" s="244" t="s">
        <v>305</v>
      </c>
      <c r="E153" s="255" t="s">
        <v>254</v>
      </c>
      <c r="F153" s="256" t="s">
        <v>320</v>
      </c>
      <c r="G153" s="254"/>
      <c r="H153" s="257">
        <v>18.899999999999999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305</v>
      </c>
      <c r="AU153" s="263" t="s">
        <v>93</v>
      </c>
      <c r="AV153" s="14" t="s">
        <v>93</v>
      </c>
      <c r="AW153" s="14" t="s">
        <v>38</v>
      </c>
      <c r="AX153" s="14" t="s">
        <v>84</v>
      </c>
      <c r="AY153" s="263" t="s">
        <v>298</v>
      </c>
    </row>
    <row r="154" s="15" customFormat="1">
      <c r="A154" s="15"/>
      <c r="B154" s="264"/>
      <c r="C154" s="265"/>
      <c r="D154" s="244" t="s">
        <v>305</v>
      </c>
      <c r="E154" s="266" t="s">
        <v>1</v>
      </c>
      <c r="F154" s="267" t="s">
        <v>307</v>
      </c>
      <c r="G154" s="265"/>
      <c r="H154" s="268">
        <v>18.899999999999999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305</v>
      </c>
      <c r="AU154" s="274" t="s">
        <v>93</v>
      </c>
      <c r="AV154" s="15" t="s">
        <v>155</v>
      </c>
      <c r="AW154" s="15" t="s">
        <v>38</v>
      </c>
      <c r="AX154" s="15" t="s">
        <v>91</v>
      </c>
      <c r="AY154" s="274" t="s">
        <v>298</v>
      </c>
    </row>
    <row r="155" s="2" customFormat="1" ht="37.8" customHeight="1">
      <c r="A155" s="39"/>
      <c r="B155" s="40"/>
      <c r="C155" s="229" t="s">
        <v>260</v>
      </c>
      <c r="D155" s="229" t="s">
        <v>300</v>
      </c>
      <c r="E155" s="230" t="s">
        <v>321</v>
      </c>
      <c r="F155" s="231" t="s">
        <v>322</v>
      </c>
      <c r="G155" s="232" t="s">
        <v>217</v>
      </c>
      <c r="H155" s="233">
        <v>345</v>
      </c>
      <c r="I155" s="234"/>
      <c r="J155" s="235">
        <f>ROUND(I155*H155,2)</f>
        <v>0</v>
      </c>
      <c r="K155" s="231" t="s">
        <v>303</v>
      </c>
      <c r="L155" s="45"/>
      <c r="M155" s="236" t="s">
        <v>1</v>
      </c>
      <c r="N155" s="237" t="s">
        <v>49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155</v>
      </c>
      <c r="AT155" s="240" t="s">
        <v>300</v>
      </c>
      <c r="AU155" s="240" t="s">
        <v>93</v>
      </c>
      <c r="AY155" s="18" t="s">
        <v>298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91</v>
      </c>
      <c r="BK155" s="241">
        <f>ROUND(I155*H155,2)</f>
        <v>0</v>
      </c>
      <c r="BL155" s="18" t="s">
        <v>155</v>
      </c>
      <c r="BM155" s="240" t="s">
        <v>323</v>
      </c>
    </row>
    <row r="156" s="2" customFormat="1">
      <c r="A156" s="39"/>
      <c r="B156" s="40"/>
      <c r="C156" s="41"/>
      <c r="D156" s="244" t="s">
        <v>324</v>
      </c>
      <c r="E156" s="41"/>
      <c r="F156" s="275" t="s">
        <v>325</v>
      </c>
      <c r="G156" s="41"/>
      <c r="H156" s="41"/>
      <c r="I156" s="276"/>
      <c r="J156" s="41"/>
      <c r="K156" s="41"/>
      <c r="L156" s="45"/>
      <c r="M156" s="277"/>
      <c r="N156" s="27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324</v>
      </c>
      <c r="AU156" s="18" t="s">
        <v>93</v>
      </c>
    </row>
    <row r="157" s="13" customFormat="1">
      <c r="A157" s="13"/>
      <c r="B157" s="242"/>
      <c r="C157" s="243"/>
      <c r="D157" s="244" t="s">
        <v>305</v>
      </c>
      <c r="E157" s="245" t="s">
        <v>1</v>
      </c>
      <c r="F157" s="246" t="s">
        <v>326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305</v>
      </c>
      <c r="AU157" s="252" t="s">
        <v>93</v>
      </c>
      <c r="AV157" s="13" t="s">
        <v>91</v>
      </c>
      <c r="AW157" s="13" t="s">
        <v>38</v>
      </c>
      <c r="AX157" s="13" t="s">
        <v>84</v>
      </c>
      <c r="AY157" s="252" t="s">
        <v>298</v>
      </c>
    </row>
    <row r="158" s="14" customFormat="1">
      <c r="A158" s="14"/>
      <c r="B158" s="253"/>
      <c r="C158" s="254"/>
      <c r="D158" s="244" t="s">
        <v>305</v>
      </c>
      <c r="E158" s="255" t="s">
        <v>232</v>
      </c>
      <c r="F158" s="256" t="s">
        <v>234</v>
      </c>
      <c r="G158" s="254"/>
      <c r="H158" s="257">
        <v>345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305</v>
      </c>
      <c r="AU158" s="263" t="s">
        <v>93</v>
      </c>
      <c r="AV158" s="14" t="s">
        <v>93</v>
      </c>
      <c r="AW158" s="14" t="s">
        <v>38</v>
      </c>
      <c r="AX158" s="14" t="s">
        <v>84</v>
      </c>
      <c r="AY158" s="263" t="s">
        <v>298</v>
      </c>
    </row>
    <row r="159" s="15" customFormat="1">
      <c r="A159" s="15"/>
      <c r="B159" s="264"/>
      <c r="C159" s="265"/>
      <c r="D159" s="244" t="s">
        <v>305</v>
      </c>
      <c r="E159" s="266" t="s">
        <v>1</v>
      </c>
      <c r="F159" s="267" t="s">
        <v>307</v>
      </c>
      <c r="G159" s="265"/>
      <c r="H159" s="268">
        <v>345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305</v>
      </c>
      <c r="AU159" s="274" t="s">
        <v>93</v>
      </c>
      <c r="AV159" s="15" t="s">
        <v>155</v>
      </c>
      <c r="AW159" s="15" t="s">
        <v>38</v>
      </c>
      <c r="AX159" s="15" t="s">
        <v>91</v>
      </c>
      <c r="AY159" s="274" t="s">
        <v>298</v>
      </c>
    </row>
    <row r="160" s="2" customFormat="1" ht="37.8" customHeight="1">
      <c r="A160" s="39"/>
      <c r="B160" s="40"/>
      <c r="C160" s="229" t="s">
        <v>183</v>
      </c>
      <c r="D160" s="229" t="s">
        <v>300</v>
      </c>
      <c r="E160" s="230" t="s">
        <v>327</v>
      </c>
      <c r="F160" s="231" t="s">
        <v>328</v>
      </c>
      <c r="G160" s="232" t="s">
        <v>217</v>
      </c>
      <c r="H160" s="233">
        <v>1403.9000000000001</v>
      </c>
      <c r="I160" s="234"/>
      <c r="J160" s="235">
        <f>ROUND(I160*H160,2)</f>
        <v>0</v>
      </c>
      <c r="K160" s="231" t="s">
        <v>303</v>
      </c>
      <c r="L160" s="45"/>
      <c r="M160" s="236" t="s">
        <v>1</v>
      </c>
      <c r="N160" s="237" t="s">
        <v>49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155</v>
      </c>
      <c r="AT160" s="240" t="s">
        <v>300</v>
      </c>
      <c r="AU160" s="240" t="s">
        <v>93</v>
      </c>
      <c r="AY160" s="18" t="s">
        <v>298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91</v>
      </c>
      <c r="BK160" s="241">
        <f>ROUND(I160*H160,2)</f>
        <v>0</v>
      </c>
      <c r="BL160" s="18" t="s">
        <v>155</v>
      </c>
      <c r="BM160" s="240" t="s">
        <v>329</v>
      </c>
    </row>
    <row r="161" s="14" customFormat="1">
      <c r="A161" s="14"/>
      <c r="B161" s="253"/>
      <c r="C161" s="254"/>
      <c r="D161" s="244" t="s">
        <v>305</v>
      </c>
      <c r="E161" s="255" t="s">
        <v>1</v>
      </c>
      <c r="F161" s="256" t="s">
        <v>330</v>
      </c>
      <c r="G161" s="254"/>
      <c r="H161" s="257">
        <v>363.89999999999998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305</v>
      </c>
      <c r="AU161" s="263" t="s">
        <v>93</v>
      </c>
      <c r="AV161" s="14" t="s">
        <v>93</v>
      </c>
      <c r="AW161" s="14" t="s">
        <v>38</v>
      </c>
      <c r="AX161" s="14" t="s">
        <v>84</v>
      </c>
      <c r="AY161" s="263" t="s">
        <v>298</v>
      </c>
    </row>
    <row r="162" s="14" customFormat="1">
      <c r="A162" s="14"/>
      <c r="B162" s="253"/>
      <c r="C162" s="254"/>
      <c r="D162" s="244" t="s">
        <v>305</v>
      </c>
      <c r="E162" s="255" t="s">
        <v>1</v>
      </c>
      <c r="F162" s="256" t="s">
        <v>331</v>
      </c>
      <c r="G162" s="254"/>
      <c r="H162" s="257">
        <v>1040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305</v>
      </c>
      <c r="AU162" s="263" t="s">
        <v>93</v>
      </c>
      <c r="AV162" s="14" t="s">
        <v>93</v>
      </c>
      <c r="AW162" s="14" t="s">
        <v>38</v>
      </c>
      <c r="AX162" s="14" t="s">
        <v>84</v>
      </c>
      <c r="AY162" s="263" t="s">
        <v>298</v>
      </c>
    </row>
    <row r="163" s="15" customFormat="1">
      <c r="A163" s="15"/>
      <c r="B163" s="264"/>
      <c r="C163" s="265"/>
      <c r="D163" s="244" t="s">
        <v>305</v>
      </c>
      <c r="E163" s="266" t="s">
        <v>1</v>
      </c>
      <c r="F163" s="267" t="s">
        <v>307</v>
      </c>
      <c r="G163" s="265"/>
      <c r="H163" s="268">
        <v>1403.9000000000001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305</v>
      </c>
      <c r="AU163" s="274" t="s">
        <v>93</v>
      </c>
      <c r="AV163" s="15" t="s">
        <v>155</v>
      </c>
      <c r="AW163" s="15" t="s">
        <v>38</v>
      </c>
      <c r="AX163" s="15" t="s">
        <v>91</v>
      </c>
      <c r="AY163" s="274" t="s">
        <v>298</v>
      </c>
    </row>
    <row r="164" s="2" customFormat="1" ht="37.8" customHeight="1">
      <c r="A164" s="39"/>
      <c r="B164" s="40"/>
      <c r="C164" s="229" t="s">
        <v>187</v>
      </c>
      <c r="D164" s="229" t="s">
        <v>300</v>
      </c>
      <c r="E164" s="230" t="s">
        <v>332</v>
      </c>
      <c r="F164" s="231" t="s">
        <v>333</v>
      </c>
      <c r="G164" s="232" t="s">
        <v>217</v>
      </c>
      <c r="H164" s="233">
        <v>21058.5</v>
      </c>
      <c r="I164" s="234"/>
      <c r="J164" s="235">
        <f>ROUND(I164*H164,2)</f>
        <v>0</v>
      </c>
      <c r="K164" s="231" t="s">
        <v>303</v>
      </c>
      <c r="L164" s="45"/>
      <c r="M164" s="236" t="s">
        <v>1</v>
      </c>
      <c r="N164" s="237" t="s">
        <v>49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155</v>
      </c>
      <c r="AT164" s="240" t="s">
        <v>300</v>
      </c>
      <c r="AU164" s="240" t="s">
        <v>93</v>
      </c>
      <c r="AY164" s="18" t="s">
        <v>298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91</v>
      </c>
      <c r="BK164" s="241">
        <f>ROUND(I164*H164,2)</f>
        <v>0</v>
      </c>
      <c r="BL164" s="18" t="s">
        <v>155</v>
      </c>
      <c r="BM164" s="240" t="s">
        <v>334</v>
      </c>
    </row>
    <row r="165" s="14" customFormat="1">
      <c r="A165" s="14"/>
      <c r="B165" s="253"/>
      <c r="C165" s="254"/>
      <c r="D165" s="244" t="s">
        <v>305</v>
      </c>
      <c r="E165" s="255" t="s">
        <v>1</v>
      </c>
      <c r="F165" s="256" t="s">
        <v>335</v>
      </c>
      <c r="G165" s="254"/>
      <c r="H165" s="257">
        <v>363.89999999999998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305</v>
      </c>
      <c r="AU165" s="263" t="s">
        <v>93</v>
      </c>
      <c r="AV165" s="14" t="s">
        <v>93</v>
      </c>
      <c r="AW165" s="14" t="s">
        <v>38</v>
      </c>
      <c r="AX165" s="14" t="s">
        <v>84</v>
      </c>
      <c r="AY165" s="263" t="s">
        <v>298</v>
      </c>
    </row>
    <row r="166" s="14" customFormat="1">
      <c r="A166" s="14"/>
      <c r="B166" s="253"/>
      <c r="C166" s="254"/>
      <c r="D166" s="244" t="s">
        <v>305</v>
      </c>
      <c r="E166" s="255" t="s">
        <v>1</v>
      </c>
      <c r="F166" s="256" t="s">
        <v>336</v>
      </c>
      <c r="G166" s="254"/>
      <c r="H166" s="257">
        <v>1040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305</v>
      </c>
      <c r="AU166" s="263" t="s">
        <v>93</v>
      </c>
      <c r="AV166" s="14" t="s">
        <v>93</v>
      </c>
      <c r="AW166" s="14" t="s">
        <v>38</v>
      </c>
      <c r="AX166" s="14" t="s">
        <v>84</v>
      </c>
      <c r="AY166" s="263" t="s">
        <v>298</v>
      </c>
    </row>
    <row r="167" s="15" customFormat="1">
      <c r="A167" s="15"/>
      <c r="B167" s="264"/>
      <c r="C167" s="265"/>
      <c r="D167" s="244" t="s">
        <v>305</v>
      </c>
      <c r="E167" s="266" t="s">
        <v>1</v>
      </c>
      <c r="F167" s="267" t="s">
        <v>307</v>
      </c>
      <c r="G167" s="265"/>
      <c r="H167" s="268">
        <v>1403.9000000000001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305</v>
      </c>
      <c r="AU167" s="274" t="s">
        <v>93</v>
      </c>
      <c r="AV167" s="15" t="s">
        <v>155</v>
      </c>
      <c r="AW167" s="15" t="s">
        <v>38</v>
      </c>
      <c r="AX167" s="15" t="s">
        <v>91</v>
      </c>
      <c r="AY167" s="274" t="s">
        <v>298</v>
      </c>
    </row>
    <row r="168" s="14" customFormat="1">
      <c r="A168" s="14"/>
      <c r="B168" s="253"/>
      <c r="C168" s="254"/>
      <c r="D168" s="244" t="s">
        <v>305</v>
      </c>
      <c r="E168" s="254"/>
      <c r="F168" s="256" t="s">
        <v>337</v>
      </c>
      <c r="G168" s="254"/>
      <c r="H168" s="257">
        <v>21058.5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305</v>
      </c>
      <c r="AU168" s="263" t="s">
        <v>93</v>
      </c>
      <c r="AV168" s="14" t="s">
        <v>93</v>
      </c>
      <c r="AW168" s="14" t="s">
        <v>4</v>
      </c>
      <c r="AX168" s="14" t="s">
        <v>91</v>
      </c>
      <c r="AY168" s="263" t="s">
        <v>298</v>
      </c>
    </row>
    <row r="169" s="2" customFormat="1" ht="33" customHeight="1">
      <c r="A169" s="39"/>
      <c r="B169" s="40"/>
      <c r="C169" s="229" t="s">
        <v>338</v>
      </c>
      <c r="D169" s="229" t="s">
        <v>300</v>
      </c>
      <c r="E169" s="230" t="s">
        <v>339</v>
      </c>
      <c r="F169" s="231" t="s">
        <v>340</v>
      </c>
      <c r="G169" s="232" t="s">
        <v>217</v>
      </c>
      <c r="H169" s="233">
        <v>315</v>
      </c>
      <c r="I169" s="234"/>
      <c r="J169" s="235">
        <f>ROUND(I169*H169,2)</f>
        <v>0</v>
      </c>
      <c r="K169" s="231" t="s">
        <v>303</v>
      </c>
      <c r="L169" s="45"/>
      <c r="M169" s="236" t="s">
        <v>1</v>
      </c>
      <c r="N169" s="237" t="s">
        <v>49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155</v>
      </c>
      <c r="AT169" s="240" t="s">
        <v>300</v>
      </c>
      <c r="AU169" s="240" t="s">
        <v>93</v>
      </c>
      <c r="AY169" s="18" t="s">
        <v>298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91</v>
      </c>
      <c r="BK169" s="241">
        <f>ROUND(I169*H169,2)</f>
        <v>0</v>
      </c>
      <c r="BL169" s="18" t="s">
        <v>155</v>
      </c>
      <c r="BM169" s="240" t="s">
        <v>341</v>
      </c>
    </row>
    <row r="170" s="13" customFormat="1">
      <c r="A170" s="13"/>
      <c r="B170" s="242"/>
      <c r="C170" s="243"/>
      <c r="D170" s="244" t="s">
        <v>305</v>
      </c>
      <c r="E170" s="245" t="s">
        <v>1</v>
      </c>
      <c r="F170" s="246" t="s">
        <v>326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305</v>
      </c>
      <c r="AU170" s="252" t="s">
        <v>93</v>
      </c>
      <c r="AV170" s="13" t="s">
        <v>91</v>
      </c>
      <c r="AW170" s="13" t="s">
        <v>38</v>
      </c>
      <c r="AX170" s="13" t="s">
        <v>84</v>
      </c>
      <c r="AY170" s="252" t="s">
        <v>298</v>
      </c>
    </row>
    <row r="171" s="14" customFormat="1">
      <c r="A171" s="14"/>
      <c r="B171" s="253"/>
      <c r="C171" s="254"/>
      <c r="D171" s="244" t="s">
        <v>305</v>
      </c>
      <c r="E171" s="255" t="s">
        <v>215</v>
      </c>
      <c r="F171" s="256" t="s">
        <v>218</v>
      </c>
      <c r="G171" s="254"/>
      <c r="H171" s="257">
        <v>315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305</v>
      </c>
      <c r="AU171" s="263" t="s">
        <v>93</v>
      </c>
      <c r="AV171" s="14" t="s">
        <v>93</v>
      </c>
      <c r="AW171" s="14" t="s">
        <v>38</v>
      </c>
      <c r="AX171" s="14" t="s">
        <v>84</v>
      </c>
      <c r="AY171" s="263" t="s">
        <v>298</v>
      </c>
    </row>
    <row r="172" s="15" customFormat="1">
      <c r="A172" s="15"/>
      <c r="B172" s="264"/>
      <c r="C172" s="265"/>
      <c r="D172" s="244" t="s">
        <v>305</v>
      </c>
      <c r="E172" s="266" t="s">
        <v>1</v>
      </c>
      <c r="F172" s="267" t="s">
        <v>307</v>
      </c>
      <c r="G172" s="265"/>
      <c r="H172" s="268">
        <v>315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305</v>
      </c>
      <c r="AU172" s="274" t="s">
        <v>93</v>
      </c>
      <c r="AV172" s="15" t="s">
        <v>155</v>
      </c>
      <c r="AW172" s="15" t="s">
        <v>38</v>
      </c>
      <c r="AX172" s="15" t="s">
        <v>91</v>
      </c>
      <c r="AY172" s="274" t="s">
        <v>298</v>
      </c>
    </row>
    <row r="173" s="2" customFormat="1" ht="33" customHeight="1">
      <c r="A173" s="39"/>
      <c r="B173" s="40"/>
      <c r="C173" s="229" t="s">
        <v>149</v>
      </c>
      <c r="D173" s="229" t="s">
        <v>300</v>
      </c>
      <c r="E173" s="230" t="s">
        <v>342</v>
      </c>
      <c r="F173" s="231" t="s">
        <v>343</v>
      </c>
      <c r="G173" s="232" t="s">
        <v>217</v>
      </c>
      <c r="H173" s="233">
        <v>725</v>
      </c>
      <c r="I173" s="234"/>
      <c r="J173" s="235">
        <f>ROUND(I173*H173,2)</f>
        <v>0</v>
      </c>
      <c r="K173" s="231" t="s">
        <v>303</v>
      </c>
      <c r="L173" s="45"/>
      <c r="M173" s="236" t="s">
        <v>1</v>
      </c>
      <c r="N173" s="237" t="s">
        <v>49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155</v>
      </c>
      <c r="AT173" s="240" t="s">
        <v>300</v>
      </c>
      <c r="AU173" s="240" t="s">
        <v>93</v>
      </c>
      <c r="AY173" s="18" t="s">
        <v>298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91</v>
      </c>
      <c r="BK173" s="241">
        <f>ROUND(I173*H173,2)</f>
        <v>0</v>
      </c>
      <c r="BL173" s="18" t="s">
        <v>155</v>
      </c>
      <c r="BM173" s="240" t="s">
        <v>344</v>
      </c>
    </row>
    <row r="174" s="13" customFormat="1">
      <c r="A174" s="13"/>
      <c r="B174" s="242"/>
      <c r="C174" s="243"/>
      <c r="D174" s="244" t="s">
        <v>305</v>
      </c>
      <c r="E174" s="245" t="s">
        <v>1</v>
      </c>
      <c r="F174" s="246" t="s">
        <v>326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305</v>
      </c>
      <c r="AU174" s="252" t="s">
        <v>93</v>
      </c>
      <c r="AV174" s="13" t="s">
        <v>91</v>
      </c>
      <c r="AW174" s="13" t="s">
        <v>38</v>
      </c>
      <c r="AX174" s="13" t="s">
        <v>84</v>
      </c>
      <c r="AY174" s="252" t="s">
        <v>298</v>
      </c>
    </row>
    <row r="175" s="14" customFormat="1">
      <c r="A175" s="14"/>
      <c r="B175" s="253"/>
      <c r="C175" s="254"/>
      <c r="D175" s="244" t="s">
        <v>305</v>
      </c>
      <c r="E175" s="255" t="s">
        <v>219</v>
      </c>
      <c r="F175" s="256" t="s">
        <v>220</v>
      </c>
      <c r="G175" s="254"/>
      <c r="H175" s="257">
        <v>725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305</v>
      </c>
      <c r="AU175" s="263" t="s">
        <v>93</v>
      </c>
      <c r="AV175" s="14" t="s">
        <v>93</v>
      </c>
      <c r="AW175" s="14" t="s">
        <v>38</v>
      </c>
      <c r="AX175" s="14" t="s">
        <v>84</v>
      </c>
      <c r="AY175" s="263" t="s">
        <v>298</v>
      </c>
    </row>
    <row r="176" s="15" customFormat="1">
      <c r="A176" s="15"/>
      <c r="B176" s="264"/>
      <c r="C176" s="265"/>
      <c r="D176" s="244" t="s">
        <v>305</v>
      </c>
      <c r="E176" s="266" t="s">
        <v>1</v>
      </c>
      <c r="F176" s="267" t="s">
        <v>307</v>
      </c>
      <c r="G176" s="265"/>
      <c r="H176" s="268">
        <v>725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305</v>
      </c>
      <c r="AU176" s="274" t="s">
        <v>93</v>
      </c>
      <c r="AV176" s="15" t="s">
        <v>155</v>
      </c>
      <c r="AW176" s="15" t="s">
        <v>38</v>
      </c>
      <c r="AX176" s="15" t="s">
        <v>91</v>
      </c>
      <c r="AY176" s="274" t="s">
        <v>298</v>
      </c>
    </row>
    <row r="177" s="2" customFormat="1" ht="16.5" customHeight="1">
      <c r="A177" s="39"/>
      <c r="B177" s="40"/>
      <c r="C177" s="279" t="s">
        <v>345</v>
      </c>
      <c r="D177" s="279" t="s">
        <v>346</v>
      </c>
      <c r="E177" s="280" t="s">
        <v>347</v>
      </c>
      <c r="F177" s="281" t="s">
        <v>348</v>
      </c>
      <c r="G177" s="282" t="s">
        <v>349</v>
      </c>
      <c r="H177" s="283">
        <v>1976</v>
      </c>
      <c r="I177" s="284"/>
      <c r="J177" s="285">
        <f>ROUND(I177*H177,2)</f>
        <v>0</v>
      </c>
      <c r="K177" s="281" t="s">
        <v>303</v>
      </c>
      <c r="L177" s="286"/>
      <c r="M177" s="287" t="s">
        <v>1</v>
      </c>
      <c r="N177" s="288" t="s">
        <v>49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350</v>
      </c>
      <c r="AT177" s="240" t="s">
        <v>346</v>
      </c>
      <c r="AU177" s="240" t="s">
        <v>93</v>
      </c>
      <c r="AY177" s="18" t="s">
        <v>298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91</v>
      </c>
      <c r="BK177" s="241">
        <f>ROUND(I177*H177,2)</f>
        <v>0</v>
      </c>
      <c r="BL177" s="18" t="s">
        <v>350</v>
      </c>
      <c r="BM177" s="240" t="s">
        <v>351</v>
      </c>
    </row>
    <row r="178" s="13" customFormat="1">
      <c r="A178" s="13"/>
      <c r="B178" s="242"/>
      <c r="C178" s="243"/>
      <c r="D178" s="244" t="s">
        <v>305</v>
      </c>
      <c r="E178" s="245" t="s">
        <v>1</v>
      </c>
      <c r="F178" s="246" t="s">
        <v>352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305</v>
      </c>
      <c r="AU178" s="252" t="s">
        <v>93</v>
      </c>
      <c r="AV178" s="13" t="s">
        <v>91</v>
      </c>
      <c r="AW178" s="13" t="s">
        <v>38</v>
      </c>
      <c r="AX178" s="13" t="s">
        <v>84</v>
      </c>
      <c r="AY178" s="252" t="s">
        <v>298</v>
      </c>
    </row>
    <row r="179" s="14" customFormat="1">
      <c r="A179" s="14"/>
      <c r="B179" s="253"/>
      <c r="C179" s="254"/>
      <c r="D179" s="244" t="s">
        <v>305</v>
      </c>
      <c r="E179" s="255" t="s">
        <v>1</v>
      </c>
      <c r="F179" s="256" t="s">
        <v>353</v>
      </c>
      <c r="G179" s="254"/>
      <c r="H179" s="257">
        <v>1976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305</v>
      </c>
      <c r="AU179" s="263" t="s">
        <v>93</v>
      </c>
      <c r="AV179" s="14" t="s">
        <v>93</v>
      </c>
      <c r="AW179" s="14" t="s">
        <v>38</v>
      </c>
      <c r="AX179" s="14" t="s">
        <v>84</v>
      </c>
      <c r="AY179" s="263" t="s">
        <v>298</v>
      </c>
    </row>
    <row r="180" s="15" customFormat="1">
      <c r="A180" s="15"/>
      <c r="B180" s="264"/>
      <c r="C180" s="265"/>
      <c r="D180" s="244" t="s">
        <v>305</v>
      </c>
      <c r="E180" s="266" t="s">
        <v>1</v>
      </c>
      <c r="F180" s="267" t="s">
        <v>307</v>
      </c>
      <c r="G180" s="265"/>
      <c r="H180" s="268">
        <v>1976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305</v>
      </c>
      <c r="AU180" s="274" t="s">
        <v>93</v>
      </c>
      <c r="AV180" s="15" t="s">
        <v>155</v>
      </c>
      <c r="AW180" s="15" t="s">
        <v>38</v>
      </c>
      <c r="AX180" s="15" t="s">
        <v>91</v>
      </c>
      <c r="AY180" s="274" t="s">
        <v>298</v>
      </c>
    </row>
    <row r="181" s="2" customFormat="1" ht="16.5" customHeight="1">
      <c r="A181" s="39"/>
      <c r="B181" s="40"/>
      <c r="C181" s="229" t="s">
        <v>354</v>
      </c>
      <c r="D181" s="229" t="s">
        <v>300</v>
      </c>
      <c r="E181" s="230" t="s">
        <v>355</v>
      </c>
      <c r="F181" s="231" t="s">
        <v>356</v>
      </c>
      <c r="G181" s="232" t="s">
        <v>217</v>
      </c>
      <c r="H181" s="233">
        <v>521.60000000000002</v>
      </c>
      <c r="I181" s="234"/>
      <c r="J181" s="235">
        <f>ROUND(I181*H181,2)</f>
        <v>0</v>
      </c>
      <c r="K181" s="231" t="s">
        <v>303</v>
      </c>
      <c r="L181" s="45"/>
      <c r="M181" s="236" t="s">
        <v>1</v>
      </c>
      <c r="N181" s="237" t="s">
        <v>49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155</v>
      </c>
      <c r="AT181" s="240" t="s">
        <v>300</v>
      </c>
      <c r="AU181" s="240" t="s">
        <v>93</v>
      </c>
      <c r="AY181" s="18" t="s">
        <v>298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91</v>
      </c>
      <c r="BK181" s="241">
        <f>ROUND(I181*H181,2)</f>
        <v>0</v>
      </c>
      <c r="BL181" s="18" t="s">
        <v>155</v>
      </c>
      <c r="BM181" s="240" t="s">
        <v>357</v>
      </c>
    </row>
    <row r="182" s="14" customFormat="1">
      <c r="A182" s="14"/>
      <c r="B182" s="253"/>
      <c r="C182" s="254"/>
      <c r="D182" s="244" t="s">
        <v>305</v>
      </c>
      <c r="E182" s="255" t="s">
        <v>1</v>
      </c>
      <c r="F182" s="256" t="s">
        <v>358</v>
      </c>
      <c r="G182" s="254"/>
      <c r="H182" s="257">
        <v>521.60000000000002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305</v>
      </c>
      <c r="AU182" s="263" t="s">
        <v>93</v>
      </c>
      <c r="AV182" s="14" t="s">
        <v>93</v>
      </c>
      <c r="AW182" s="14" t="s">
        <v>38</v>
      </c>
      <c r="AX182" s="14" t="s">
        <v>84</v>
      </c>
      <c r="AY182" s="263" t="s">
        <v>298</v>
      </c>
    </row>
    <row r="183" s="15" customFormat="1">
      <c r="A183" s="15"/>
      <c r="B183" s="264"/>
      <c r="C183" s="265"/>
      <c r="D183" s="244" t="s">
        <v>305</v>
      </c>
      <c r="E183" s="266" t="s">
        <v>1</v>
      </c>
      <c r="F183" s="267" t="s">
        <v>307</v>
      </c>
      <c r="G183" s="265"/>
      <c r="H183" s="268">
        <v>521.60000000000002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4" t="s">
        <v>305</v>
      </c>
      <c r="AU183" s="274" t="s">
        <v>93</v>
      </c>
      <c r="AV183" s="15" t="s">
        <v>155</v>
      </c>
      <c r="AW183" s="15" t="s">
        <v>38</v>
      </c>
      <c r="AX183" s="15" t="s">
        <v>91</v>
      </c>
      <c r="AY183" s="274" t="s">
        <v>298</v>
      </c>
    </row>
    <row r="184" s="2" customFormat="1" ht="33" customHeight="1">
      <c r="A184" s="39"/>
      <c r="B184" s="40"/>
      <c r="C184" s="229" t="s">
        <v>8</v>
      </c>
      <c r="D184" s="229" t="s">
        <v>300</v>
      </c>
      <c r="E184" s="230" t="s">
        <v>359</v>
      </c>
      <c r="F184" s="231" t="s">
        <v>360</v>
      </c>
      <c r="G184" s="232" t="s">
        <v>349</v>
      </c>
      <c r="H184" s="233">
        <v>938.88</v>
      </c>
      <c r="I184" s="234"/>
      <c r="J184" s="235">
        <f>ROUND(I184*H184,2)</f>
        <v>0</v>
      </c>
      <c r="K184" s="231" t="s">
        <v>303</v>
      </c>
      <c r="L184" s="45"/>
      <c r="M184" s="236" t="s">
        <v>1</v>
      </c>
      <c r="N184" s="237" t="s">
        <v>49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155</v>
      </c>
      <c r="AT184" s="240" t="s">
        <v>300</v>
      </c>
      <c r="AU184" s="240" t="s">
        <v>93</v>
      </c>
      <c r="AY184" s="18" t="s">
        <v>298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91</v>
      </c>
      <c r="BK184" s="241">
        <f>ROUND(I184*H184,2)</f>
        <v>0</v>
      </c>
      <c r="BL184" s="18" t="s">
        <v>155</v>
      </c>
      <c r="BM184" s="240" t="s">
        <v>361</v>
      </c>
    </row>
    <row r="185" s="14" customFormat="1">
      <c r="A185" s="14"/>
      <c r="B185" s="253"/>
      <c r="C185" s="254"/>
      <c r="D185" s="244" t="s">
        <v>305</v>
      </c>
      <c r="E185" s="255" t="s">
        <v>1</v>
      </c>
      <c r="F185" s="256" t="s">
        <v>362</v>
      </c>
      <c r="G185" s="254"/>
      <c r="H185" s="257">
        <v>938.88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305</v>
      </c>
      <c r="AU185" s="263" t="s">
        <v>93</v>
      </c>
      <c r="AV185" s="14" t="s">
        <v>93</v>
      </c>
      <c r="AW185" s="14" t="s">
        <v>38</v>
      </c>
      <c r="AX185" s="14" t="s">
        <v>84</v>
      </c>
      <c r="AY185" s="263" t="s">
        <v>298</v>
      </c>
    </row>
    <row r="186" s="15" customFormat="1">
      <c r="A186" s="15"/>
      <c r="B186" s="264"/>
      <c r="C186" s="265"/>
      <c r="D186" s="244" t="s">
        <v>305</v>
      </c>
      <c r="E186" s="266" t="s">
        <v>1</v>
      </c>
      <c r="F186" s="267" t="s">
        <v>307</v>
      </c>
      <c r="G186" s="265"/>
      <c r="H186" s="268">
        <v>938.88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305</v>
      </c>
      <c r="AU186" s="274" t="s">
        <v>93</v>
      </c>
      <c r="AV186" s="15" t="s">
        <v>155</v>
      </c>
      <c r="AW186" s="15" t="s">
        <v>38</v>
      </c>
      <c r="AX186" s="15" t="s">
        <v>91</v>
      </c>
      <c r="AY186" s="274" t="s">
        <v>298</v>
      </c>
    </row>
    <row r="187" s="2" customFormat="1" ht="24.15" customHeight="1">
      <c r="A187" s="39"/>
      <c r="B187" s="40"/>
      <c r="C187" s="229" t="s">
        <v>363</v>
      </c>
      <c r="D187" s="229" t="s">
        <v>300</v>
      </c>
      <c r="E187" s="230" t="s">
        <v>364</v>
      </c>
      <c r="F187" s="231" t="s">
        <v>365</v>
      </c>
      <c r="G187" s="232" t="s">
        <v>121</v>
      </c>
      <c r="H187" s="233">
        <v>2795.4949999999999</v>
      </c>
      <c r="I187" s="234"/>
      <c r="J187" s="235">
        <f>ROUND(I187*H187,2)</f>
        <v>0</v>
      </c>
      <c r="K187" s="231" t="s">
        <v>303</v>
      </c>
      <c r="L187" s="45"/>
      <c r="M187" s="236" t="s">
        <v>1</v>
      </c>
      <c r="N187" s="237" t="s">
        <v>49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155</v>
      </c>
      <c r="AT187" s="240" t="s">
        <v>300</v>
      </c>
      <c r="AU187" s="240" t="s">
        <v>93</v>
      </c>
      <c r="AY187" s="18" t="s">
        <v>298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91</v>
      </c>
      <c r="BK187" s="241">
        <f>ROUND(I187*H187,2)</f>
        <v>0</v>
      </c>
      <c r="BL187" s="18" t="s">
        <v>155</v>
      </c>
      <c r="BM187" s="240" t="s">
        <v>366</v>
      </c>
    </row>
    <row r="188" s="14" customFormat="1">
      <c r="A188" s="14"/>
      <c r="B188" s="253"/>
      <c r="C188" s="254"/>
      <c r="D188" s="244" t="s">
        <v>305</v>
      </c>
      <c r="E188" s="255" t="s">
        <v>1</v>
      </c>
      <c r="F188" s="256" t="s">
        <v>367</v>
      </c>
      <c r="G188" s="254"/>
      <c r="H188" s="257">
        <v>2795.4949999999999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305</v>
      </c>
      <c r="AU188" s="263" t="s">
        <v>93</v>
      </c>
      <c r="AV188" s="14" t="s">
        <v>93</v>
      </c>
      <c r="AW188" s="14" t="s">
        <v>38</v>
      </c>
      <c r="AX188" s="14" t="s">
        <v>84</v>
      </c>
      <c r="AY188" s="263" t="s">
        <v>298</v>
      </c>
    </row>
    <row r="189" s="15" customFormat="1">
      <c r="A189" s="15"/>
      <c r="B189" s="264"/>
      <c r="C189" s="265"/>
      <c r="D189" s="244" t="s">
        <v>305</v>
      </c>
      <c r="E189" s="266" t="s">
        <v>1</v>
      </c>
      <c r="F189" s="267" t="s">
        <v>307</v>
      </c>
      <c r="G189" s="265"/>
      <c r="H189" s="268">
        <v>2795.4949999999999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305</v>
      </c>
      <c r="AU189" s="274" t="s">
        <v>93</v>
      </c>
      <c r="AV189" s="15" t="s">
        <v>155</v>
      </c>
      <c r="AW189" s="15" t="s">
        <v>38</v>
      </c>
      <c r="AX189" s="15" t="s">
        <v>91</v>
      </c>
      <c r="AY189" s="274" t="s">
        <v>298</v>
      </c>
    </row>
    <row r="190" s="2" customFormat="1" ht="24.15" customHeight="1">
      <c r="A190" s="39"/>
      <c r="B190" s="40"/>
      <c r="C190" s="229" t="s">
        <v>211</v>
      </c>
      <c r="D190" s="229" t="s">
        <v>300</v>
      </c>
      <c r="E190" s="230" t="s">
        <v>368</v>
      </c>
      <c r="F190" s="231" t="s">
        <v>369</v>
      </c>
      <c r="G190" s="232" t="s">
        <v>121</v>
      </c>
      <c r="H190" s="233">
        <v>1352</v>
      </c>
      <c r="I190" s="234"/>
      <c r="J190" s="235">
        <f>ROUND(I190*H190,2)</f>
        <v>0</v>
      </c>
      <c r="K190" s="231" t="s">
        <v>303</v>
      </c>
      <c r="L190" s="45"/>
      <c r="M190" s="236" t="s">
        <v>1</v>
      </c>
      <c r="N190" s="237" t="s">
        <v>49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155</v>
      </c>
      <c r="AT190" s="240" t="s">
        <v>300</v>
      </c>
      <c r="AU190" s="240" t="s">
        <v>93</v>
      </c>
      <c r="AY190" s="18" t="s">
        <v>298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91</v>
      </c>
      <c r="BK190" s="241">
        <f>ROUND(I190*H190,2)</f>
        <v>0</v>
      </c>
      <c r="BL190" s="18" t="s">
        <v>155</v>
      </c>
      <c r="BM190" s="240" t="s">
        <v>370</v>
      </c>
    </row>
    <row r="191" s="13" customFormat="1">
      <c r="A191" s="13"/>
      <c r="B191" s="242"/>
      <c r="C191" s="243"/>
      <c r="D191" s="244" t="s">
        <v>305</v>
      </c>
      <c r="E191" s="245" t="s">
        <v>1</v>
      </c>
      <c r="F191" s="246" t="s">
        <v>306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305</v>
      </c>
      <c r="AU191" s="252" t="s">
        <v>93</v>
      </c>
      <c r="AV191" s="13" t="s">
        <v>91</v>
      </c>
      <c r="AW191" s="13" t="s">
        <v>38</v>
      </c>
      <c r="AX191" s="13" t="s">
        <v>84</v>
      </c>
      <c r="AY191" s="252" t="s">
        <v>298</v>
      </c>
    </row>
    <row r="192" s="14" customFormat="1">
      <c r="A192" s="14"/>
      <c r="B192" s="253"/>
      <c r="C192" s="254"/>
      <c r="D192" s="244" t="s">
        <v>305</v>
      </c>
      <c r="E192" s="255" t="s">
        <v>1</v>
      </c>
      <c r="F192" s="256" t="s">
        <v>371</v>
      </c>
      <c r="G192" s="254"/>
      <c r="H192" s="257">
        <v>1352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305</v>
      </c>
      <c r="AU192" s="263" t="s">
        <v>93</v>
      </c>
      <c r="AV192" s="14" t="s">
        <v>93</v>
      </c>
      <c r="AW192" s="14" t="s">
        <v>38</v>
      </c>
      <c r="AX192" s="14" t="s">
        <v>84</v>
      </c>
      <c r="AY192" s="263" t="s">
        <v>298</v>
      </c>
    </row>
    <row r="193" s="15" customFormat="1">
      <c r="A193" s="15"/>
      <c r="B193" s="264"/>
      <c r="C193" s="265"/>
      <c r="D193" s="244" t="s">
        <v>305</v>
      </c>
      <c r="E193" s="266" t="s">
        <v>1</v>
      </c>
      <c r="F193" s="267" t="s">
        <v>307</v>
      </c>
      <c r="G193" s="265"/>
      <c r="H193" s="268">
        <v>1352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305</v>
      </c>
      <c r="AU193" s="274" t="s">
        <v>93</v>
      </c>
      <c r="AV193" s="15" t="s">
        <v>155</v>
      </c>
      <c r="AW193" s="15" t="s">
        <v>38</v>
      </c>
      <c r="AX193" s="15" t="s">
        <v>91</v>
      </c>
      <c r="AY193" s="274" t="s">
        <v>298</v>
      </c>
    </row>
    <row r="194" s="12" customFormat="1" ht="20.88" customHeight="1">
      <c r="A194" s="12"/>
      <c r="B194" s="213"/>
      <c r="C194" s="214"/>
      <c r="D194" s="215" t="s">
        <v>83</v>
      </c>
      <c r="E194" s="227" t="s">
        <v>354</v>
      </c>
      <c r="F194" s="227" t="s">
        <v>372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SUM(P195:P285)</f>
        <v>0</v>
      </c>
      <c r="Q194" s="221"/>
      <c r="R194" s="222">
        <f>SUM(R195:R285)</f>
        <v>0</v>
      </c>
      <c r="S194" s="221"/>
      <c r="T194" s="223">
        <f>SUM(T195:T285)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91</v>
      </c>
      <c r="AT194" s="225" t="s">
        <v>83</v>
      </c>
      <c r="AU194" s="225" t="s">
        <v>93</v>
      </c>
      <c r="AY194" s="224" t="s">
        <v>298</v>
      </c>
      <c r="BK194" s="226">
        <f>SUM(BK195:BK285)</f>
        <v>0</v>
      </c>
    </row>
    <row r="195" s="2" customFormat="1" ht="33" customHeight="1">
      <c r="A195" s="39"/>
      <c r="B195" s="40"/>
      <c r="C195" s="229" t="s">
        <v>373</v>
      </c>
      <c r="D195" s="229" t="s">
        <v>300</v>
      </c>
      <c r="E195" s="230" t="s">
        <v>374</v>
      </c>
      <c r="F195" s="231" t="s">
        <v>375</v>
      </c>
      <c r="G195" s="232" t="s">
        <v>121</v>
      </c>
      <c r="H195" s="233">
        <v>85</v>
      </c>
      <c r="I195" s="234"/>
      <c r="J195" s="235">
        <f>ROUND(I195*H195,2)</f>
        <v>0</v>
      </c>
      <c r="K195" s="231" t="s">
        <v>303</v>
      </c>
      <c r="L195" s="45"/>
      <c r="M195" s="236" t="s">
        <v>1</v>
      </c>
      <c r="N195" s="237" t="s">
        <v>49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155</v>
      </c>
      <c r="AT195" s="240" t="s">
        <v>300</v>
      </c>
      <c r="AU195" s="240" t="s">
        <v>193</v>
      </c>
      <c r="AY195" s="18" t="s">
        <v>298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91</v>
      </c>
      <c r="BK195" s="241">
        <f>ROUND(I195*H195,2)</f>
        <v>0</v>
      </c>
      <c r="BL195" s="18" t="s">
        <v>155</v>
      </c>
      <c r="BM195" s="240" t="s">
        <v>376</v>
      </c>
    </row>
    <row r="196" s="13" customFormat="1">
      <c r="A196" s="13"/>
      <c r="B196" s="242"/>
      <c r="C196" s="243"/>
      <c r="D196" s="244" t="s">
        <v>305</v>
      </c>
      <c r="E196" s="245" t="s">
        <v>1</v>
      </c>
      <c r="F196" s="246" t="s">
        <v>377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305</v>
      </c>
      <c r="AU196" s="252" t="s">
        <v>193</v>
      </c>
      <c r="AV196" s="13" t="s">
        <v>91</v>
      </c>
      <c r="AW196" s="13" t="s">
        <v>38</v>
      </c>
      <c r="AX196" s="13" t="s">
        <v>84</v>
      </c>
      <c r="AY196" s="252" t="s">
        <v>298</v>
      </c>
    </row>
    <row r="197" s="14" customFormat="1">
      <c r="A197" s="14"/>
      <c r="B197" s="253"/>
      <c r="C197" s="254"/>
      <c r="D197" s="244" t="s">
        <v>305</v>
      </c>
      <c r="E197" s="255" t="s">
        <v>252</v>
      </c>
      <c r="F197" s="256" t="s">
        <v>378</v>
      </c>
      <c r="G197" s="254"/>
      <c r="H197" s="257">
        <v>85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305</v>
      </c>
      <c r="AU197" s="263" t="s">
        <v>193</v>
      </c>
      <c r="AV197" s="14" t="s">
        <v>93</v>
      </c>
      <c r="AW197" s="14" t="s">
        <v>38</v>
      </c>
      <c r="AX197" s="14" t="s">
        <v>84</v>
      </c>
      <c r="AY197" s="263" t="s">
        <v>298</v>
      </c>
    </row>
    <row r="198" s="15" customFormat="1">
      <c r="A198" s="15"/>
      <c r="B198" s="264"/>
      <c r="C198" s="265"/>
      <c r="D198" s="244" t="s">
        <v>305</v>
      </c>
      <c r="E198" s="266" t="s">
        <v>1</v>
      </c>
      <c r="F198" s="267" t="s">
        <v>307</v>
      </c>
      <c r="G198" s="265"/>
      <c r="H198" s="268">
        <v>85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305</v>
      </c>
      <c r="AU198" s="274" t="s">
        <v>193</v>
      </c>
      <c r="AV198" s="15" t="s">
        <v>155</v>
      </c>
      <c r="AW198" s="15" t="s">
        <v>38</v>
      </c>
      <c r="AX198" s="15" t="s">
        <v>91</v>
      </c>
      <c r="AY198" s="274" t="s">
        <v>298</v>
      </c>
    </row>
    <row r="199" s="2" customFormat="1" ht="24.15" customHeight="1">
      <c r="A199" s="39"/>
      <c r="B199" s="40"/>
      <c r="C199" s="229" t="s">
        <v>379</v>
      </c>
      <c r="D199" s="229" t="s">
        <v>300</v>
      </c>
      <c r="E199" s="230" t="s">
        <v>380</v>
      </c>
      <c r="F199" s="231" t="s">
        <v>381</v>
      </c>
      <c r="G199" s="232" t="s">
        <v>186</v>
      </c>
      <c r="H199" s="233">
        <v>9</v>
      </c>
      <c r="I199" s="234"/>
      <c r="J199" s="235">
        <f>ROUND(I199*H199,2)</f>
        <v>0</v>
      </c>
      <c r="K199" s="231" t="s">
        <v>303</v>
      </c>
      <c r="L199" s="45"/>
      <c r="M199" s="236" t="s">
        <v>1</v>
      </c>
      <c r="N199" s="237" t="s">
        <v>49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155</v>
      </c>
      <c r="AT199" s="240" t="s">
        <v>300</v>
      </c>
      <c r="AU199" s="240" t="s">
        <v>193</v>
      </c>
      <c r="AY199" s="18" t="s">
        <v>298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91</v>
      </c>
      <c r="BK199" s="241">
        <f>ROUND(I199*H199,2)</f>
        <v>0</v>
      </c>
      <c r="BL199" s="18" t="s">
        <v>155</v>
      </c>
      <c r="BM199" s="240" t="s">
        <v>382</v>
      </c>
    </row>
    <row r="200" s="13" customFormat="1">
      <c r="A200" s="13"/>
      <c r="B200" s="242"/>
      <c r="C200" s="243"/>
      <c r="D200" s="244" t="s">
        <v>305</v>
      </c>
      <c r="E200" s="245" t="s">
        <v>1</v>
      </c>
      <c r="F200" s="246" t="s">
        <v>383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305</v>
      </c>
      <c r="AU200" s="252" t="s">
        <v>193</v>
      </c>
      <c r="AV200" s="13" t="s">
        <v>91</v>
      </c>
      <c r="AW200" s="13" t="s">
        <v>38</v>
      </c>
      <c r="AX200" s="13" t="s">
        <v>84</v>
      </c>
      <c r="AY200" s="252" t="s">
        <v>298</v>
      </c>
    </row>
    <row r="201" s="14" customFormat="1">
      <c r="A201" s="14"/>
      <c r="B201" s="253"/>
      <c r="C201" s="254"/>
      <c r="D201" s="244" t="s">
        <v>305</v>
      </c>
      <c r="E201" s="255" t="s">
        <v>247</v>
      </c>
      <c r="F201" s="256" t="s">
        <v>149</v>
      </c>
      <c r="G201" s="254"/>
      <c r="H201" s="257">
        <v>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305</v>
      </c>
      <c r="AU201" s="263" t="s">
        <v>193</v>
      </c>
      <c r="AV201" s="14" t="s">
        <v>93</v>
      </c>
      <c r="AW201" s="14" t="s">
        <v>38</v>
      </c>
      <c r="AX201" s="14" t="s">
        <v>84</v>
      </c>
      <c r="AY201" s="263" t="s">
        <v>298</v>
      </c>
    </row>
    <row r="202" s="15" customFormat="1">
      <c r="A202" s="15"/>
      <c r="B202" s="264"/>
      <c r="C202" s="265"/>
      <c r="D202" s="244" t="s">
        <v>305</v>
      </c>
      <c r="E202" s="266" t="s">
        <v>1</v>
      </c>
      <c r="F202" s="267" t="s">
        <v>307</v>
      </c>
      <c r="G202" s="265"/>
      <c r="H202" s="268">
        <v>9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305</v>
      </c>
      <c r="AU202" s="274" t="s">
        <v>193</v>
      </c>
      <c r="AV202" s="15" t="s">
        <v>155</v>
      </c>
      <c r="AW202" s="15" t="s">
        <v>38</v>
      </c>
      <c r="AX202" s="15" t="s">
        <v>91</v>
      </c>
      <c r="AY202" s="274" t="s">
        <v>298</v>
      </c>
    </row>
    <row r="203" s="2" customFormat="1" ht="24.15" customHeight="1">
      <c r="A203" s="39"/>
      <c r="B203" s="40"/>
      <c r="C203" s="229" t="s">
        <v>214</v>
      </c>
      <c r="D203" s="229" t="s">
        <v>300</v>
      </c>
      <c r="E203" s="230" t="s">
        <v>384</v>
      </c>
      <c r="F203" s="231" t="s">
        <v>385</v>
      </c>
      <c r="G203" s="232" t="s">
        <v>186</v>
      </c>
      <c r="H203" s="233">
        <v>3</v>
      </c>
      <c r="I203" s="234"/>
      <c r="J203" s="235">
        <f>ROUND(I203*H203,2)</f>
        <v>0</v>
      </c>
      <c r="K203" s="231" t="s">
        <v>303</v>
      </c>
      <c r="L203" s="45"/>
      <c r="M203" s="236" t="s">
        <v>1</v>
      </c>
      <c r="N203" s="237" t="s">
        <v>49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155</v>
      </c>
      <c r="AT203" s="240" t="s">
        <v>300</v>
      </c>
      <c r="AU203" s="240" t="s">
        <v>193</v>
      </c>
      <c r="AY203" s="18" t="s">
        <v>298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91</v>
      </c>
      <c r="BK203" s="241">
        <f>ROUND(I203*H203,2)</f>
        <v>0</v>
      </c>
      <c r="BL203" s="18" t="s">
        <v>155</v>
      </c>
      <c r="BM203" s="240" t="s">
        <v>386</v>
      </c>
    </row>
    <row r="204" s="13" customFormat="1">
      <c r="A204" s="13"/>
      <c r="B204" s="242"/>
      <c r="C204" s="243"/>
      <c r="D204" s="244" t="s">
        <v>305</v>
      </c>
      <c r="E204" s="245" t="s">
        <v>1</v>
      </c>
      <c r="F204" s="246" t="s">
        <v>383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305</v>
      </c>
      <c r="AU204" s="252" t="s">
        <v>193</v>
      </c>
      <c r="AV204" s="13" t="s">
        <v>91</v>
      </c>
      <c r="AW204" s="13" t="s">
        <v>38</v>
      </c>
      <c r="AX204" s="13" t="s">
        <v>84</v>
      </c>
      <c r="AY204" s="252" t="s">
        <v>298</v>
      </c>
    </row>
    <row r="205" s="14" customFormat="1">
      <c r="A205" s="14"/>
      <c r="B205" s="253"/>
      <c r="C205" s="254"/>
      <c r="D205" s="244" t="s">
        <v>305</v>
      </c>
      <c r="E205" s="255" t="s">
        <v>249</v>
      </c>
      <c r="F205" s="256" t="s">
        <v>193</v>
      </c>
      <c r="G205" s="254"/>
      <c r="H205" s="257">
        <v>3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305</v>
      </c>
      <c r="AU205" s="263" t="s">
        <v>193</v>
      </c>
      <c r="AV205" s="14" t="s">
        <v>93</v>
      </c>
      <c r="AW205" s="14" t="s">
        <v>38</v>
      </c>
      <c r="AX205" s="14" t="s">
        <v>84</v>
      </c>
      <c r="AY205" s="263" t="s">
        <v>298</v>
      </c>
    </row>
    <row r="206" s="15" customFormat="1">
      <c r="A206" s="15"/>
      <c r="B206" s="264"/>
      <c r="C206" s="265"/>
      <c r="D206" s="244" t="s">
        <v>305</v>
      </c>
      <c r="E206" s="266" t="s">
        <v>1</v>
      </c>
      <c r="F206" s="267" t="s">
        <v>307</v>
      </c>
      <c r="G206" s="265"/>
      <c r="H206" s="268">
        <v>3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305</v>
      </c>
      <c r="AU206" s="274" t="s">
        <v>193</v>
      </c>
      <c r="AV206" s="15" t="s">
        <v>155</v>
      </c>
      <c r="AW206" s="15" t="s">
        <v>38</v>
      </c>
      <c r="AX206" s="15" t="s">
        <v>91</v>
      </c>
      <c r="AY206" s="274" t="s">
        <v>298</v>
      </c>
    </row>
    <row r="207" s="2" customFormat="1" ht="24.15" customHeight="1">
      <c r="A207" s="39"/>
      <c r="B207" s="40"/>
      <c r="C207" s="229" t="s">
        <v>387</v>
      </c>
      <c r="D207" s="229" t="s">
        <v>300</v>
      </c>
      <c r="E207" s="230" t="s">
        <v>388</v>
      </c>
      <c r="F207" s="231" t="s">
        <v>389</v>
      </c>
      <c r="G207" s="232" t="s">
        <v>186</v>
      </c>
      <c r="H207" s="233">
        <v>2</v>
      </c>
      <c r="I207" s="234"/>
      <c r="J207" s="235">
        <f>ROUND(I207*H207,2)</f>
        <v>0</v>
      </c>
      <c r="K207" s="231" t="s">
        <v>303</v>
      </c>
      <c r="L207" s="45"/>
      <c r="M207" s="236" t="s">
        <v>1</v>
      </c>
      <c r="N207" s="237" t="s">
        <v>49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155</v>
      </c>
      <c r="AT207" s="240" t="s">
        <v>300</v>
      </c>
      <c r="AU207" s="240" t="s">
        <v>193</v>
      </c>
      <c r="AY207" s="18" t="s">
        <v>298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91</v>
      </c>
      <c r="BK207" s="241">
        <f>ROUND(I207*H207,2)</f>
        <v>0</v>
      </c>
      <c r="BL207" s="18" t="s">
        <v>155</v>
      </c>
      <c r="BM207" s="240" t="s">
        <v>390</v>
      </c>
    </row>
    <row r="208" s="13" customFormat="1">
      <c r="A208" s="13"/>
      <c r="B208" s="242"/>
      <c r="C208" s="243"/>
      <c r="D208" s="244" t="s">
        <v>305</v>
      </c>
      <c r="E208" s="245" t="s">
        <v>1</v>
      </c>
      <c r="F208" s="246" t="s">
        <v>383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305</v>
      </c>
      <c r="AU208" s="252" t="s">
        <v>193</v>
      </c>
      <c r="AV208" s="13" t="s">
        <v>91</v>
      </c>
      <c r="AW208" s="13" t="s">
        <v>38</v>
      </c>
      <c r="AX208" s="13" t="s">
        <v>84</v>
      </c>
      <c r="AY208" s="252" t="s">
        <v>298</v>
      </c>
    </row>
    <row r="209" s="14" customFormat="1">
      <c r="A209" s="14"/>
      <c r="B209" s="253"/>
      <c r="C209" s="254"/>
      <c r="D209" s="244" t="s">
        <v>305</v>
      </c>
      <c r="E209" s="255" t="s">
        <v>251</v>
      </c>
      <c r="F209" s="256" t="s">
        <v>93</v>
      </c>
      <c r="G209" s="254"/>
      <c r="H209" s="257">
        <v>2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305</v>
      </c>
      <c r="AU209" s="263" t="s">
        <v>193</v>
      </c>
      <c r="AV209" s="14" t="s">
        <v>93</v>
      </c>
      <c r="AW209" s="14" t="s">
        <v>38</v>
      </c>
      <c r="AX209" s="14" t="s">
        <v>84</v>
      </c>
      <c r="AY209" s="263" t="s">
        <v>298</v>
      </c>
    </row>
    <row r="210" s="15" customFormat="1">
      <c r="A210" s="15"/>
      <c r="B210" s="264"/>
      <c r="C210" s="265"/>
      <c r="D210" s="244" t="s">
        <v>305</v>
      </c>
      <c r="E210" s="266" t="s">
        <v>1</v>
      </c>
      <c r="F210" s="267" t="s">
        <v>307</v>
      </c>
      <c r="G210" s="265"/>
      <c r="H210" s="268">
        <v>2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4" t="s">
        <v>305</v>
      </c>
      <c r="AU210" s="274" t="s">
        <v>193</v>
      </c>
      <c r="AV210" s="15" t="s">
        <v>155</v>
      </c>
      <c r="AW210" s="15" t="s">
        <v>38</v>
      </c>
      <c r="AX210" s="15" t="s">
        <v>91</v>
      </c>
      <c r="AY210" s="274" t="s">
        <v>298</v>
      </c>
    </row>
    <row r="211" s="2" customFormat="1" ht="33" customHeight="1">
      <c r="A211" s="39"/>
      <c r="B211" s="40"/>
      <c r="C211" s="229" t="s">
        <v>391</v>
      </c>
      <c r="D211" s="229" t="s">
        <v>300</v>
      </c>
      <c r="E211" s="230" t="s">
        <v>392</v>
      </c>
      <c r="F211" s="231" t="s">
        <v>393</v>
      </c>
      <c r="G211" s="232" t="s">
        <v>186</v>
      </c>
      <c r="H211" s="233">
        <v>9</v>
      </c>
      <c r="I211" s="234"/>
      <c r="J211" s="235">
        <f>ROUND(I211*H211,2)</f>
        <v>0</v>
      </c>
      <c r="K211" s="231" t="s">
        <v>303</v>
      </c>
      <c r="L211" s="45"/>
      <c r="M211" s="236" t="s">
        <v>1</v>
      </c>
      <c r="N211" s="237" t="s">
        <v>49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155</v>
      </c>
      <c r="AT211" s="240" t="s">
        <v>300</v>
      </c>
      <c r="AU211" s="240" t="s">
        <v>193</v>
      </c>
      <c r="AY211" s="18" t="s">
        <v>298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91</v>
      </c>
      <c r="BK211" s="241">
        <f>ROUND(I211*H211,2)</f>
        <v>0</v>
      </c>
      <c r="BL211" s="18" t="s">
        <v>155</v>
      </c>
      <c r="BM211" s="240" t="s">
        <v>394</v>
      </c>
    </row>
    <row r="212" s="14" customFormat="1">
      <c r="A212" s="14"/>
      <c r="B212" s="253"/>
      <c r="C212" s="254"/>
      <c r="D212" s="244" t="s">
        <v>305</v>
      </c>
      <c r="E212" s="255" t="s">
        <v>1</v>
      </c>
      <c r="F212" s="256" t="s">
        <v>247</v>
      </c>
      <c r="G212" s="254"/>
      <c r="H212" s="257">
        <v>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305</v>
      </c>
      <c r="AU212" s="263" t="s">
        <v>193</v>
      </c>
      <c r="AV212" s="14" t="s">
        <v>93</v>
      </c>
      <c r="AW212" s="14" t="s">
        <v>38</v>
      </c>
      <c r="AX212" s="14" t="s">
        <v>84</v>
      </c>
      <c r="AY212" s="263" t="s">
        <v>298</v>
      </c>
    </row>
    <row r="213" s="15" customFormat="1">
      <c r="A213" s="15"/>
      <c r="B213" s="264"/>
      <c r="C213" s="265"/>
      <c r="D213" s="244" t="s">
        <v>305</v>
      </c>
      <c r="E213" s="266" t="s">
        <v>1</v>
      </c>
      <c r="F213" s="267" t="s">
        <v>307</v>
      </c>
      <c r="G213" s="265"/>
      <c r="H213" s="268">
        <v>9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4" t="s">
        <v>305</v>
      </c>
      <c r="AU213" s="274" t="s">
        <v>193</v>
      </c>
      <c r="AV213" s="15" t="s">
        <v>155</v>
      </c>
      <c r="AW213" s="15" t="s">
        <v>38</v>
      </c>
      <c r="AX213" s="15" t="s">
        <v>91</v>
      </c>
      <c r="AY213" s="274" t="s">
        <v>298</v>
      </c>
    </row>
    <row r="214" s="2" customFormat="1" ht="33" customHeight="1">
      <c r="A214" s="39"/>
      <c r="B214" s="40"/>
      <c r="C214" s="229" t="s">
        <v>395</v>
      </c>
      <c r="D214" s="229" t="s">
        <v>300</v>
      </c>
      <c r="E214" s="230" t="s">
        <v>396</v>
      </c>
      <c r="F214" s="231" t="s">
        <v>397</v>
      </c>
      <c r="G214" s="232" t="s">
        <v>186</v>
      </c>
      <c r="H214" s="233">
        <v>3</v>
      </c>
      <c r="I214" s="234"/>
      <c r="J214" s="235">
        <f>ROUND(I214*H214,2)</f>
        <v>0</v>
      </c>
      <c r="K214" s="231" t="s">
        <v>303</v>
      </c>
      <c r="L214" s="45"/>
      <c r="M214" s="236" t="s">
        <v>1</v>
      </c>
      <c r="N214" s="237" t="s">
        <v>49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155</v>
      </c>
      <c r="AT214" s="240" t="s">
        <v>300</v>
      </c>
      <c r="AU214" s="240" t="s">
        <v>193</v>
      </c>
      <c r="AY214" s="18" t="s">
        <v>298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91</v>
      </c>
      <c r="BK214" s="241">
        <f>ROUND(I214*H214,2)</f>
        <v>0</v>
      </c>
      <c r="BL214" s="18" t="s">
        <v>155</v>
      </c>
      <c r="BM214" s="240" t="s">
        <v>398</v>
      </c>
    </row>
    <row r="215" s="14" customFormat="1">
      <c r="A215" s="14"/>
      <c r="B215" s="253"/>
      <c r="C215" s="254"/>
      <c r="D215" s="244" t="s">
        <v>305</v>
      </c>
      <c r="E215" s="255" t="s">
        <v>1</v>
      </c>
      <c r="F215" s="256" t="s">
        <v>249</v>
      </c>
      <c r="G215" s="254"/>
      <c r="H215" s="257">
        <v>3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305</v>
      </c>
      <c r="AU215" s="263" t="s">
        <v>193</v>
      </c>
      <c r="AV215" s="14" t="s">
        <v>93</v>
      </c>
      <c r="AW215" s="14" t="s">
        <v>38</v>
      </c>
      <c r="AX215" s="14" t="s">
        <v>84</v>
      </c>
      <c r="AY215" s="263" t="s">
        <v>298</v>
      </c>
    </row>
    <row r="216" s="15" customFormat="1">
      <c r="A216" s="15"/>
      <c r="B216" s="264"/>
      <c r="C216" s="265"/>
      <c r="D216" s="244" t="s">
        <v>305</v>
      </c>
      <c r="E216" s="266" t="s">
        <v>1</v>
      </c>
      <c r="F216" s="267" t="s">
        <v>307</v>
      </c>
      <c r="G216" s="265"/>
      <c r="H216" s="268">
        <v>3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4" t="s">
        <v>305</v>
      </c>
      <c r="AU216" s="274" t="s">
        <v>193</v>
      </c>
      <c r="AV216" s="15" t="s">
        <v>155</v>
      </c>
      <c r="AW216" s="15" t="s">
        <v>38</v>
      </c>
      <c r="AX216" s="15" t="s">
        <v>91</v>
      </c>
      <c r="AY216" s="274" t="s">
        <v>298</v>
      </c>
    </row>
    <row r="217" s="2" customFormat="1" ht="33" customHeight="1">
      <c r="A217" s="39"/>
      <c r="B217" s="40"/>
      <c r="C217" s="229" t="s">
        <v>7</v>
      </c>
      <c r="D217" s="229" t="s">
        <v>300</v>
      </c>
      <c r="E217" s="230" t="s">
        <v>399</v>
      </c>
      <c r="F217" s="231" t="s">
        <v>400</v>
      </c>
      <c r="G217" s="232" t="s">
        <v>186</v>
      </c>
      <c r="H217" s="233">
        <v>2</v>
      </c>
      <c r="I217" s="234"/>
      <c r="J217" s="235">
        <f>ROUND(I217*H217,2)</f>
        <v>0</v>
      </c>
      <c r="K217" s="231" t="s">
        <v>303</v>
      </c>
      <c r="L217" s="45"/>
      <c r="M217" s="236" t="s">
        <v>1</v>
      </c>
      <c r="N217" s="237" t="s">
        <v>49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155</v>
      </c>
      <c r="AT217" s="240" t="s">
        <v>300</v>
      </c>
      <c r="AU217" s="240" t="s">
        <v>193</v>
      </c>
      <c r="AY217" s="18" t="s">
        <v>298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91</v>
      </c>
      <c r="BK217" s="241">
        <f>ROUND(I217*H217,2)</f>
        <v>0</v>
      </c>
      <c r="BL217" s="18" t="s">
        <v>155</v>
      </c>
      <c r="BM217" s="240" t="s">
        <v>401</v>
      </c>
    </row>
    <row r="218" s="14" customFormat="1">
      <c r="A218" s="14"/>
      <c r="B218" s="253"/>
      <c r="C218" s="254"/>
      <c r="D218" s="244" t="s">
        <v>305</v>
      </c>
      <c r="E218" s="255" t="s">
        <v>1</v>
      </c>
      <c r="F218" s="256" t="s">
        <v>251</v>
      </c>
      <c r="G218" s="254"/>
      <c r="H218" s="257">
        <v>2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305</v>
      </c>
      <c r="AU218" s="263" t="s">
        <v>193</v>
      </c>
      <c r="AV218" s="14" t="s">
        <v>93</v>
      </c>
      <c r="AW218" s="14" t="s">
        <v>38</v>
      </c>
      <c r="AX218" s="14" t="s">
        <v>84</v>
      </c>
      <c r="AY218" s="263" t="s">
        <v>298</v>
      </c>
    </row>
    <row r="219" s="15" customFormat="1">
      <c r="A219" s="15"/>
      <c r="B219" s="264"/>
      <c r="C219" s="265"/>
      <c r="D219" s="244" t="s">
        <v>305</v>
      </c>
      <c r="E219" s="266" t="s">
        <v>1</v>
      </c>
      <c r="F219" s="267" t="s">
        <v>307</v>
      </c>
      <c r="G219" s="265"/>
      <c r="H219" s="268">
        <v>2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305</v>
      </c>
      <c r="AU219" s="274" t="s">
        <v>193</v>
      </c>
      <c r="AV219" s="15" t="s">
        <v>155</v>
      </c>
      <c r="AW219" s="15" t="s">
        <v>38</v>
      </c>
      <c r="AX219" s="15" t="s">
        <v>91</v>
      </c>
      <c r="AY219" s="274" t="s">
        <v>298</v>
      </c>
    </row>
    <row r="220" s="2" customFormat="1" ht="24.15" customHeight="1">
      <c r="A220" s="39"/>
      <c r="B220" s="40"/>
      <c r="C220" s="229" t="s">
        <v>402</v>
      </c>
      <c r="D220" s="229" t="s">
        <v>300</v>
      </c>
      <c r="E220" s="230" t="s">
        <v>403</v>
      </c>
      <c r="F220" s="231" t="s">
        <v>404</v>
      </c>
      <c r="G220" s="232" t="s">
        <v>186</v>
      </c>
      <c r="H220" s="233">
        <v>7</v>
      </c>
      <c r="I220" s="234"/>
      <c r="J220" s="235">
        <f>ROUND(I220*H220,2)</f>
        <v>0</v>
      </c>
      <c r="K220" s="231" t="s">
        <v>303</v>
      </c>
      <c r="L220" s="45"/>
      <c r="M220" s="236" t="s">
        <v>1</v>
      </c>
      <c r="N220" s="237" t="s">
        <v>49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155</v>
      </c>
      <c r="AT220" s="240" t="s">
        <v>300</v>
      </c>
      <c r="AU220" s="240" t="s">
        <v>193</v>
      </c>
      <c r="AY220" s="18" t="s">
        <v>298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91</v>
      </c>
      <c r="BK220" s="241">
        <f>ROUND(I220*H220,2)</f>
        <v>0</v>
      </c>
      <c r="BL220" s="18" t="s">
        <v>155</v>
      </c>
      <c r="BM220" s="240" t="s">
        <v>405</v>
      </c>
    </row>
    <row r="221" s="13" customFormat="1">
      <c r="A221" s="13"/>
      <c r="B221" s="242"/>
      <c r="C221" s="243"/>
      <c r="D221" s="244" t="s">
        <v>305</v>
      </c>
      <c r="E221" s="245" t="s">
        <v>1</v>
      </c>
      <c r="F221" s="246" t="s">
        <v>383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305</v>
      </c>
      <c r="AU221" s="252" t="s">
        <v>193</v>
      </c>
      <c r="AV221" s="13" t="s">
        <v>91</v>
      </c>
      <c r="AW221" s="13" t="s">
        <v>38</v>
      </c>
      <c r="AX221" s="13" t="s">
        <v>84</v>
      </c>
      <c r="AY221" s="252" t="s">
        <v>298</v>
      </c>
    </row>
    <row r="222" s="14" customFormat="1">
      <c r="A222" s="14"/>
      <c r="B222" s="253"/>
      <c r="C222" s="254"/>
      <c r="D222" s="244" t="s">
        <v>305</v>
      </c>
      <c r="E222" s="255" t="s">
        <v>257</v>
      </c>
      <c r="F222" s="256" t="s">
        <v>187</v>
      </c>
      <c r="G222" s="254"/>
      <c r="H222" s="257">
        <v>7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305</v>
      </c>
      <c r="AU222" s="263" t="s">
        <v>193</v>
      </c>
      <c r="AV222" s="14" t="s">
        <v>93</v>
      </c>
      <c r="AW222" s="14" t="s">
        <v>38</v>
      </c>
      <c r="AX222" s="14" t="s">
        <v>84</v>
      </c>
      <c r="AY222" s="263" t="s">
        <v>298</v>
      </c>
    </row>
    <row r="223" s="15" customFormat="1">
      <c r="A223" s="15"/>
      <c r="B223" s="264"/>
      <c r="C223" s="265"/>
      <c r="D223" s="244" t="s">
        <v>305</v>
      </c>
      <c r="E223" s="266" t="s">
        <v>1</v>
      </c>
      <c r="F223" s="267" t="s">
        <v>307</v>
      </c>
      <c r="G223" s="265"/>
      <c r="H223" s="268">
        <v>7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305</v>
      </c>
      <c r="AU223" s="274" t="s">
        <v>193</v>
      </c>
      <c r="AV223" s="15" t="s">
        <v>155</v>
      </c>
      <c r="AW223" s="15" t="s">
        <v>38</v>
      </c>
      <c r="AX223" s="15" t="s">
        <v>91</v>
      </c>
      <c r="AY223" s="274" t="s">
        <v>298</v>
      </c>
    </row>
    <row r="224" s="2" customFormat="1" ht="24.15" customHeight="1">
      <c r="A224" s="39"/>
      <c r="B224" s="40"/>
      <c r="C224" s="229" t="s">
        <v>406</v>
      </c>
      <c r="D224" s="229" t="s">
        <v>300</v>
      </c>
      <c r="E224" s="230" t="s">
        <v>407</v>
      </c>
      <c r="F224" s="231" t="s">
        <v>408</v>
      </c>
      <c r="G224" s="232" t="s">
        <v>186</v>
      </c>
      <c r="H224" s="233">
        <v>2</v>
      </c>
      <c r="I224" s="234"/>
      <c r="J224" s="235">
        <f>ROUND(I224*H224,2)</f>
        <v>0</v>
      </c>
      <c r="K224" s="231" t="s">
        <v>303</v>
      </c>
      <c r="L224" s="45"/>
      <c r="M224" s="236" t="s">
        <v>1</v>
      </c>
      <c r="N224" s="237" t="s">
        <v>49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155</v>
      </c>
      <c r="AT224" s="240" t="s">
        <v>300</v>
      </c>
      <c r="AU224" s="240" t="s">
        <v>193</v>
      </c>
      <c r="AY224" s="18" t="s">
        <v>298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91</v>
      </c>
      <c r="BK224" s="241">
        <f>ROUND(I224*H224,2)</f>
        <v>0</v>
      </c>
      <c r="BL224" s="18" t="s">
        <v>155</v>
      </c>
      <c r="BM224" s="240" t="s">
        <v>409</v>
      </c>
    </row>
    <row r="225" s="13" customFormat="1">
      <c r="A225" s="13"/>
      <c r="B225" s="242"/>
      <c r="C225" s="243"/>
      <c r="D225" s="244" t="s">
        <v>305</v>
      </c>
      <c r="E225" s="245" t="s">
        <v>1</v>
      </c>
      <c r="F225" s="246" t="s">
        <v>383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305</v>
      </c>
      <c r="AU225" s="252" t="s">
        <v>193</v>
      </c>
      <c r="AV225" s="13" t="s">
        <v>91</v>
      </c>
      <c r="AW225" s="13" t="s">
        <v>38</v>
      </c>
      <c r="AX225" s="13" t="s">
        <v>84</v>
      </c>
      <c r="AY225" s="252" t="s">
        <v>298</v>
      </c>
    </row>
    <row r="226" s="14" customFormat="1">
      <c r="A226" s="14"/>
      <c r="B226" s="253"/>
      <c r="C226" s="254"/>
      <c r="D226" s="244" t="s">
        <v>305</v>
      </c>
      <c r="E226" s="255" t="s">
        <v>258</v>
      </c>
      <c r="F226" s="256" t="s">
        <v>93</v>
      </c>
      <c r="G226" s="254"/>
      <c r="H226" s="257">
        <v>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305</v>
      </c>
      <c r="AU226" s="263" t="s">
        <v>193</v>
      </c>
      <c r="AV226" s="14" t="s">
        <v>93</v>
      </c>
      <c r="AW226" s="14" t="s">
        <v>38</v>
      </c>
      <c r="AX226" s="14" t="s">
        <v>84</v>
      </c>
      <c r="AY226" s="263" t="s">
        <v>298</v>
      </c>
    </row>
    <row r="227" s="15" customFormat="1">
      <c r="A227" s="15"/>
      <c r="B227" s="264"/>
      <c r="C227" s="265"/>
      <c r="D227" s="244" t="s">
        <v>305</v>
      </c>
      <c r="E227" s="266" t="s">
        <v>1</v>
      </c>
      <c r="F227" s="267" t="s">
        <v>307</v>
      </c>
      <c r="G227" s="265"/>
      <c r="H227" s="268">
        <v>2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305</v>
      </c>
      <c r="AU227" s="274" t="s">
        <v>193</v>
      </c>
      <c r="AV227" s="15" t="s">
        <v>155</v>
      </c>
      <c r="AW227" s="15" t="s">
        <v>38</v>
      </c>
      <c r="AX227" s="15" t="s">
        <v>91</v>
      </c>
      <c r="AY227" s="274" t="s">
        <v>298</v>
      </c>
    </row>
    <row r="228" s="2" customFormat="1" ht="24.15" customHeight="1">
      <c r="A228" s="39"/>
      <c r="B228" s="40"/>
      <c r="C228" s="229" t="s">
        <v>153</v>
      </c>
      <c r="D228" s="229" t="s">
        <v>300</v>
      </c>
      <c r="E228" s="230" t="s">
        <v>410</v>
      </c>
      <c r="F228" s="231" t="s">
        <v>411</v>
      </c>
      <c r="G228" s="232" t="s">
        <v>186</v>
      </c>
      <c r="H228" s="233">
        <v>5</v>
      </c>
      <c r="I228" s="234"/>
      <c r="J228" s="235">
        <f>ROUND(I228*H228,2)</f>
        <v>0</v>
      </c>
      <c r="K228" s="231" t="s">
        <v>303</v>
      </c>
      <c r="L228" s="45"/>
      <c r="M228" s="236" t="s">
        <v>1</v>
      </c>
      <c r="N228" s="237" t="s">
        <v>49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155</v>
      </c>
      <c r="AT228" s="240" t="s">
        <v>300</v>
      </c>
      <c r="AU228" s="240" t="s">
        <v>193</v>
      </c>
      <c r="AY228" s="18" t="s">
        <v>298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91</v>
      </c>
      <c r="BK228" s="241">
        <f>ROUND(I228*H228,2)</f>
        <v>0</v>
      </c>
      <c r="BL228" s="18" t="s">
        <v>155</v>
      </c>
      <c r="BM228" s="240" t="s">
        <v>412</v>
      </c>
    </row>
    <row r="229" s="13" customFormat="1">
      <c r="A229" s="13"/>
      <c r="B229" s="242"/>
      <c r="C229" s="243"/>
      <c r="D229" s="244" t="s">
        <v>305</v>
      </c>
      <c r="E229" s="245" t="s">
        <v>1</v>
      </c>
      <c r="F229" s="246" t="s">
        <v>383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305</v>
      </c>
      <c r="AU229" s="252" t="s">
        <v>193</v>
      </c>
      <c r="AV229" s="13" t="s">
        <v>91</v>
      </c>
      <c r="AW229" s="13" t="s">
        <v>38</v>
      </c>
      <c r="AX229" s="13" t="s">
        <v>84</v>
      </c>
      <c r="AY229" s="252" t="s">
        <v>298</v>
      </c>
    </row>
    <row r="230" s="14" customFormat="1">
      <c r="A230" s="14"/>
      <c r="B230" s="253"/>
      <c r="C230" s="254"/>
      <c r="D230" s="244" t="s">
        <v>305</v>
      </c>
      <c r="E230" s="255" t="s">
        <v>259</v>
      </c>
      <c r="F230" s="256" t="s">
        <v>260</v>
      </c>
      <c r="G230" s="254"/>
      <c r="H230" s="257">
        <v>5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305</v>
      </c>
      <c r="AU230" s="263" t="s">
        <v>193</v>
      </c>
      <c r="AV230" s="14" t="s">
        <v>93</v>
      </c>
      <c r="AW230" s="14" t="s">
        <v>38</v>
      </c>
      <c r="AX230" s="14" t="s">
        <v>84</v>
      </c>
      <c r="AY230" s="263" t="s">
        <v>298</v>
      </c>
    </row>
    <row r="231" s="15" customFormat="1">
      <c r="A231" s="15"/>
      <c r="B231" s="264"/>
      <c r="C231" s="265"/>
      <c r="D231" s="244" t="s">
        <v>305</v>
      </c>
      <c r="E231" s="266" t="s">
        <v>1</v>
      </c>
      <c r="F231" s="267" t="s">
        <v>307</v>
      </c>
      <c r="G231" s="265"/>
      <c r="H231" s="268">
        <v>5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305</v>
      </c>
      <c r="AU231" s="274" t="s">
        <v>193</v>
      </c>
      <c r="AV231" s="15" t="s">
        <v>155</v>
      </c>
      <c r="AW231" s="15" t="s">
        <v>38</v>
      </c>
      <c r="AX231" s="15" t="s">
        <v>91</v>
      </c>
      <c r="AY231" s="274" t="s">
        <v>298</v>
      </c>
    </row>
    <row r="232" s="2" customFormat="1" ht="24.15" customHeight="1">
      <c r="A232" s="39"/>
      <c r="B232" s="40"/>
      <c r="C232" s="229" t="s">
        <v>246</v>
      </c>
      <c r="D232" s="229" t="s">
        <v>300</v>
      </c>
      <c r="E232" s="230" t="s">
        <v>413</v>
      </c>
      <c r="F232" s="231" t="s">
        <v>414</v>
      </c>
      <c r="G232" s="232" t="s">
        <v>186</v>
      </c>
      <c r="H232" s="233">
        <v>7</v>
      </c>
      <c r="I232" s="234"/>
      <c r="J232" s="235">
        <f>ROUND(I232*H232,2)</f>
        <v>0</v>
      </c>
      <c r="K232" s="231" t="s">
        <v>303</v>
      </c>
      <c r="L232" s="45"/>
      <c r="M232" s="236" t="s">
        <v>1</v>
      </c>
      <c r="N232" s="237" t="s">
        <v>49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155</v>
      </c>
      <c r="AT232" s="240" t="s">
        <v>300</v>
      </c>
      <c r="AU232" s="240" t="s">
        <v>193</v>
      </c>
      <c r="AY232" s="18" t="s">
        <v>298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91</v>
      </c>
      <c r="BK232" s="241">
        <f>ROUND(I232*H232,2)</f>
        <v>0</v>
      </c>
      <c r="BL232" s="18" t="s">
        <v>155</v>
      </c>
      <c r="BM232" s="240" t="s">
        <v>415</v>
      </c>
    </row>
    <row r="233" s="14" customFormat="1">
      <c r="A233" s="14"/>
      <c r="B233" s="253"/>
      <c r="C233" s="254"/>
      <c r="D233" s="244" t="s">
        <v>305</v>
      </c>
      <c r="E233" s="255" t="s">
        <v>1</v>
      </c>
      <c r="F233" s="256" t="s">
        <v>257</v>
      </c>
      <c r="G233" s="254"/>
      <c r="H233" s="257">
        <v>7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305</v>
      </c>
      <c r="AU233" s="263" t="s">
        <v>193</v>
      </c>
      <c r="AV233" s="14" t="s">
        <v>93</v>
      </c>
      <c r="AW233" s="14" t="s">
        <v>38</v>
      </c>
      <c r="AX233" s="14" t="s">
        <v>84</v>
      </c>
      <c r="AY233" s="263" t="s">
        <v>298</v>
      </c>
    </row>
    <row r="234" s="15" customFormat="1">
      <c r="A234" s="15"/>
      <c r="B234" s="264"/>
      <c r="C234" s="265"/>
      <c r="D234" s="244" t="s">
        <v>305</v>
      </c>
      <c r="E234" s="266" t="s">
        <v>1</v>
      </c>
      <c r="F234" s="267" t="s">
        <v>307</v>
      </c>
      <c r="G234" s="265"/>
      <c r="H234" s="268">
        <v>7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4" t="s">
        <v>305</v>
      </c>
      <c r="AU234" s="274" t="s">
        <v>193</v>
      </c>
      <c r="AV234" s="15" t="s">
        <v>155</v>
      </c>
      <c r="AW234" s="15" t="s">
        <v>38</v>
      </c>
      <c r="AX234" s="15" t="s">
        <v>91</v>
      </c>
      <c r="AY234" s="274" t="s">
        <v>298</v>
      </c>
    </row>
    <row r="235" s="2" customFormat="1" ht="24.15" customHeight="1">
      <c r="A235" s="39"/>
      <c r="B235" s="40"/>
      <c r="C235" s="229" t="s">
        <v>416</v>
      </c>
      <c r="D235" s="229" t="s">
        <v>300</v>
      </c>
      <c r="E235" s="230" t="s">
        <v>417</v>
      </c>
      <c r="F235" s="231" t="s">
        <v>418</v>
      </c>
      <c r="G235" s="232" t="s">
        <v>186</v>
      </c>
      <c r="H235" s="233">
        <v>2</v>
      </c>
      <c r="I235" s="234"/>
      <c r="J235" s="235">
        <f>ROUND(I235*H235,2)</f>
        <v>0</v>
      </c>
      <c r="K235" s="231" t="s">
        <v>303</v>
      </c>
      <c r="L235" s="45"/>
      <c r="M235" s="236" t="s">
        <v>1</v>
      </c>
      <c r="N235" s="237" t="s">
        <v>49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155</v>
      </c>
      <c r="AT235" s="240" t="s">
        <v>300</v>
      </c>
      <c r="AU235" s="240" t="s">
        <v>193</v>
      </c>
      <c r="AY235" s="18" t="s">
        <v>298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91</v>
      </c>
      <c r="BK235" s="241">
        <f>ROUND(I235*H235,2)</f>
        <v>0</v>
      </c>
      <c r="BL235" s="18" t="s">
        <v>155</v>
      </c>
      <c r="BM235" s="240" t="s">
        <v>419</v>
      </c>
    </row>
    <row r="236" s="14" customFormat="1">
      <c r="A236" s="14"/>
      <c r="B236" s="253"/>
      <c r="C236" s="254"/>
      <c r="D236" s="244" t="s">
        <v>305</v>
      </c>
      <c r="E236" s="255" t="s">
        <v>1</v>
      </c>
      <c r="F236" s="256" t="s">
        <v>258</v>
      </c>
      <c r="G236" s="254"/>
      <c r="H236" s="257">
        <v>2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305</v>
      </c>
      <c r="AU236" s="263" t="s">
        <v>193</v>
      </c>
      <c r="AV236" s="14" t="s">
        <v>93</v>
      </c>
      <c r="AW236" s="14" t="s">
        <v>38</v>
      </c>
      <c r="AX236" s="14" t="s">
        <v>84</v>
      </c>
      <c r="AY236" s="263" t="s">
        <v>298</v>
      </c>
    </row>
    <row r="237" s="15" customFormat="1">
      <c r="A237" s="15"/>
      <c r="B237" s="264"/>
      <c r="C237" s="265"/>
      <c r="D237" s="244" t="s">
        <v>305</v>
      </c>
      <c r="E237" s="266" t="s">
        <v>1</v>
      </c>
      <c r="F237" s="267" t="s">
        <v>307</v>
      </c>
      <c r="G237" s="265"/>
      <c r="H237" s="268">
        <v>2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305</v>
      </c>
      <c r="AU237" s="274" t="s">
        <v>193</v>
      </c>
      <c r="AV237" s="15" t="s">
        <v>155</v>
      </c>
      <c r="AW237" s="15" t="s">
        <v>38</v>
      </c>
      <c r="AX237" s="15" t="s">
        <v>91</v>
      </c>
      <c r="AY237" s="274" t="s">
        <v>298</v>
      </c>
    </row>
    <row r="238" s="2" customFormat="1" ht="24.15" customHeight="1">
      <c r="A238" s="39"/>
      <c r="B238" s="40"/>
      <c r="C238" s="229" t="s">
        <v>420</v>
      </c>
      <c r="D238" s="229" t="s">
        <v>300</v>
      </c>
      <c r="E238" s="230" t="s">
        <v>421</v>
      </c>
      <c r="F238" s="231" t="s">
        <v>422</v>
      </c>
      <c r="G238" s="232" t="s">
        <v>186</v>
      </c>
      <c r="H238" s="233">
        <v>5</v>
      </c>
      <c r="I238" s="234"/>
      <c r="J238" s="235">
        <f>ROUND(I238*H238,2)</f>
        <v>0</v>
      </c>
      <c r="K238" s="231" t="s">
        <v>303</v>
      </c>
      <c r="L238" s="45"/>
      <c r="M238" s="236" t="s">
        <v>1</v>
      </c>
      <c r="N238" s="237" t="s">
        <v>49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155</v>
      </c>
      <c r="AT238" s="240" t="s">
        <v>300</v>
      </c>
      <c r="AU238" s="240" t="s">
        <v>193</v>
      </c>
      <c r="AY238" s="18" t="s">
        <v>298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91</v>
      </c>
      <c r="BK238" s="241">
        <f>ROUND(I238*H238,2)</f>
        <v>0</v>
      </c>
      <c r="BL238" s="18" t="s">
        <v>155</v>
      </c>
      <c r="BM238" s="240" t="s">
        <v>423</v>
      </c>
    </row>
    <row r="239" s="14" customFormat="1">
      <c r="A239" s="14"/>
      <c r="B239" s="253"/>
      <c r="C239" s="254"/>
      <c r="D239" s="244" t="s">
        <v>305</v>
      </c>
      <c r="E239" s="255" t="s">
        <v>1</v>
      </c>
      <c r="F239" s="256" t="s">
        <v>259</v>
      </c>
      <c r="G239" s="254"/>
      <c r="H239" s="257">
        <v>5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305</v>
      </c>
      <c r="AU239" s="263" t="s">
        <v>193</v>
      </c>
      <c r="AV239" s="14" t="s">
        <v>93</v>
      </c>
      <c r="AW239" s="14" t="s">
        <v>38</v>
      </c>
      <c r="AX239" s="14" t="s">
        <v>84</v>
      </c>
      <c r="AY239" s="263" t="s">
        <v>298</v>
      </c>
    </row>
    <row r="240" s="15" customFormat="1">
      <c r="A240" s="15"/>
      <c r="B240" s="264"/>
      <c r="C240" s="265"/>
      <c r="D240" s="244" t="s">
        <v>305</v>
      </c>
      <c r="E240" s="266" t="s">
        <v>1</v>
      </c>
      <c r="F240" s="267" t="s">
        <v>307</v>
      </c>
      <c r="G240" s="265"/>
      <c r="H240" s="268">
        <v>5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305</v>
      </c>
      <c r="AU240" s="274" t="s">
        <v>193</v>
      </c>
      <c r="AV240" s="15" t="s">
        <v>155</v>
      </c>
      <c r="AW240" s="15" t="s">
        <v>38</v>
      </c>
      <c r="AX240" s="15" t="s">
        <v>91</v>
      </c>
      <c r="AY240" s="274" t="s">
        <v>298</v>
      </c>
    </row>
    <row r="241" s="2" customFormat="1" ht="24.15" customHeight="1">
      <c r="A241" s="39"/>
      <c r="B241" s="40"/>
      <c r="C241" s="229" t="s">
        <v>424</v>
      </c>
      <c r="D241" s="229" t="s">
        <v>300</v>
      </c>
      <c r="E241" s="230" t="s">
        <v>425</v>
      </c>
      <c r="F241" s="231" t="s">
        <v>426</v>
      </c>
      <c r="G241" s="232" t="s">
        <v>186</v>
      </c>
      <c r="H241" s="233">
        <v>12</v>
      </c>
      <c r="I241" s="234"/>
      <c r="J241" s="235">
        <f>ROUND(I241*H241,2)</f>
        <v>0</v>
      </c>
      <c r="K241" s="231" t="s">
        <v>303</v>
      </c>
      <c r="L241" s="45"/>
      <c r="M241" s="236" t="s">
        <v>1</v>
      </c>
      <c r="N241" s="237" t="s">
        <v>49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155</v>
      </c>
      <c r="AT241" s="240" t="s">
        <v>300</v>
      </c>
      <c r="AU241" s="240" t="s">
        <v>193</v>
      </c>
      <c r="AY241" s="18" t="s">
        <v>298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91</v>
      </c>
      <c r="BK241" s="241">
        <f>ROUND(I241*H241,2)</f>
        <v>0</v>
      </c>
      <c r="BL241" s="18" t="s">
        <v>155</v>
      </c>
      <c r="BM241" s="240" t="s">
        <v>427</v>
      </c>
    </row>
    <row r="242" s="14" customFormat="1">
      <c r="A242" s="14"/>
      <c r="B242" s="253"/>
      <c r="C242" s="254"/>
      <c r="D242" s="244" t="s">
        <v>305</v>
      </c>
      <c r="E242" s="255" t="s">
        <v>1</v>
      </c>
      <c r="F242" s="256" t="s">
        <v>428</v>
      </c>
      <c r="G242" s="254"/>
      <c r="H242" s="257">
        <v>12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305</v>
      </c>
      <c r="AU242" s="263" t="s">
        <v>193</v>
      </c>
      <c r="AV242" s="14" t="s">
        <v>93</v>
      </c>
      <c r="AW242" s="14" t="s">
        <v>38</v>
      </c>
      <c r="AX242" s="14" t="s">
        <v>84</v>
      </c>
      <c r="AY242" s="263" t="s">
        <v>298</v>
      </c>
    </row>
    <row r="243" s="15" customFormat="1">
      <c r="A243" s="15"/>
      <c r="B243" s="264"/>
      <c r="C243" s="265"/>
      <c r="D243" s="244" t="s">
        <v>305</v>
      </c>
      <c r="E243" s="266" t="s">
        <v>1</v>
      </c>
      <c r="F243" s="267" t="s">
        <v>307</v>
      </c>
      <c r="G243" s="265"/>
      <c r="H243" s="268">
        <v>12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305</v>
      </c>
      <c r="AU243" s="274" t="s">
        <v>193</v>
      </c>
      <c r="AV243" s="15" t="s">
        <v>155</v>
      </c>
      <c r="AW243" s="15" t="s">
        <v>38</v>
      </c>
      <c r="AX243" s="15" t="s">
        <v>91</v>
      </c>
      <c r="AY243" s="274" t="s">
        <v>298</v>
      </c>
    </row>
    <row r="244" s="2" customFormat="1" ht="24.15" customHeight="1">
      <c r="A244" s="39"/>
      <c r="B244" s="40"/>
      <c r="C244" s="229" t="s">
        <v>429</v>
      </c>
      <c r="D244" s="229" t="s">
        <v>300</v>
      </c>
      <c r="E244" s="230" t="s">
        <v>430</v>
      </c>
      <c r="F244" s="231" t="s">
        <v>431</v>
      </c>
      <c r="G244" s="232" t="s">
        <v>186</v>
      </c>
      <c r="H244" s="233">
        <v>2</v>
      </c>
      <c r="I244" s="234"/>
      <c r="J244" s="235">
        <f>ROUND(I244*H244,2)</f>
        <v>0</v>
      </c>
      <c r="K244" s="231" t="s">
        <v>303</v>
      </c>
      <c r="L244" s="45"/>
      <c r="M244" s="236" t="s">
        <v>1</v>
      </c>
      <c r="N244" s="237" t="s">
        <v>49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155</v>
      </c>
      <c r="AT244" s="240" t="s">
        <v>300</v>
      </c>
      <c r="AU244" s="240" t="s">
        <v>193</v>
      </c>
      <c r="AY244" s="18" t="s">
        <v>298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91</v>
      </c>
      <c r="BK244" s="241">
        <f>ROUND(I244*H244,2)</f>
        <v>0</v>
      </c>
      <c r="BL244" s="18" t="s">
        <v>155</v>
      </c>
      <c r="BM244" s="240" t="s">
        <v>432</v>
      </c>
    </row>
    <row r="245" s="14" customFormat="1">
      <c r="A245" s="14"/>
      <c r="B245" s="253"/>
      <c r="C245" s="254"/>
      <c r="D245" s="244" t="s">
        <v>305</v>
      </c>
      <c r="E245" s="255" t="s">
        <v>1</v>
      </c>
      <c r="F245" s="256" t="s">
        <v>258</v>
      </c>
      <c r="G245" s="254"/>
      <c r="H245" s="257">
        <v>2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305</v>
      </c>
      <c r="AU245" s="263" t="s">
        <v>193</v>
      </c>
      <c r="AV245" s="14" t="s">
        <v>93</v>
      </c>
      <c r="AW245" s="14" t="s">
        <v>38</v>
      </c>
      <c r="AX245" s="14" t="s">
        <v>84</v>
      </c>
      <c r="AY245" s="263" t="s">
        <v>298</v>
      </c>
    </row>
    <row r="246" s="15" customFormat="1">
      <c r="A246" s="15"/>
      <c r="B246" s="264"/>
      <c r="C246" s="265"/>
      <c r="D246" s="244" t="s">
        <v>305</v>
      </c>
      <c r="E246" s="266" t="s">
        <v>1</v>
      </c>
      <c r="F246" s="267" t="s">
        <v>307</v>
      </c>
      <c r="G246" s="265"/>
      <c r="H246" s="268">
        <v>2</v>
      </c>
      <c r="I246" s="269"/>
      <c r="J246" s="265"/>
      <c r="K246" s="265"/>
      <c r="L246" s="270"/>
      <c r="M246" s="271"/>
      <c r="N246" s="272"/>
      <c r="O246" s="272"/>
      <c r="P246" s="272"/>
      <c r="Q246" s="272"/>
      <c r="R246" s="272"/>
      <c r="S246" s="272"/>
      <c r="T246" s="27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4" t="s">
        <v>305</v>
      </c>
      <c r="AU246" s="274" t="s">
        <v>193</v>
      </c>
      <c r="AV246" s="15" t="s">
        <v>155</v>
      </c>
      <c r="AW246" s="15" t="s">
        <v>38</v>
      </c>
      <c r="AX246" s="15" t="s">
        <v>91</v>
      </c>
      <c r="AY246" s="274" t="s">
        <v>298</v>
      </c>
    </row>
    <row r="247" s="2" customFormat="1" ht="24.15" customHeight="1">
      <c r="A247" s="39"/>
      <c r="B247" s="40"/>
      <c r="C247" s="229" t="s">
        <v>433</v>
      </c>
      <c r="D247" s="229" t="s">
        <v>300</v>
      </c>
      <c r="E247" s="230" t="s">
        <v>434</v>
      </c>
      <c r="F247" s="231" t="s">
        <v>435</v>
      </c>
      <c r="G247" s="232" t="s">
        <v>121</v>
      </c>
      <c r="H247" s="233">
        <v>85</v>
      </c>
      <c r="I247" s="234"/>
      <c r="J247" s="235">
        <f>ROUND(I247*H247,2)</f>
        <v>0</v>
      </c>
      <c r="K247" s="231" t="s">
        <v>303</v>
      </c>
      <c r="L247" s="45"/>
      <c r="M247" s="236" t="s">
        <v>1</v>
      </c>
      <c r="N247" s="237" t="s">
        <v>49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155</v>
      </c>
      <c r="AT247" s="240" t="s">
        <v>300</v>
      </c>
      <c r="AU247" s="240" t="s">
        <v>193</v>
      </c>
      <c r="AY247" s="18" t="s">
        <v>298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91</v>
      </c>
      <c r="BK247" s="241">
        <f>ROUND(I247*H247,2)</f>
        <v>0</v>
      </c>
      <c r="BL247" s="18" t="s">
        <v>155</v>
      </c>
      <c r="BM247" s="240" t="s">
        <v>436</v>
      </c>
    </row>
    <row r="248" s="14" customFormat="1">
      <c r="A248" s="14"/>
      <c r="B248" s="253"/>
      <c r="C248" s="254"/>
      <c r="D248" s="244" t="s">
        <v>305</v>
      </c>
      <c r="E248" s="255" t="s">
        <v>1</v>
      </c>
      <c r="F248" s="256" t="s">
        <v>252</v>
      </c>
      <c r="G248" s="254"/>
      <c r="H248" s="257">
        <v>85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305</v>
      </c>
      <c r="AU248" s="263" t="s">
        <v>193</v>
      </c>
      <c r="AV248" s="14" t="s">
        <v>93</v>
      </c>
      <c r="AW248" s="14" t="s">
        <v>38</v>
      </c>
      <c r="AX248" s="14" t="s">
        <v>84</v>
      </c>
      <c r="AY248" s="263" t="s">
        <v>298</v>
      </c>
    </row>
    <row r="249" s="15" customFormat="1">
      <c r="A249" s="15"/>
      <c r="B249" s="264"/>
      <c r="C249" s="265"/>
      <c r="D249" s="244" t="s">
        <v>305</v>
      </c>
      <c r="E249" s="266" t="s">
        <v>1</v>
      </c>
      <c r="F249" s="267" t="s">
        <v>307</v>
      </c>
      <c r="G249" s="265"/>
      <c r="H249" s="268">
        <v>85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305</v>
      </c>
      <c r="AU249" s="274" t="s">
        <v>193</v>
      </c>
      <c r="AV249" s="15" t="s">
        <v>155</v>
      </c>
      <c r="AW249" s="15" t="s">
        <v>38</v>
      </c>
      <c r="AX249" s="15" t="s">
        <v>91</v>
      </c>
      <c r="AY249" s="274" t="s">
        <v>298</v>
      </c>
    </row>
    <row r="250" s="2" customFormat="1" ht="33" customHeight="1">
      <c r="A250" s="39"/>
      <c r="B250" s="40"/>
      <c r="C250" s="229" t="s">
        <v>437</v>
      </c>
      <c r="D250" s="229" t="s">
        <v>300</v>
      </c>
      <c r="E250" s="230" t="s">
        <v>438</v>
      </c>
      <c r="F250" s="231" t="s">
        <v>439</v>
      </c>
      <c r="G250" s="232" t="s">
        <v>186</v>
      </c>
      <c r="H250" s="233">
        <v>63</v>
      </c>
      <c r="I250" s="234"/>
      <c r="J250" s="235">
        <f>ROUND(I250*H250,2)</f>
        <v>0</v>
      </c>
      <c r="K250" s="231" t="s">
        <v>303</v>
      </c>
      <c r="L250" s="45"/>
      <c r="M250" s="236" t="s">
        <v>1</v>
      </c>
      <c r="N250" s="237" t="s">
        <v>49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155</v>
      </c>
      <c r="AT250" s="240" t="s">
        <v>300</v>
      </c>
      <c r="AU250" s="240" t="s">
        <v>193</v>
      </c>
      <c r="AY250" s="18" t="s">
        <v>298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91</v>
      </c>
      <c r="BK250" s="241">
        <f>ROUND(I250*H250,2)</f>
        <v>0</v>
      </c>
      <c r="BL250" s="18" t="s">
        <v>155</v>
      </c>
      <c r="BM250" s="240" t="s">
        <v>440</v>
      </c>
    </row>
    <row r="251" s="14" customFormat="1">
      <c r="A251" s="14"/>
      <c r="B251" s="253"/>
      <c r="C251" s="254"/>
      <c r="D251" s="244" t="s">
        <v>305</v>
      </c>
      <c r="E251" s="255" t="s">
        <v>1</v>
      </c>
      <c r="F251" s="256" t="s">
        <v>257</v>
      </c>
      <c r="G251" s="254"/>
      <c r="H251" s="257">
        <v>7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305</v>
      </c>
      <c r="AU251" s="263" t="s">
        <v>193</v>
      </c>
      <c r="AV251" s="14" t="s">
        <v>93</v>
      </c>
      <c r="AW251" s="14" t="s">
        <v>38</v>
      </c>
      <c r="AX251" s="14" t="s">
        <v>84</v>
      </c>
      <c r="AY251" s="263" t="s">
        <v>298</v>
      </c>
    </row>
    <row r="252" s="15" customFormat="1">
      <c r="A252" s="15"/>
      <c r="B252" s="264"/>
      <c r="C252" s="265"/>
      <c r="D252" s="244" t="s">
        <v>305</v>
      </c>
      <c r="E252" s="266" t="s">
        <v>1</v>
      </c>
      <c r="F252" s="267" t="s">
        <v>307</v>
      </c>
      <c r="G252" s="265"/>
      <c r="H252" s="268">
        <v>7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4" t="s">
        <v>305</v>
      </c>
      <c r="AU252" s="274" t="s">
        <v>193</v>
      </c>
      <c r="AV252" s="15" t="s">
        <v>155</v>
      </c>
      <c r="AW252" s="15" t="s">
        <v>38</v>
      </c>
      <c r="AX252" s="15" t="s">
        <v>91</v>
      </c>
      <c r="AY252" s="274" t="s">
        <v>298</v>
      </c>
    </row>
    <row r="253" s="14" customFormat="1">
      <c r="A253" s="14"/>
      <c r="B253" s="253"/>
      <c r="C253" s="254"/>
      <c r="D253" s="244" t="s">
        <v>305</v>
      </c>
      <c r="E253" s="254"/>
      <c r="F253" s="256" t="s">
        <v>441</v>
      </c>
      <c r="G253" s="254"/>
      <c r="H253" s="257">
        <v>63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305</v>
      </c>
      <c r="AU253" s="263" t="s">
        <v>193</v>
      </c>
      <c r="AV253" s="14" t="s">
        <v>93</v>
      </c>
      <c r="AW253" s="14" t="s">
        <v>4</v>
      </c>
      <c r="AX253" s="14" t="s">
        <v>91</v>
      </c>
      <c r="AY253" s="263" t="s">
        <v>298</v>
      </c>
    </row>
    <row r="254" s="2" customFormat="1" ht="33" customHeight="1">
      <c r="A254" s="39"/>
      <c r="B254" s="40"/>
      <c r="C254" s="229" t="s">
        <v>442</v>
      </c>
      <c r="D254" s="229" t="s">
        <v>300</v>
      </c>
      <c r="E254" s="230" t="s">
        <v>443</v>
      </c>
      <c r="F254" s="231" t="s">
        <v>444</v>
      </c>
      <c r="G254" s="232" t="s">
        <v>186</v>
      </c>
      <c r="H254" s="233">
        <v>18</v>
      </c>
      <c r="I254" s="234"/>
      <c r="J254" s="235">
        <f>ROUND(I254*H254,2)</f>
        <v>0</v>
      </c>
      <c r="K254" s="231" t="s">
        <v>303</v>
      </c>
      <c r="L254" s="45"/>
      <c r="M254" s="236" t="s">
        <v>1</v>
      </c>
      <c r="N254" s="237" t="s">
        <v>49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155</v>
      </c>
      <c r="AT254" s="240" t="s">
        <v>300</v>
      </c>
      <c r="AU254" s="240" t="s">
        <v>193</v>
      </c>
      <c r="AY254" s="18" t="s">
        <v>298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91</v>
      </c>
      <c r="BK254" s="241">
        <f>ROUND(I254*H254,2)</f>
        <v>0</v>
      </c>
      <c r="BL254" s="18" t="s">
        <v>155</v>
      </c>
      <c r="BM254" s="240" t="s">
        <v>445</v>
      </c>
    </row>
    <row r="255" s="14" customFormat="1">
      <c r="A255" s="14"/>
      <c r="B255" s="253"/>
      <c r="C255" s="254"/>
      <c r="D255" s="244" t="s">
        <v>305</v>
      </c>
      <c r="E255" s="255" t="s">
        <v>1</v>
      </c>
      <c r="F255" s="256" t="s">
        <v>258</v>
      </c>
      <c r="G255" s="254"/>
      <c r="H255" s="257">
        <v>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305</v>
      </c>
      <c r="AU255" s="263" t="s">
        <v>193</v>
      </c>
      <c r="AV255" s="14" t="s">
        <v>93</v>
      </c>
      <c r="AW255" s="14" t="s">
        <v>38</v>
      </c>
      <c r="AX255" s="14" t="s">
        <v>84</v>
      </c>
      <c r="AY255" s="263" t="s">
        <v>298</v>
      </c>
    </row>
    <row r="256" s="15" customFormat="1">
      <c r="A256" s="15"/>
      <c r="B256" s="264"/>
      <c r="C256" s="265"/>
      <c r="D256" s="244" t="s">
        <v>305</v>
      </c>
      <c r="E256" s="266" t="s">
        <v>1</v>
      </c>
      <c r="F256" s="267" t="s">
        <v>307</v>
      </c>
      <c r="G256" s="265"/>
      <c r="H256" s="268">
        <v>2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305</v>
      </c>
      <c r="AU256" s="274" t="s">
        <v>193</v>
      </c>
      <c r="AV256" s="15" t="s">
        <v>155</v>
      </c>
      <c r="AW256" s="15" t="s">
        <v>38</v>
      </c>
      <c r="AX256" s="15" t="s">
        <v>91</v>
      </c>
      <c r="AY256" s="274" t="s">
        <v>298</v>
      </c>
    </row>
    <row r="257" s="14" customFormat="1">
      <c r="A257" s="14"/>
      <c r="B257" s="253"/>
      <c r="C257" s="254"/>
      <c r="D257" s="244" t="s">
        <v>305</v>
      </c>
      <c r="E257" s="254"/>
      <c r="F257" s="256" t="s">
        <v>446</v>
      </c>
      <c r="G257" s="254"/>
      <c r="H257" s="257">
        <v>18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305</v>
      </c>
      <c r="AU257" s="263" t="s">
        <v>193</v>
      </c>
      <c r="AV257" s="14" t="s">
        <v>93</v>
      </c>
      <c r="AW257" s="14" t="s">
        <v>4</v>
      </c>
      <c r="AX257" s="14" t="s">
        <v>91</v>
      </c>
      <c r="AY257" s="263" t="s">
        <v>298</v>
      </c>
    </row>
    <row r="258" s="2" customFormat="1" ht="33" customHeight="1">
      <c r="A258" s="39"/>
      <c r="B258" s="40"/>
      <c r="C258" s="229" t="s">
        <v>447</v>
      </c>
      <c r="D258" s="229" t="s">
        <v>300</v>
      </c>
      <c r="E258" s="230" t="s">
        <v>448</v>
      </c>
      <c r="F258" s="231" t="s">
        <v>449</v>
      </c>
      <c r="G258" s="232" t="s">
        <v>186</v>
      </c>
      <c r="H258" s="233">
        <v>45</v>
      </c>
      <c r="I258" s="234"/>
      <c r="J258" s="235">
        <f>ROUND(I258*H258,2)</f>
        <v>0</v>
      </c>
      <c r="K258" s="231" t="s">
        <v>303</v>
      </c>
      <c r="L258" s="45"/>
      <c r="M258" s="236" t="s">
        <v>1</v>
      </c>
      <c r="N258" s="237" t="s">
        <v>49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155</v>
      </c>
      <c r="AT258" s="240" t="s">
        <v>300</v>
      </c>
      <c r="AU258" s="240" t="s">
        <v>193</v>
      </c>
      <c r="AY258" s="18" t="s">
        <v>298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91</v>
      </c>
      <c r="BK258" s="241">
        <f>ROUND(I258*H258,2)</f>
        <v>0</v>
      </c>
      <c r="BL258" s="18" t="s">
        <v>155</v>
      </c>
      <c r="BM258" s="240" t="s">
        <v>450</v>
      </c>
    </row>
    <row r="259" s="14" customFormat="1">
      <c r="A259" s="14"/>
      <c r="B259" s="253"/>
      <c r="C259" s="254"/>
      <c r="D259" s="244" t="s">
        <v>305</v>
      </c>
      <c r="E259" s="255" t="s">
        <v>1</v>
      </c>
      <c r="F259" s="256" t="s">
        <v>259</v>
      </c>
      <c r="G259" s="254"/>
      <c r="H259" s="257">
        <v>5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305</v>
      </c>
      <c r="AU259" s="263" t="s">
        <v>193</v>
      </c>
      <c r="AV259" s="14" t="s">
        <v>93</v>
      </c>
      <c r="AW259" s="14" t="s">
        <v>38</v>
      </c>
      <c r="AX259" s="14" t="s">
        <v>84</v>
      </c>
      <c r="AY259" s="263" t="s">
        <v>298</v>
      </c>
    </row>
    <row r="260" s="15" customFormat="1">
      <c r="A260" s="15"/>
      <c r="B260" s="264"/>
      <c r="C260" s="265"/>
      <c r="D260" s="244" t="s">
        <v>305</v>
      </c>
      <c r="E260" s="266" t="s">
        <v>1</v>
      </c>
      <c r="F260" s="267" t="s">
        <v>307</v>
      </c>
      <c r="G260" s="265"/>
      <c r="H260" s="268">
        <v>5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305</v>
      </c>
      <c r="AU260" s="274" t="s">
        <v>193</v>
      </c>
      <c r="AV260" s="15" t="s">
        <v>155</v>
      </c>
      <c r="AW260" s="15" t="s">
        <v>38</v>
      </c>
      <c r="AX260" s="15" t="s">
        <v>91</v>
      </c>
      <c r="AY260" s="274" t="s">
        <v>298</v>
      </c>
    </row>
    <row r="261" s="14" customFormat="1">
      <c r="A261" s="14"/>
      <c r="B261" s="253"/>
      <c r="C261" s="254"/>
      <c r="D261" s="244" t="s">
        <v>305</v>
      </c>
      <c r="E261" s="254"/>
      <c r="F261" s="256" t="s">
        <v>451</v>
      </c>
      <c r="G261" s="254"/>
      <c r="H261" s="257">
        <v>45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305</v>
      </c>
      <c r="AU261" s="263" t="s">
        <v>193</v>
      </c>
      <c r="AV261" s="14" t="s">
        <v>93</v>
      </c>
      <c r="AW261" s="14" t="s">
        <v>4</v>
      </c>
      <c r="AX261" s="14" t="s">
        <v>91</v>
      </c>
      <c r="AY261" s="263" t="s">
        <v>298</v>
      </c>
    </row>
    <row r="262" s="2" customFormat="1" ht="33" customHeight="1">
      <c r="A262" s="39"/>
      <c r="B262" s="40"/>
      <c r="C262" s="229" t="s">
        <v>452</v>
      </c>
      <c r="D262" s="229" t="s">
        <v>300</v>
      </c>
      <c r="E262" s="230" t="s">
        <v>453</v>
      </c>
      <c r="F262" s="231" t="s">
        <v>454</v>
      </c>
      <c r="G262" s="232" t="s">
        <v>186</v>
      </c>
      <c r="H262" s="233">
        <v>63</v>
      </c>
      <c r="I262" s="234"/>
      <c r="J262" s="235">
        <f>ROUND(I262*H262,2)</f>
        <v>0</v>
      </c>
      <c r="K262" s="231" t="s">
        <v>303</v>
      </c>
      <c r="L262" s="45"/>
      <c r="M262" s="236" t="s">
        <v>1</v>
      </c>
      <c r="N262" s="237" t="s">
        <v>49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155</v>
      </c>
      <c r="AT262" s="240" t="s">
        <v>300</v>
      </c>
      <c r="AU262" s="240" t="s">
        <v>193</v>
      </c>
      <c r="AY262" s="18" t="s">
        <v>298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91</v>
      </c>
      <c r="BK262" s="241">
        <f>ROUND(I262*H262,2)</f>
        <v>0</v>
      </c>
      <c r="BL262" s="18" t="s">
        <v>155</v>
      </c>
      <c r="BM262" s="240" t="s">
        <v>455</v>
      </c>
    </row>
    <row r="263" s="14" customFormat="1">
      <c r="A263" s="14"/>
      <c r="B263" s="253"/>
      <c r="C263" s="254"/>
      <c r="D263" s="244" t="s">
        <v>305</v>
      </c>
      <c r="E263" s="255" t="s">
        <v>1</v>
      </c>
      <c r="F263" s="256" t="s">
        <v>257</v>
      </c>
      <c r="G263" s="254"/>
      <c r="H263" s="257">
        <v>7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305</v>
      </c>
      <c r="AU263" s="263" t="s">
        <v>193</v>
      </c>
      <c r="AV263" s="14" t="s">
        <v>93</v>
      </c>
      <c r="AW263" s="14" t="s">
        <v>38</v>
      </c>
      <c r="AX263" s="14" t="s">
        <v>84</v>
      </c>
      <c r="AY263" s="263" t="s">
        <v>298</v>
      </c>
    </row>
    <row r="264" s="15" customFormat="1">
      <c r="A264" s="15"/>
      <c r="B264" s="264"/>
      <c r="C264" s="265"/>
      <c r="D264" s="244" t="s">
        <v>305</v>
      </c>
      <c r="E264" s="266" t="s">
        <v>1</v>
      </c>
      <c r="F264" s="267" t="s">
        <v>307</v>
      </c>
      <c r="G264" s="265"/>
      <c r="H264" s="268">
        <v>7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4" t="s">
        <v>305</v>
      </c>
      <c r="AU264" s="274" t="s">
        <v>193</v>
      </c>
      <c r="AV264" s="15" t="s">
        <v>155</v>
      </c>
      <c r="AW264" s="15" t="s">
        <v>38</v>
      </c>
      <c r="AX264" s="15" t="s">
        <v>91</v>
      </c>
      <c r="AY264" s="274" t="s">
        <v>298</v>
      </c>
    </row>
    <row r="265" s="14" customFormat="1">
      <c r="A265" s="14"/>
      <c r="B265" s="253"/>
      <c r="C265" s="254"/>
      <c r="D265" s="244" t="s">
        <v>305</v>
      </c>
      <c r="E265" s="254"/>
      <c r="F265" s="256" t="s">
        <v>441</v>
      </c>
      <c r="G265" s="254"/>
      <c r="H265" s="257">
        <v>63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305</v>
      </c>
      <c r="AU265" s="263" t="s">
        <v>193</v>
      </c>
      <c r="AV265" s="14" t="s">
        <v>93</v>
      </c>
      <c r="AW265" s="14" t="s">
        <v>4</v>
      </c>
      <c r="AX265" s="14" t="s">
        <v>91</v>
      </c>
      <c r="AY265" s="263" t="s">
        <v>298</v>
      </c>
    </row>
    <row r="266" s="2" customFormat="1" ht="33" customHeight="1">
      <c r="A266" s="39"/>
      <c r="B266" s="40"/>
      <c r="C266" s="229" t="s">
        <v>456</v>
      </c>
      <c r="D266" s="229" t="s">
        <v>300</v>
      </c>
      <c r="E266" s="230" t="s">
        <v>457</v>
      </c>
      <c r="F266" s="231" t="s">
        <v>458</v>
      </c>
      <c r="G266" s="232" t="s">
        <v>186</v>
      </c>
      <c r="H266" s="233">
        <v>18</v>
      </c>
      <c r="I266" s="234"/>
      <c r="J266" s="235">
        <f>ROUND(I266*H266,2)</f>
        <v>0</v>
      </c>
      <c r="K266" s="231" t="s">
        <v>303</v>
      </c>
      <c r="L266" s="45"/>
      <c r="M266" s="236" t="s">
        <v>1</v>
      </c>
      <c r="N266" s="237" t="s">
        <v>49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155</v>
      </c>
      <c r="AT266" s="240" t="s">
        <v>300</v>
      </c>
      <c r="AU266" s="240" t="s">
        <v>193</v>
      </c>
      <c r="AY266" s="18" t="s">
        <v>298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91</v>
      </c>
      <c r="BK266" s="241">
        <f>ROUND(I266*H266,2)</f>
        <v>0</v>
      </c>
      <c r="BL266" s="18" t="s">
        <v>155</v>
      </c>
      <c r="BM266" s="240" t="s">
        <v>459</v>
      </c>
    </row>
    <row r="267" s="14" customFormat="1">
      <c r="A267" s="14"/>
      <c r="B267" s="253"/>
      <c r="C267" s="254"/>
      <c r="D267" s="244" t="s">
        <v>305</v>
      </c>
      <c r="E267" s="255" t="s">
        <v>1</v>
      </c>
      <c r="F267" s="256" t="s">
        <v>258</v>
      </c>
      <c r="G267" s="254"/>
      <c r="H267" s="257">
        <v>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305</v>
      </c>
      <c r="AU267" s="263" t="s">
        <v>193</v>
      </c>
      <c r="AV267" s="14" t="s">
        <v>93</v>
      </c>
      <c r="AW267" s="14" t="s">
        <v>38</v>
      </c>
      <c r="AX267" s="14" t="s">
        <v>84</v>
      </c>
      <c r="AY267" s="263" t="s">
        <v>298</v>
      </c>
    </row>
    <row r="268" s="15" customFormat="1">
      <c r="A268" s="15"/>
      <c r="B268" s="264"/>
      <c r="C268" s="265"/>
      <c r="D268" s="244" t="s">
        <v>305</v>
      </c>
      <c r="E268" s="266" t="s">
        <v>1</v>
      </c>
      <c r="F268" s="267" t="s">
        <v>307</v>
      </c>
      <c r="G268" s="265"/>
      <c r="H268" s="268">
        <v>2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4" t="s">
        <v>305</v>
      </c>
      <c r="AU268" s="274" t="s">
        <v>193</v>
      </c>
      <c r="AV268" s="15" t="s">
        <v>155</v>
      </c>
      <c r="AW268" s="15" t="s">
        <v>38</v>
      </c>
      <c r="AX268" s="15" t="s">
        <v>91</v>
      </c>
      <c r="AY268" s="274" t="s">
        <v>298</v>
      </c>
    </row>
    <row r="269" s="14" customFormat="1">
      <c r="A269" s="14"/>
      <c r="B269" s="253"/>
      <c r="C269" s="254"/>
      <c r="D269" s="244" t="s">
        <v>305</v>
      </c>
      <c r="E269" s="254"/>
      <c r="F269" s="256" t="s">
        <v>446</v>
      </c>
      <c r="G269" s="254"/>
      <c r="H269" s="257">
        <v>18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305</v>
      </c>
      <c r="AU269" s="263" t="s">
        <v>193</v>
      </c>
      <c r="AV269" s="14" t="s">
        <v>93</v>
      </c>
      <c r="AW269" s="14" t="s">
        <v>4</v>
      </c>
      <c r="AX269" s="14" t="s">
        <v>91</v>
      </c>
      <c r="AY269" s="263" t="s">
        <v>298</v>
      </c>
    </row>
    <row r="270" s="2" customFormat="1" ht="33" customHeight="1">
      <c r="A270" s="39"/>
      <c r="B270" s="40"/>
      <c r="C270" s="229" t="s">
        <v>460</v>
      </c>
      <c r="D270" s="229" t="s">
        <v>300</v>
      </c>
      <c r="E270" s="230" t="s">
        <v>461</v>
      </c>
      <c r="F270" s="231" t="s">
        <v>462</v>
      </c>
      <c r="G270" s="232" t="s">
        <v>186</v>
      </c>
      <c r="H270" s="233">
        <v>45</v>
      </c>
      <c r="I270" s="234"/>
      <c r="J270" s="235">
        <f>ROUND(I270*H270,2)</f>
        <v>0</v>
      </c>
      <c r="K270" s="231" t="s">
        <v>303</v>
      </c>
      <c r="L270" s="45"/>
      <c r="M270" s="236" t="s">
        <v>1</v>
      </c>
      <c r="N270" s="237" t="s">
        <v>49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155</v>
      </c>
      <c r="AT270" s="240" t="s">
        <v>300</v>
      </c>
      <c r="AU270" s="240" t="s">
        <v>193</v>
      </c>
      <c r="AY270" s="18" t="s">
        <v>298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91</v>
      </c>
      <c r="BK270" s="241">
        <f>ROUND(I270*H270,2)</f>
        <v>0</v>
      </c>
      <c r="BL270" s="18" t="s">
        <v>155</v>
      </c>
      <c r="BM270" s="240" t="s">
        <v>463</v>
      </c>
    </row>
    <row r="271" s="14" customFormat="1">
      <c r="A271" s="14"/>
      <c r="B271" s="253"/>
      <c r="C271" s="254"/>
      <c r="D271" s="244" t="s">
        <v>305</v>
      </c>
      <c r="E271" s="255" t="s">
        <v>1</v>
      </c>
      <c r="F271" s="256" t="s">
        <v>259</v>
      </c>
      <c r="G271" s="254"/>
      <c r="H271" s="257">
        <v>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305</v>
      </c>
      <c r="AU271" s="263" t="s">
        <v>193</v>
      </c>
      <c r="AV271" s="14" t="s">
        <v>93</v>
      </c>
      <c r="AW271" s="14" t="s">
        <v>38</v>
      </c>
      <c r="AX271" s="14" t="s">
        <v>84</v>
      </c>
      <c r="AY271" s="263" t="s">
        <v>298</v>
      </c>
    </row>
    <row r="272" s="15" customFormat="1">
      <c r="A272" s="15"/>
      <c r="B272" s="264"/>
      <c r="C272" s="265"/>
      <c r="D272" s="244" t="s">
        <v>305</v>
      </c>
      <c r="E272" s="266" t="s">
        <v>1</v>
      </c>
      <c r="F272" s="267" t="s">
        <v>307</v>
      </c>
      <c r="G272" s="265"/>
      <c r="H272" s="268">
        <v>5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305</v>
      </c>
      <c r="AU272" s="274" t="s">
        <v>193</v>
      </c>
      <c r="AV272" s="15" t="s">
        <v>155</v>
      </c>
      <c r="AW272" s="15" t="s">
        <v>38</v>
      </c>
      <c r="AX272" s="15" t="s">
        <v>91</v>
      </c>
      <c r="AY272" s="274" t="s">
        <v>298</v>
      </c>
    </row>
    <row r="273" s="14" customFormat="1">
      <c r="A273" s="14"/>
      <c r="B273" s="253"/>
      <c r="C273" s="254"/>
      <c r="D273" s="244" t="s">
        <v>305</v>
      </c>
      <c r="E273" s="254"/>
      <c r="F273" s="256" t="s">
        <v>451</v>
      </c>
      <c r="G273" s="254"/>
      <c r="H273" s="257">
        <v>45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305</v>
      </c>
      <c r="AU273" s="263" t="s">
        <v>193</v>
      </c>
      <c r="AV273" s="14" t="s">
        <v>93</v>
      </c>
      <c r="AW273" s="14" t="s">
        <v>4</v>
      </c>
      <c r="AX273" s="14" t="s">
        <v>91</v>
      </c>
      <c r="AY273" s="263" t="s">
        <v>298</v>
      </c>
    </row>
    <row r="274" s="2" customFormat="1" ht="24.15" customHeight="1">
      <c r="A274" s="39"/>
      <c r="B274" s="40"/>
      <c r="C274" s="229" t="s">
        <v>464</v>
      </c>
      <c r="D274" s="229" t="s">
        <v>300</v>
      </c>
      <c r="E274" s="230" t="s">
        <v>465</v>
      </c>
      <c r="F274" s="231" t="s">
        <v>466</v>
      </c>
      <c r="G274" s="232" t="s">
        <v>186</v>
      </c>
      <c r="H274" s="233">
        <v>108</v>
      </c>
      <c r="I274" s="234"/>
      <c r="J274" s="235">
        <f>ROUND(I274*H274,2)</f>
        <v>0</v>
      </c>
      <c r="K274" s="231" t="s">
        <v>303</v>
      </c>
      <c r="L274" s="45"/>
      <c r="M274" s="236" t="s">
        <v>1</v>
      </c>
      <c r="N274" s="237" t="s">
        <v>49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155</v>
      </c>
      <c r="AT274" s="240" t="s">
        <v>300</v>
      </c>
      <c r="AU274" s="240" t="s">
        <v>193</v>
      </c>
      <c r="AY274" s="18" t="s">
        <v>298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91</v>
      </c>
      <c r="BK274" s="241">
        <f>ROUND(I274*H274,2)</f>
        <v>0</v>
      </c>
      <c r="BL274" s="18" t="s">
        <v>155</v>
      </c>
      <c r="BM274" s="240" t="s">
        <v>467</v>
      </c>
    </row>
    <row r="275" s="14" customFormat="1">
      <c r="A275" s="14"/>
      <c r="B275" s="253"/>
      <c r="C275" s="254"/>
      <c r="D275" s="244" t="s">
        <v>305</v>
      </c>
      <c r="E275" s="255" t="s">
        <v>1</v>
      </c>
      <c r="F275" s="256" t="s">
        <v>428</v>
      </c>
      <c r="G275" s="254"/>
      <c r="H275" s="257">
        <v>12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305</v>
      </c>
      <c r="AU275" s="263" t="s">
        <v>193</v>
      </c>
      <c r="AV275" s="14" t="s">
        <v>93</v>
      </c>
      <c r="AW275" s="14" t="s">
        <v>38</v>
      </c>
      <c r="AX275" s="14" t="s">
        <v>84</v>
      </c>
      <c r="AY275" s="263" t="s">
        <v>298</v>
      </c>
    </row>
    <row r="276" s="15" customFormat="1">
      <c r="A276" s="15"/>
      <c r="B276" s="264"/>
      <c r="C276" s="265"/>
      <c r="D276" s="244" t="s">
        <v>305</v>
      </c>
      <c r="E276" s="266" t="s">
        <v>1</v>
      </c>
      <c r="F276" s="267" t="s">
        <v>307</v>
      </c>
      <c r="G276" s="265"/>
      <c r="H276" s="268">
        <v>12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4" t="s">
        <v>305</v>
      </c>
      <c r="AU276" s="274" t="s">
        <v>193</v>
      </c>
      <c r="AV276" s="15" t="s">
        <v>155</v>
      </c>
      <c r="AW276" s="15" t="s">
        <v>38</v>
      </c>
      <c r="AX276" s="15" t="s">
        <v>91</v>
      </c>
      <c r="AY276" s="274" t="s">
        <v>298</v>
      </c>
    </row>
    <row r="277" s="14" customFormat="1">
      <c r="A277" s="14"/>
      <c r="B277" s="253"/>
      <c r="C277" s="254"/>
      <c r="D277" s="244" t="s">
        <v>305</v>
      </c>
      <c r="E277" s="254"/>
      <c r="F277" s="256" t="s">
        <v>468</v>
      </c>
      <c r="G277" s="254"/>
      <c r="H277" s="257">
        <v>108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305</v>
      </c>
      <c r="AU277" s="263" t="s">
        <v>193</v>
      </c>
      <c r="AV277" s="14" t="s">
        <v>93</v>
      </c>
      <c r="AW277" s="14" t="s">
        <v>4</v>
      </c>
      <c r="AX277" s="14" t="s">
        <v>91</v>
      </c>
      <c r="AY277" s="263" t="s">
        <v>298</v>
      </c>
    </row>
    <row r="278" s="2" customFormat="1" ht="24.15" customHeight="1">
      <c r="A278" s="39"/>
      <c r="B278" s="40"/>
      <c r="C278" s="229" t="s">
        <v>469</v>
      </c>
      <c r="D278" s="229" t="s">
        <v>300</v>
      </c>
      <c r="E278" s="230" t="s">
        <v>470</v>
      </c>
      <c r="F278" s="231" t="s">
        <v>471</v>
      </c>
      <c r="G278" s="232" t="s">
        <v>186</v>
      </c>
      <c r="H278" s="233">
        <v>18</v>
      </c>
      <c r="I278" s="234"/>
      <c r="J278" s="235">
        <f>ROUND(I278*H278,2)</f>
        <v>0</v>
      </c>
      <c r="K278" s="231" t="s">
        <v>303</v>
      </c>
      <c r="L278" s="45"/>
      <c r="M278" s="236" t="s">
        <v>1</v>
      </c>
      <c r="N278" s="237" t="s">
        <v>49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155</v>
      </c>
      <c r="AT278" s="240" t="s">
        <v>300</v>
      </c>
      <c r="AU278" s="240" t="s">
        <v>193</v>
      </c>
      <c r="AY278" s="18" t="s">
        <v>298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91</v>
      </c>
      <c r="BK278" s="241">
        <f>ROUND(I278*H278,2)</f>
        <v>0</v>
      </c>
      <c r="BL278" s="18" t="s">
        <v>155</v>
      </c>
      <c r="BM278" s="240" t="s">
        <v>472</v>
      </c>
    </row>
    <row r="279" s="14" customFormat="1">
      <c r="A279" s="14"/>
      <c r="B279" s="253"/>
      <c r="C279" s="254"/>
      <c r="D279" s="244" t="s">
        <v>305</v>
      </c>
      <c r="E279" s="255" t="s">
        <v>1</v>
      </c>
      <c r="F279" s="256" t="s">
        <v>258</v>
      </c>
      <c r="G279" s="254"/>
      <c r="H279" s="257">
        <v>2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305</v>
      </c>
      <c r="AU279" s="263" t="s">
        <v>193</v>
      </c>
      <c r="AV279" s="14" t="s">
        <v>93</v>
      </c>
      <c r="AW279" s="14" t="s">
        <v>38</v>
      </c>
      <c r="AX279" s="14" t="s">
        <v>84</v>
      </c>
      <c r="AY279" s="263" t="s">
        <v>298</v>
      </c>
    </row>
    <row r="280" s="15" customFormat="1">
      <c r="A280" s="15"/>
      <c r="B280" s="264"/>
      <c r="C280" s="265"/>
      <c r="D280" s="244" t="s">
        <v>305</v>
      </c>
      <c r="E280" s="266" t="s">
        <v>1</v>
      </c>
      <c r="F280" s="267" t="s">
        <v>307</v>
      </c>
      <c r="G280" s="265"/>
      <c r="H280" s="268">
        <v>2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305</v>
      </c>
      <c r="AU280" s="274" t="s">
        <v>193</v>
      </c>
      <c r="AV280" s="15" t="s">
        <v>155</v>
      </c>
      <c r="AW280" s="15" t="s">
        <v>38</v>
      </c>
      <c r="AX280" s="15" t="s">
        <v>91</v>
      </c>
      <c r="AY280" s="274" t="s">
        <v>298</v>
      </c>
    </row>
    <row r="281" s="14" customFormat="1">
      <c r="A281" s="14"/>
      <c r="B281" s="253"/>
      <c r="C281" s="254"/>
      <c r="D281" s="244" t="s">
        <v>305</v>
      </c>
      <c r="E281" s="254"/>
      <c r="F281" s="256" t="s">
        <v>446</v>
      </c>
      <c r="G281" s="254"/>
      <c r="H281" s="257">
        <v>18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305</v>
      </c>
      <c r="AU281" s="263" t="s">
        <v>193</v>
      </c>
      <c r="AV281" s="14" t="s">
        <v>93</v>
      </c>
      <c r="AW281" s="14" t="s">
        <v>4</v>
      </c>
      <c r="AX281" s="14" t="s">
        <v>91</v>
      </c>
      <c r="AY281" s="263" t="s">
        <v>298</v>
      </c>
    </row>
    <row r="282" s="2" customFormat="1" ht="24.15" customHeight="1">
      <c r="A282" s="39"/>
      <c r="B282" s="40"/>
      <c r="C282" s="229" t="s">
        <v>473</v>
      </c>
      <c r="D282" s="229" t="s">
        <v>300</v>
      </c>
      <c r="E282" s="230" t="s">
        <v>474</v>
      </c>
      <c r="F282" s="231" t="s">
        <v>475</v>
      </c>
      <c r="G282" s="232" t="s">
        <v>121</v>
      </c>
      <c r="H282" s="233">
        <v>170</v>
      </c>
      <c r="I282" s="234"/>
      <c r="J282" s="235">
        <f>ROUND(I282*H282,2)</f>
        <v>0</v>
      </c>
      <c r="K282" s="231" t="s">
        <v>303</v>
      </c>
      <c r="L282" s="45"/>
      <c r="M282" s="236" t="s">
        <v>1</v>
      </c>
      <c r="N282" s="237" t="s">
        <v>49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155</v>
      </c>
      <c r="AT282" s="240" t="s">
        <v>300</v>
      </c>
      <c r="AU282" s="240" t="s">
        <v>193</v>
      </c>
      <c r="AY282" s="18" t="s">
        <v>298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91</v>
      </c>
      <c r="BK282" s="241">
        <f>ROUND(I282*H282,2)</f>
        <v>0</v>
      </c>
      <c r="BL282" s="18" t="s">
        <v>155</v>
      </c>
      <c r="BM282" s="240" t="s">
        <v>476</v>
      </c>
    </row>
    <row r="283" s="14" customFormat="1">
      <c r="A283" s="14"/>
      <c r="B283" s="253"/>
      <c r="C283" s="254"/>
      <c r="D283" s="244" t="s">
        <v>305</v>
      </c>
      <c r="E283" s="255" t="s">
        <v>1</v>
      </c>
      <c r="F283" s="256" t="s">
        <v>252</v>
      </c>
      <c r="G283" s="254"/>
      <c r="H283" s="257">
        <v>85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305</v>
      </c>
      <c r="AU283" s="263" t="s">
        <v>193</v>
      </c>
      <c r="AV283" s="14" t="s">
        <v>93</v>
      </c>
      <c r="AW283" s="14" t="s">
        <v>38</v>
      </c>
      <c r="AX283" s="14" t="s">
        <v>84</v>
      </c>
      <c r="AY283" s="263" t="s">
        <v>298</v>
      </c>
    </row>
    <row r="284" s="15" customFormat="1">
      <c r="A284" s="15"/>
      <c r="B284" s="264"/>
      <c r="C284" s="265"/>
      <c r="D284" s="244" t="s">
        <v>305</v>
      </c>
      <c r="E284" s="266" t="s">
        <v>1</v>
      </c>
      <c r="F284" s="267" t="s">
        <v>307</v>
      </c>
      <c r="G284" s="265"/>
      <c r="H284" s="268">
        <v>85</v>
      </c>
      <c r="I284" s="269"/>
      <c r="J284" s="265"/>
      <c r="K284" s="265"/>
      <c r="L284" s="270"/>
      <c r="M284" s="271"/>
      <c r="N284" s="272"/>
      <c r="O284" s="272"/>
      <c r="P284" s="272"/>
      <c r="Q284" s="272"/>
      <c r="R284" s="272"/>
      <c r="S284" s="272"/>
      <c r="T284" s="27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4" t="s">
        <v>305</v>
      </c>
      <c r="AU284" s="274" t="s">
        <v>193</v>
      </c>
      <c r="AV284" s="15" t="s">
        <v>155</v>
      </c>
      <c r="AW284" s="15" t="s">
        <v>38</v>
      </c>
      <c r="AX284" s="15" t="s">
        <v>91</v>
      </c>
      <c r="AY284" s="274" t="s">
        <v>298</v>
      </c>
    </row>
    <row r="285" s="14" customFormat="1">
      <c r="A285" s="14"/>
      <c r="B285" s="253"/>
      <c r="C285" s="254"/>
      <c r="D285" s="244" t="s">
        <v>305</v>
      </c>
      <c r="E285" s="254"/>
      <c r="F285" s="256" t="s">
        <v>477</v>
      </c>
      <c r="G285" s="254"/>
      <c r="H285" s="257">
        <v>170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305</v>
      </c>
      <c r="AU285" s="263" t="s">
        <v>193</v>
      </c>
      <c r="AV285" s="14" t="s">
        <v>93</v>
      </c>
      <c r="AW285" s="14" t="s">
        <v>4</v>
      </c>
      <c r="AX285" s="14" t="s">
        <v>91</v>
      </c>
      <c r="AY285" s="263" t="s">
        <v>298</v>
      </c>
    </row>
    <row r="286" s="12" customFormat="1" ht="20.88" customHeight="1">
      <c r="A286" s="12"/>
      <c r="B286" s="213"/>
      <c r="C286" s="214"/>
      <c r="D286" s="215" t="s">
        <v>83</v>
      </c>
      <c r="E286" s="227" t="s">
        <v>387</v>
      </c>
      <c r="F286" s="227" t="s">
        <v>478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SUM(P287:P315)</f>
        <v>0</v>
      </c>
      <c r="Q286" s="221"/>
      <c r="R286" s="222">
        <f>SUM(R287:R315)</f>
        <v>0.040289999999999999</v>
      </c>
      <c r="S286" s="221"/>
      <c r="T286" s="223">
        <f>SUM(T287:T315)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91</v>
      </c>
      <c r="AT286" s="225" t="s">
        <v>83</v>
      </c>
      <c r="AU286" s="225" t="s">
        <v>93</v>
      </c>
      <c r="AY286" s="224" t="s">
        <v>298</v>
      </c>
      <c r="BK286" s="226">
        <f>SUM(BK287:BK315)</f>
        <v>0</v>
      </c>
    </row>
    <row r="287" s="2" customFormat="1" ht="24.15" customHeight="1">
      <c r="A287" s="39"/>
      <c r="B287" s="40"/>
      <c r="C287" s="229" t="s">
        <v>159</v>
      </c>
      <c r="D287" s="229" t="s">
        <v>300</v>
      </c>
      <c r="E287" s="230" t="s">
        <v>479</v>
      </c>
      <c r="F287" s="231" t="s">
        <v>480</v>
      </c>
      <c r="G287" s="232" t="s">
        <v>217</v>
      </c>
      <c r="H287" s="233">
        <v>537.20000000000005</v>
      </c>
      <c r="I287" s="234"/>
      <c r="J287" s="235">
        <f>ROUND(I287*H287,2)</f>
        <v>0</v>
      </c>
      <c r="K287" s="231" t="s">
        <v>303</v>
      </c>
      <c r="L287" s="45"/>
      <c r="M287" s="236" t="s">
        <v>1</v>
      </c>
      <c r="N287" s="237" t="s">
        <v>49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155</v>
      </c>
      <c r="AT287" s="240" t="s">
        <v>300</v>
      </c>
      <c r="AU287" s="240" t="s">
        <v>193</v>
      </c>
      <c r="AY287" s="18" t="s">
        <v>298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91</v>
      </c>
      <c r="BK287" s="241">
        <f>ROUND(I287*H287,2)</f>
        <v>0</v>
      </c>
      <c r="BL287" s="18" t="s">
        <v>155</v>
      </c>
      <c r="BM287" s="240" t="s">
        <v>481</v>
      </c>
    </row>
    <row r="288" s="14" customFormat="1">
      <c r="A288" s="14"/>
      <c r="B288" s="253"/>
      <c r="C288" s="254"/>
      <c r="D288" s="244" t="s">
        <v>305</v>
      </c>
      <c r="E288" s="255" t="s">
        <v>1</v>
      </c>
      <c r="F288" s="256" t="s">
        <v>482</v>
      </c>
      <c r="G288" s="254"/>
      <c r="H288" s="257">
        <v>537.20000000000005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305</v>
      </c>
      <c r="AU288" s="263" t="s">
        <v>193</v>
      </c>
      <c r="AV288" s="14" t="s">
        <v>93</v>
      </c>
      <c r="AW288" s="14" t="s">
        <v>38</v>
      </c>
      <c r="AX288" s="14" t="s">
        <v>84</v>
      </c>
      <c r="AY288" s="263" t="s">
        <v>298</v>
      </c>
    </row>
    <row r="289" s="15" customFormat="1">
      <c r="A289" s="15"/>
      <c r="B289" s="264"/>
      <c r="C289" s="265"/>
      <c r="D289" s="244" t="s">
        <v>305</v>
      </c>
      <c r="E289" s="266" t="s">
        <v>1</v>
      </c>
      <c r="F289" s="267" t="s">
        <v>307</v>
      </c>
      <c r="G289" s="265"/>
      <c r="H289" s="268">
        <v>537.20000000000005</v>
      </c>
      <c r="I289" s="269"/>
      <c r="J289" s="265"/>
      <c r="K289" s="265"/>
      <c r="L289" s="270"/>
      <c r="M289" s="271"/>
      <c r="N289" s="272"/>
      <c r="O289" s="272"/>
      <c r="P289" s="272"/>
      <c r="Q289" s="272"/>
      <c r="R289" s="272"/>
      <c r="S289" s="272"/>
      <c r="T289" s="27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4" t="s">
        <v>305</v>
      </c>
      <c r="AU289" s="274" t="s">
        <v>193</v>
      </c>
      <c r="AV289" s="15" t="s">
        <v>155</v>
      </c>
      <c r="AW289" s="15" t="s">
        <v>38</v>
      </c>
      <c r="AX289" s="15" t="s">
        <v>91</v>
      </c>
      <c r="AY289" s="274" t="s">
        <v>298</v>
      </c>
    </row>
    <row r="290" s="2" customFormat="1" ht="21.75" customHeight="1">
      <c r="A290" s="39"/>
      <c r="B290" s="40"/>
      <c r="C290" s="229" t="s">
        <v>483</v>
      </c>
      <c r="D290" s="229" t="s">
        <v>300</v>
      </c>
      <c r="E290" s="230" t="s">
        <v>484</v>
      </c>
      <c r="F290" s="231" t="s">
        <v>485</v>
      </c>
      <c r="G290" s="232" t="s">
        <v>217</v>
      </c>
      <c r="H290" s="233">
        <v>268.60000000000002</v>
      </c>
      <c r="I290" s="234"/>
      <c r="J290" s="235">
        <f>ROUND(I290*H290,2)</f>
        <v>0</v>
      </c>
      <c r="K290" s="231" t="s">
        <v>303</v>
      </c>
      <c r="L290" s="45"/>
      <c r="M290" s="236" t="s">
        <v>1</v>
      </c>
      <c r="N290" s="237" t="s">
        <v>49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155</v>
      </c>
      <c r="AT290" s="240" t="s">
        <v>300</v>
      </c>
      <c r="AU290" s="240" t="s">
        <v>193</v>
      </c>
      <c r="AY290" s="18" t="s">
        <v>298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91</v>
      </c>
      <c r="BK290" s="241">
        <f>ROUND(I290*H290,2)</f>
        <v>0</v>
      </c>
      <c r="BL290" s="18" t="s">
        <v>155</v>
      </c>
      <c r="BM290" s="240" t="s">
        <v>486</v>
      </c>
    </row>
    <row r="291" s="14" customFormat="1">
      <c r="A291" s="14"/>
      <c r="B291" s="253"/>
      <c r="C291" s="254"/>
      <c r="D291" s="244" t="s">
        <v>305</v>
      </c>
      <c r="E291" s="255" t="s">
        <v>1</v>
      </c>
      <c r="F291" s="256" t="s">
        <v>487</v>
      </c>
      <c r="G291" s="254"/>
      <c r="H291" s="257">
        <v>268.60000000000002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305</v>
      </c>
      <c r="AU291" s="263" t="s">
        <v>193</v>
      </c>
      <c r="AV291" s="14" t="s">
        <v>93</v>
      </c>
      <c r="AW291" s="14" t="s">
        <v>38</v>
      </c>
      <c r="AX291" s="14" t="s">
        <v>84</v>
      </c>
      <c r="AY291" s="263" t="s">
        <v>298</v>
      </c>
    </row>
    <row r="292" s="15" customFormat="1">
      <c r="A292" s="15"/>
      <c r="B292" s="264"/>
      <c r="C292" s="265"/>
      <c r="D292" s="244" t="s">
        <v>305</v>
      </c>
      <c r="E292" s="266" t="s">
        <v>1</v>
      </c>
      <c r="F292" s="267" t="s">
        <v>307</v>
      </c>
      <c r="G292" s="265"/>
      <c r="H292" s="268">
        <v>268.60000000000002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305</v>
      </c>
      <c r="AU292" s="274" t="s">
        <v>193</v>
      </c>
      <c r="AV292" s="15" t="s">
        <v>155</v>
      </c>
      <c r="AW292" s="15" t="s">
        <v>38</v>
      </c>
      <c r="AX292" s="15" t="s">
        <v>91</v>
      </c>
      <c r="AY292" s="274" t="s">
        <v>298</v>
      </c>
    </row>
    <row r="293" s="2" customFormat="1" ht="33" customHeight="1">
      <c r="A293" s="39"/>
      <c r="B293" s="40"/>
      <c r="C293" s="229" t="s">
        <v>488</v>
      </c>
      <c r="D293" s="229" t="s">
        <v>300</v>
      </c>
      <c r="E293" s="230" t="s">
        <v>489</v>
      </c>
      <c r="F293" s="231" t="s">
        <v>490</v>
      </c>
      <c r="G293" s="232" t="s">
        <v>121</v>
      </c>
      <c r="H293" s="233">
        <v>1263</v>
      </c>
      <c r="I293" s="234"/>
      <c r="J293" s="235">
        <f>ROUND(I293*H293,2)</f>
        <v>0</v>
      </c>
      <c r="K293" s="231" t="s">
        <v>303</v>
      </c>
      <c r="L293" s="45"/>
      <c r="M293" s="236" t="s">
        <v>1</v>
      </c>
      <c r="N293" s="237" t="s">
        <v>49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155</v>
      </c>
      <c r="AT293" s="240" t="s">
        <v>300</v>
      </c>
      <c r="AU293" s="240" t="s">
        <v>193</v>
      </c>
      <c r="AY293" s="18" t="s">
        <v>298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91</v>
      </c>
      <c r="BK293" s="241">
        <f>ROUND(I293*H293,2)</f>
        <v>0</v>
      </c>
      <c r="BL293" s="18" t="s">
        <v>155</v>
      </c>
      <c r="BM293" s="240" t="s">
        <v>491</v>
      </c>
    </row>
    <row r="294" s="13" customFormat="1">
      <c r="A294" s="13"/>
      <c r="B294" s="242"/>
      <c r="C294" s="243"/>
      <c r="D294" s="244" t="s">
        <v>305</v>
      </c>
      <c r="E294" s="245" t="s">
        <v>1</v>
      </c>
      <c r="F294" s="246" t="s">
        <v>306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305</v>
      </c>
      <c r="AU294" s="252" t="s">
        <v>193</v>
      </c>
      <c r="AV294" s="13" t="s">
        <v>91</v>
      </c>
      <c r="AW294" s="13" t="s">
        <v>38</v>
      </c>
      <c r="AX294" s="13" t="s">
        <v>84</v>
      </c>
      <c r="AY294" s="252" t="s">
        <v>298</v>
      </c>
    </row>
    <row r="295" s="14" customFormat="1">
      <c r="A295" s="14"/>
      <c r="B295" s="253"/>
      <c r="C295" s="254"/>
      <c r="D295" s="244" t="s">
        <v>305</v>
      </c>
      <c r="E295" s="255" t="s">
        <v>171</v>
      </c>
      <c r="F295" s="256" t="s">
        <v>173</v>
      </c>
      <c r="G295" s="254"/>
      <c r="H295" s="257">
        <v>1263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305</v>
      </c>
      <c r="AU295" s="263" t="s">
        <v>193</v>
      </c>
      <c r="AV295" s="14" t="s">
        <v>93</v>
      </c>
      <c r="AW295" s="14" t="s">
        <v>38</v>
      </c>
      <c r="AX295" s="14" t="s">
        <v>84</v>
      </c>
      <c r="AY295" s="263" t="s">
        <v>298</v>
      </c>
    </row>
    <row r="296" s="15" customFormat="1">
      <c r="A296" s="15"/>
      <c r="B296" s="264"/>
      <c r="C296" s="265"/>
      <c r="D296" s="244" t="s">
        <v>305</v>
      </c>
      <c r="E296" s="266" t="s">
        <v>1</v>
      </c>
      <c r="F296" s="267" t="s">
        <v>307</v>
      </c>
      <c r="G296" s="265"/>
      <c r="H296" s="268">
        <v>1263</v>
      </c>
      <c r="I296" s="269"/>
      <c r="J296" s="265"/>
      <c r="K296" s="265"/>
      <c r="L296" s="270"/>
      <c r="M296" s="271"/>
      <c r="N296" s="272"/>
      <c r="O296" s="272"/>
      <c r="P296" s="272"/>
      <c r="Q296" s="272"/>
      <c r="R296" s="272"/>
      <c r="S296" s="272"/>
      <c r="T296" s="27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4" t="s">
        <v>305</v>
      </c>
      <c r="AU296" s="274" t="s">
        <v>193</v>
      </c>
      <c r="AV296" s="15" t="s">
        <v>155</v>
      </c>
      <c r="AW296" s="15" t="s">
        <v>38</v>
      </c>
      <c r="AX296" s="15" t="s">
        <v>91</v>
      </c>
      <c r="AY296" s="274" t="s">
        <v>298</v>
      </c>
    </row>
    <row r="297" s="2" customFormat="1" ht="24.15" customHeight="1">
      <c r="A297" s="39"/>
      <c r="B297" s="40"/>
      <c r="C297" s="229" t="s">
        <v>492</v>
      </c>
      <c r="D297" s="229" t="s">
        <v>300</v>
      </c>
      <c r="E297" s="230" t="s">
        <v>493</v>
      </c>
      <c r="F297" s="231" t="s">
        <v>494</v>
      </c>
      <c r="G297" s="232" t="s">
        <v>121</v>
      </c>
      <c r="H297" s="233">
        <v>1423</v>
      </c>
      <c r="I297" s="234"/>
      <c r="J297" s="235">
        <f>ROUND(I297*H297,2)</f>
        <v>0</v>
      </c>
      <c r="K297" s="231" t="s">
        <v>303</v>
      </c>
      <c r="L297" s="45"/>
      <c r="M297" s="236" t="s">
        <v>1</v>
      </c>
      <c r="N297" s="237" t="s">
        <v>49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155</v>
      </c>
      <c r="AT297" s="240" t="s">
        <v>300</v>
      </c>
      <c r="AU297" s="240" t="s">
        <v>193</v>
      </c>
      <c r="AY297" s="18" t="s">
        <v>298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91</v>
      </c>
      <c r="BK297" s="241">
        <f>ROUND(I297*H297,2)</f>
        <v>0</v>
      </c>
      <c r="BL297" s="18" t="s">
        <v>155</v>
      </c>
      <c r="BM297" s="240" t="s">
        <v>495</v>
      </c>
    </row>
    <row r="298" s="13" customFormat="1">
      <c r="A298" s="13"/>
      <c r="B298" s="242"/>
      <c r="C298" s="243"/>
      <c r="D298" s="244" t="s">
        <v>305</v>
      </c>
      <c r="E298" s="245" t="s">
        <v>1</v>
      </c>
      <c r="F298" s="246" t="s">
        <v>306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305</v>
      </c>
      <c r="AU298" s="252" t="s">
        <v>193</v>
      </c>
      <c r="AV298" s="13" t="s">
        <v>91</v>
      </c>
      <c r="AW298" s="13" t="s">
        <v>38</v>
      </c>
      <c r="AX298" s="13" t="s">
        <v>84</v>
      </c>
      <c r="AY298" s="252" t="s">
        <v>298</v>
      </c>
    </row>
    <row r="299" s="14" customFormat="1">
      <c r="A299" s="14"/>
      <c r="B299" s="253"/>
      <c r="C299" s="254"/>
      <c r="D299" s="244" t="s">
        <v>305</v>
      </c>
      <c r="E299" s="255" t="s">
        <v>174</v>
      </c>
      <c r="F299" s="256" t="s">
        <v>176</v>
      </c>
      <c r="G299" s="254"/>
      <c r="H299" s="257">
        <v>1423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305</v>
      </c>
      <c r="AU299" s="263" t="s">
        <v>193</v>
      </c>
      <c r="AV299" s="14" t="s">
        <v>93</v>
      </c>
      <c r="AW299" s="14" t="s">
        <v>38</v>
      </c>
      <c r="AX299" s="14" t="s">
        <v>84</v>
      </c>
      <c r="AY299" s="263" t="s">
        <v>298</v>
      </c>
    </row>
    <row r="300" s="15" customFormat="1">
      <c r="A300" s="15"/>
      <c r="B300" s="264"/>
      <c r="C300" s="265"/>
      <c r="D300" s="244" t="s">
        <v>305</v>
      </c>
      <c r="E300" s="266" t="s">
        <v>1</v>
      </c>
      <c r="F300" s="267" t="s">
        <v>307</v>
      </c>
      <c r="G300" s="265"/>
      <c r="H300" s="268">
        <v>1423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305</v>
      </c>
      <c r="AU300" s="274" t="s">
        <v>193</v>
      </c>
      <c r="AV300" s="15" t="s">
        <v>155</v>
      </c>
      <c r="AW300" s="15" t="s">
        <v>38</v>
      </c>
      <c r="AX300" s="15" t="s">
        <v>91</v>
      </c>
      <c r="AY300" s="274" t="s">
        <v>298</v>
      </c>
    </row>
    <row r="301" s="2" customFormat="1" ht="24.15" customHeight="1">
      <c r="A301" s="39"/>
      <c r="B301" s="40"/>
      <c r="C301" s="229" t="s">
        <v>496</v>
      </c>
      <c r="D301" s="229" t="s">
        <v>300</v>
      </c>
      <c r="E301" s="230" t="s">
        <v>497</v>
      </c>
      <c r="F301" s="231" t="s">
        <v>498</v>
      </c>
      <c r="G301" s="232" t="s">
        <v>121</v>
      </c>
      <c r="H301" s="233">
        <v>1263</v>
      </c>
      <c r="I301" s="234"/>
      <c r="J301" s="235">
        <f>ROUND(I301*H301,2)</f>
        <v>0</v>
      </c>
      <c r="K301" s="231" t="s">
        <v>303</v>
      </c>
      <c r="L301" s="45"/>
      <c r="M301" s="236" t="s">
        <v>1</v>
      </c>
      <c r="N301" s="237" t="s">
        <v>49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155</v>
      </c>
      <c r="AT301" s="240" t="s">
        <v>300</v>
      </c>
      <c r="AU301" s="240" t="s">
        <v>193</v>
      </c>
      <c r="AY301" s="18" t="s">
        <v>298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91</v>
      </c>
      <c r="BK301" s="241">
        <f>ROUND(I301*H301,2)</f>
        <v>0</v>
      </c>
      <c r="BL301" s="18" t="s">
        <v>155</v>
      </c>
      <c r="BM301" s="240" t="s">
        <v>499</v>
      </c>
    </row>
    <row r="302" s="14" customFormat="1">
      <c r="A302" s="14"/>
      <c r="B302" s="253"/>
      <c r="C302" s="254"/>
      <c r="D302" s="244" t="s">
        <v>305</v>
      </c>
      <c r="E302" s="255" t="s">
        <v>1</v>
      </c>
      <c r="F302" s="256" t="s">
        <v>171</v>
      </c>
      <c r="G302" s="254"/>
      <c r="H302" s="257">
        <v>1263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305</v>
      </c>
      <c r="AU302" s="263" t="s">
        <v>193</v>
      </c>
      <c r="AV302" s="14" t="s">
        <v>93</v>
      </c>
      <c r="AW302" s="14" t="s">
        <v>38</v>
      </c>
      <c r="AX302" s="14" t="s">
        <v>84</v>
      </c>
      <c r="AY302" s="263" t="s">
        <v>298</v>
      </c>
    </row>
    <row r="303" s="15" customFormat="1">
      <c r="A303" s="15"/>
      <c r="B303" s="264"/>
      <c r="C303" s="265"/>
      <c r="D303" s="244" t="s">
        <v>305</v>
      </c>
      <c r="E303" s="266" t="s">
        <v>1</v>
      </c>
      <c r="F303" s="267" t="s">
        <v>307</v>
      </c>
      <c r="G303" s="265"/>
      <c r="H303" s="268">
        <v>1263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4" t="s">
        <v>305</v>
      </c>
      <c r="AU303" s="274" t="s">
        <v>193</v>
      </c>
      <c r="AV303" s="15" t="s">
        <v>155</v>
      </c>
      <c r="AW303" s="15" t="s">
        <v>38</v>
      </c>
      <c r="AX303" s="15" t="s">
        <v>91</v>
      </c>
      <c r="AY303" s="274" t="s">
        <v>298</v>
      </c>
    </row>
    <row r="304" s="2" customFormat="1" ht="24.15" customHeight="1">
      <c r="A304" s="39"/>
      <c r="B304" s="40"/>
      <c r="C304" s="229" t="s">
        <v>500</v>
      </c>
      <c r="D304" s="229" t="s">
        <v>300</v>
      </c>
      <c r="E304" s="230" t="s">
        <v>501</v>
      </c>
      <c r="F304" s="231" t="s">
        <v>502</v>
      </c>
      <c r="G304" s="232" t="s">
        <v>121</v>
      </c>
      <c r="H304" s="233">
        <v>1423</v>
      </c>
      <c r="I304" s="234"/>
      <c r="J304" s="235">
        <f>ROUND(I304*H304,2)</f>
        <v>0</v>
      </c>
      <c r="K304" s="231" t="s">
        <v>303</v>
      </c>
      <c r="L304" s="45"/>
      <c r="M304" s="236" t="s">
        <v>1</v>
      </c>
      <c r="N304" s="237" t="s">
        <v>49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155</v>
      </c>
      <c r="AT304" s="240" t="s">
        <v>300</v>
      </c>
      <c r="AU304" s="240" t="s">
        <v>193</v>
      </c>
      <c r="AY304" s="18" t="s">
        <v>298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91</v>
      </c>
      <c r="BK304" s="241">
        <f>ROUND(I304*H304,2)</f>
        <v>0</v>
      </c>
      <c r="BL304" s="18" t="s">
        <v>155</v>
      </c>
      <c r="BM304" s="240" t="s">
        <v>503</v>
      </c>
    </row>
    <row r="305" s="14" customFormat="1">
      <c r="A305" s="14"/>
      <c r="B305" s="253"/>
      <c r="C305" s="254"/>
      <c r="D305" s="244" t="s">
        <v>305</v>
      </c>
      <c r="E305" s="255" t="s">
        <v>1</v>
      </c>
      <c r="F305" s="256" t="s">
        <v>174</v>
      </c>
      <c r="G305" s="254"/>
      <c r="H305" s="257">
        <v>1423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305</v>
      </c>
      <c r="AU305" s="263" t="s">
        <v>193</v>
      </c>
      <c r="AV305" s="14" t="s">
        <v>93</v>
      </c>
      <c r="AW305" s="14" t="s">
        <v>38</v>
      </c>
      <c r="AX305" s="14" t="s">
        <v>84</v>
      </c>
      <c r="AY305" s="263" t="s">
        <v>298</v>
      </c>
    </row>
    <row r="306" s="15" customFormat="1">
      <c r="A306" s="15"/>
      <c r="B306" s="264"/>
      <c r="C306" s="265"/>
      <c r="D306" s="244" t="s">
        <v>305</v>
      </c>
      <c r="E306" s="266" t="s">
        <v>1</v>
      </c>
      <c r="F306" s="267" t="s">
        <v>307</v>
      </c>
      <c r="G306" s="265"/>
      <c r="H306" s="268">
        <v>1423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305</v>
      </c>
      <c r="AU306" s="274" t="s">
        <v>193</v>
      </c>
      <c r="AV306" s="15" t="s">
        <v>155</v>
      </c>
      <c r="AW306" s="15" t="s">
        <v>38</v>
      </c>
      <c r="AX306" s="15" t="s">
        <v>91</v>
      </c>
      <c r="AY306" s="274" t="s">
        <v>298</v>
      </c>
    </row>
    <row r="307" s="2" customFormat="1" ht="16.5" customHeight="1">
      <c r="A307" s="39"/>
      <c r="B307" s="40"/>
      <c r="C307" s="279" t="s">
        <v>504</v>
      </c>
      <c r="D307" s="279" t="s">
        <v>346</v>
      </c>
      <c r="E307" s="280" t="s">
        <v>505</v>
      </c>
      <c r="F307" s="281" t="s">
        <v>506</v>
      </c>
      <c r="G307" s="282" t="s">
        <v>507</v>
      </c>
      <c r="H307" s="283">
        <v>40.289999999999999</v>
      </c>
      <c r="I307" s="284"/>
      <c r="J307" s="285">
        <f>ROUND(I307*H307,2)</f>
        <v>0</v>
      </c>
      <c r="K307" s="281" t="s">
        <v>303</v>
      </c>
      <c r="L307" s="286"/>
      <c r="M307" s="287" t="s">
        <v>1</v>
      </c>
      <c r="N307" s="288" t="s">
        <v>49</v>
      </c>
      <c r="O307" s="92"/>
      <c r="P307" s="238">
        <f>O307*H307</f>
        <v>0</v>
      </c>
      <c r="Q307" s="238">
        <v>0.001</v>
      </c>
      <c r="R307" s="238">
        <f>Q307*H307</f>
        <v>0.040289999999999999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338</v>
      </c>
      <c r="AT307" s="240" t="s">
        <v>346</v>
      </c>
      <c r="AU307" s="240" t="s">
        <v>193</v>
      </c>
      <c r="AY307" s="18" t="s">
        <v>298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91</v>
      </c>
      <c r="BK307" s="241">
        <f>ROUND(I307*H307,2)</f>
        <v>0</v>
      </c>
      <c r="BL307" s="18" t="s">
        <v>155</v>
      </c>
      <c r="BM307" s="240" t="s">
        <v>508</v>
      </c>
    </row>
    <row r="308" s="14" customFormat="1">
      <c r="A308" s="14"/>
      <c r="B308" s="253"/>
      <c r="C308" s="254"/>
      <c r="D308" s="244" t="s">
        <v>305</v>
      </c>
      <c r="E308" s="255" t="s">
        <v>1</v>
      </c>
      <c r="F308" s="256" t="s">
        <v>509</v>
      </c>
      <c r="G308" s="254"/>
      <c r="H308" s="257">
        <v>2686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305</v>
      </c>
      <c r="AU308" s="263" t="s">
        <v>193</v>
      </c>
      <c r="AV308" s="14" t="s">
        <v>93</v>
      </c>
      <c r="AW308" s="14" t="s">
        <v>38</v>
      </c>
      <c r="AX308" s="14" t="s">
        <v>84</v>
      </c>
      <c r="AY308" s="263" t="s">
        <v>298</v>
      </c>
    </row>
    <row r="309" s="15" customFormat="1">
      <c r="A309" s="15"/>
      <c r="B309" s="264"/>
      <c r="C309" s="265"/>
      <c r="D309" s="244" t="s">
        <v>305</v>
      </c>
      <c r="E309" s="266" t="s">
        <v>1</v>
      </c>
      <c r="F309" s="267" t="s">
        <v>307</v>
      </c>
      <c r="G309" s="265"/>
      <c r="H309" s="268">
        <v>2686</v>
      </c>
      <c r="I309" s="269"/>
      <c r="J309" s="265"/>
      <c r="K309" s="265"/>
      <c r="L309" s="270"/>
      <c r="M309" s="271"/>
      <c r="N309" s="272"/>
      <c r="O309" s="272"/>
      <c r="P309" s="272"/>
      <c r="Q309" s="272"/>
      <c r="R309" s="272"/>
      <c r="S309" s="272"/>
      <c r="T309" s="27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4" t="s">
        <v>305</v>
      </c>
      <c r="AU309" s="274" t="s">
        <v>193</v>
      </c>
      <c r="AV309" s="15" t="s">
        <v>155</v>
      </c>
      <c r="AW309" s="15" t="s">
        <v>38</v>
      </c>
      <c r="AX309" s="15" t="s">
        <v>91</v>
      </c>
      <c r="AY309" s="274" t="s">
        <v>298</v>
      </c>
    </row>
    <row r="310" s="14" customFormat="1">
      <c r="A310" s="14"/>
      <c r="B310" s="253"/>
      <c r="C310" s="254"/>
      <c r="D310" s="244" t="s">
        <v>305</v>
      </c>
      <c r="E310" s="254"/>
      <c r="F310" s="256" t="s">
        <v>510</v>
      </c>
      <c r="G310" s="254"/>
      <c r="H310" s="257">
        <v>40.289999999999999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305</v>
      </c>
      <c r="AU310" s="263" t="s">
        <v>193</v>
      </c>
      <c r="AV310" s="14" t="s">
        <v>93</v>
      </c>
      <c r="AW310" s="14" t="s">
        <v>4</v>
      </c>
      <c r="AX310" s="14" t="s">
        <v>91</v>
      </c>
      <c r="AY310" s="263" t="s">
        <v>298</v>
      </c>
    </row>
    <row r="311" s="2" customFormat="1" ht="16.5" customHeight="1">
      <c r="A311" s="39"/>
      <c r="B311" s="40"/>
      <c r="C311" s="229" t="s">
        <v>511</v>
      </c>
      <c r="D311" s="229" t="s">
        <v>300</v>
      </c>
      <c r="E311" s="230" t="s">
        <v>512</v>
      </c>
      <c r="F311" s="231" t="s">
        <v>513</v>
      </c>
      <c r="G311" s="232" t="s">
        <v>217</v>
      </c>
      <c r="H311" s="233">
        <v>134.30000000000001</v>
      </c>
      <c r="I311" s="234"/>
      <c r="J311" s="235">
        <f>ROUND(I311*H311,2)</f>
        <v>0</v>
      </c>
      <c r="K311" s="231" t="s">
        <v>303</v>
      </c>
      <c r="L311" s="45"/>
      <c r="M311" s="236" t="s">
        <v>1</v>
      </c>
      <c r="N311" s="237" t="s">
        <v>49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155</v>
      </c>
      <c r="AT311" s="240" t="s">
        <v>300</v>
      </c>
      <c r="AU311" s="240" t="s">
        <v>193</v>
      </c>
      <c r="AY311" s="18" t="s">
        <v>298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91</v>
      </c>
      <c r="BK311" s="241">
        <f>ROUND(I311*H311,2)</f>
        <v>0</v>
      </c>
      <c r="BL311" s="18" t="s">
        <v>155</v>
      </c>
      <c r="BM311" s="240" t="s">
        <v>514</v>
      </c>
    </row>
    <row r="312" s="2" customFormat="1">
      <c r="A312" s="39"/>
      <c r="B312" s="40"/>
      <c r="C312" s="41"/>
      <c r="D312" s="244" t="s">
        <v>324</v>
      </c>
      <c r="E312" s="41"/>
      <c r="F312" s="275" t="s">
        <v>515</v>
      </c>
      <c r="G312" s="41"/>
      <c r="H312" s="41"/>
      <c r="I312" s="276"/>
      <c r="J312" s="41"/>
      <c r="K312" s="41"/>
      <c r="L312" s="45"/>
      <c r="M312" s="277"/>
      <c r="N312" s="27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324</v>
      </c>
      <c r="AU312" s="18" t="s">
        <v>193</v>
      </c>
    </row>
    <row r="313" s="13" customFormat="1">
      <c r="A313" s="13"/>
      <c r="B313" s="242"/>
      <c r="C313" s="243"/>
      <c r="D313" s="244" t="s">
        <v>305</v>
      </c>
      <c r="E313" s="245" t="s">
        <v>1</v>
      </c>
      <c r="F313" s="246" t="s">
        <v>516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305</v>
      </c>
      <c r="AU313" s="252" t="s">
        <v>193</v>
      </c>
      <c r="AV313" s="13" t="s">
        <v>91</v>
      </c>
      <c r="AW313" s="13" t="s">
        <v>38</v>
      </c>
      <c r="AX313" s="13" t="s">
        <v>84</v>
      </c>
      <c r="AY313" s="252" t="s">
        <v>298</v>
      </c>
    </row>
    <row r="314" s="14" customFormat="1">
      <c r="A314" s="14"/>
      <c r="B314" s="253"/>
      <c r="C314" s="254"/>
      <c r="D314" s="244" t="s">
        <v>305</v>
      </c>
      <c r="E314" s="255" t="s">
        <v>1</v>
      </c>
      <c r="F314" s="256" t="s">
        <v>517</v>
      </c>
      <c r="G314" s="254"/>
      <c r="H314" s="257">
        <v>134.30000000000001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305</v>
      </c>
      <c r="AU314" s="263" t="s">
        <v>193</v>
      </c>
      <c r="AV314" s="14" t="s">
        <v>93</v>
      </c>
      <c r="AW314" s="14" t="s">
        <v>38</v>
      </c>
      <c r="AX314" s="14" t="s">
        <v>84</v>
      </c>
      <c r="AY314" s="263" t="s">
        <v>298</v>
      </c>
    </row>
    <row r="315" s="15" customFormat="1">
      <c r="A315" s="15"/>
      <c r="B315" s="264"/>
      <c r="C315" s="265"/>
      <c r="D315" s="244" t="s">
        <v>305</v>
      </c>
      <c r="E315" s="266" t="s">
        <v>1</v>
      </c>
      <c r="F315" s="267" t="s">
        <v>307</v>
      </c>
      <c r="G315" s="265"/>
      <c r="H315" s="268">
        <v>134.30000000000001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4" t="s">
        <v>305</v>
      </c>
      <c r="AU315" s="274" t="s">
        <v>193</v>
      </c>
      <c r="AV315" s="15" t="s">
        <v>155</v>
      </c>
      <c r="AW315" s="15" t="s">
        <v>38</v>
      </c>
      <c r="AX315" s="15" t="s">
        <v>91</v>
      </c>
      <c r="AY315" s="274" t="s">
        <v>298</v>
      </c>
    </row>
    <row r="316" s="12" customFormat="1" ht="22.8" customHeight="1">
      <c r="A316" s="12"/>
      <c r="B316" s="213"/>
      <c r="C316" s="214"/>
      <c r="D316" s="215" t="s">
        <v>83</v>
      </c>
      <c r="E316" s="227" t="s">
        <v>93</v>
      </c>
      <c r="F316" s="227" t="s">
        <v>518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SUM(P317:P332)</f>
        <v>0</v>
      </c>
      <c r="Q316" s="221"/>
      <c r="R316" s="222">
        <f>SUM(R317:R332)</f>
        <v>13.859430889999999</v>
      </c>
      <c r="S316" s="221"/>
      <c r="T316" s="223">
        <f>SUM(T317:T332)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91</v>
      </c>
      <c r="AT316" s="225" t="s">
        <v>83</v>
      </c>
      <c r="AU316" s="225" t="s">
        <v>91</v>
      </c>
      <c r="AY316" s="224" t="s">
        <v>298</v>
      </c>
      <c r="BK316" s="226">
        <f>SUM(BK317:BK332)</f>
        <v>0</v>
      </c>
    </row>
    <row r="317" s="2" customFormat="1" ht="24.15" customHeight="1">
      <c r="A317" s="39"/>
      <c r="B317" s="40"/>
      <c r="C317" s="229" t="s">
        <v>519</v>
      </c>
      <c r="D317" s="229" t="s">
        <v>300</v>
      </c>
      <c r="E317" s="230" t="s">
        <v>520</v>
      </c>
      <c r="F317" s="231" t="s">
        <v>521</v>
      </c>
      <c r="G317" s="232" t="s">
        <v>217</v>
      </c>
      <c r="H317" s="233">
        <v>1.014</v>
      </c>
      <c r="I317" s="234"/>
      <c r="J317" s="235">
        <f>ROUND(I317*H317,2)</f>
        <v>0</v>
      </c>
      <c r="K317" s="231" t="s">
        <v>303</v>
      </c>
      <c r="L317" s="45"/>
      <c r="M317" s="236" t="s">
        <v>1</v>
      </c>
      <c r="N317" s="237" t="s">
        <v>49</v>
      </c>
      <c r="O317" s="92"/>
      <c r="P317" s="238">
        <f>O317*H317</f>
        <v>0</v>
      </c>
      <c r="Q317" s="238">
        <v>1.98</v>
      </c>
      <c r="R317" s="238">
        <f>Q317*H317</f>
        <v>2.0077199999999999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155</v>
      </c>
      <c r="AT317" s="240" t="s">
        <v>300</v>
      </c>
      <c r="AU317" s="240" t="s">
        <v>93</v>
      </c>
      <c r="AY317" s="18" t="s">
        <v>298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91</v>
      </c>
      <c r="BK317" s="241">
        <f>ROUND(I317*H317,2)</f>
        <v>0</v>
      </c>
      <c r="BL317" s="18" t="s">
        <v>155</v>
      </c>
      <c r="BM317" s="240" t="s">
        <v>522</v>
      </c>
    </row>
    <row r="318" s="13" customFormat="1">
      <c r="A318" s="13"/>
      <c r="B318" s="242"/>
      <c r="C318" s="243"/>
      <c r="D318" s="244" t="s">
        <v>305</v>
      </c>
      <c r="E318" s="245" t="s">
        <v>1</v>
      </c>
      <c r="F318" s="246" t="s">
        <v>523</v>
      </c>
      <c r="G318" s="243"/>
      <c r="H318" s="245" t="s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305</v>
      </c>
      <c r="AU318" s="252" t="s">
        <v>93</v>
      </c>
      <c r="AV318" s="13" t="s">
        <v>91</v>
      </c>
      <c r="AW318" s="13" t="s">
        <v>38</v>
      </c>
      <c r="AX318" s="13" t="s">
        <v>84</v>
      </c>
      <c r="AY318" s="252" t="s">
        <v>298</v>
      </c>
    </row>
    <row r="319" s="14" customFormat="1">
      <c r="A319" s="14"/>
      <c r="B319" s="253"/>
      <c r="C319" s="254"/>
      <c r="D319" s="244" t="s">
        <v>305</v>
      </c>
      <c r="E319" s="255" t="s">
        <v>1</v>
      </c>
      <c r="F319" s="256" t="s">
        <v>524</v>
      </c>
      <c r="G319" s="254"/>
      <c r="H319" s="257">
        <v>1.014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305</v>
      </c>
      <c r="AU319" s="263" t="s">
        <v>93</v>
      </c>
      <c r="AV319" s="14" t="s">
        <v>93</v>
      </c>
      <c r="AW319" s="14" t="s">
        <v>38</v>
      </c>
      <c r="AX319" s="14" t="s">
        <v>84</v>
      </c>
      <c r="AY319" s="263" t="s">
        <v>298</v>
      </c>
    </row>
    <row r="320" s="15" customFormat="1">
      <c r="A320" s="15"/>
      <c r="B320" s="264"/>
      <c r="C320" s="265"/>
      <c r="D320" s="244" t="s">
        <v>305</v>
      </c>
      <c r="E320" s="266" t="s">
        <v>525</v>
      </c>
      <c r="F320" s="267" t="s">
        <v>307</v>
      </c>
      <c r="G320" s="265"/>
      <c r="H320" s="268">
        <v>1.014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4" t="s">
        <v>305</v>
      </c>
      <c r="AU320" s="274" t="s">
        <v>93</v>
      </c>
      <c r="AV320" s="15" t="s">
        <v>155</v>
      </c>
      <c r="AW320" s="15" t="s">
        <v>38</v>
      </c>
      <c r="AX320" s="15" t="s">
        <v>91</v>
      </c>
      <c r="AY320" s="274" t="s">
        <v>298</v>
      </c>
    </row>
    <row r="321" s="2" customFormat="1" ht="16.5" customHeight="1">
      <c r="A321" s="39"/>
      <c r="B321" s="40"/>
      <c r="C321" s="229" t="s">
        <v>526</v>
      </c>
      <c r="D321" s="229" t="s">
        <v>300</v>
      </c>
      <c r="E321" s="230" t="s">
        <v>527</v>
      </c>
      <c r="F321" s="231" t="s">
        <v>528</v>
      </c>
      <c r="G321" s="232" t="s">
        <v>217</v>
      </c>
      <c r="H321" s="233">
        <v>4.7229999999999999</v>
      </c>
      <c r="I321" s="234"/>
      <c r="J321" s="235">
        <f>ROUND(I321*H321,2)</f>
        <v>0</v>
      </c>
      <c r="K321" s="231" t="s">
        <v>303</v>
      </c>
      <c r="L321" s="45"/>
      <c r="M321" s="236" t="s">
        <v>1</v>
      </c>
      <c r="N321" s="237" t="s">
        <v>49</v>
      </c>
      <c r="O321" s="92"/>
      <c r="P321" s="238">
        <f>O321*H321</f>
        <v>0</v>
      </c>
      <c r="Q321" s="238">
        <v>2.5018699999999998</v>
      </c>
      <c r="R321" s="238">
        <f>Q321*H321</f>
        <v>11.816332009999998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155</v>
      </c>
      <c r="AT321" s="240" t="s">
        <v>300</v>
      </c>
      <c r="AU321" s="240" t="s">
        <v>93</v>
      </c>
      <c r="AY321" s="18" t="s">
        <v>298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91</v>
      </c>
      <c r="BK321" s="241">
        <f>ROUND(I321*H321,2)</f>
        <v>0</v>
      </c>
      <c r="BL321" s="18" t="s">
        <v>155</v>
      </c>
      <c r="BM321" s="240" t="s">
        <v>529</v>
      </c>
    </row>
    <row r="322" s="13" customFormat="1">
      <c r="A322" s="13"/>
      <c r="B322" s="242"/>
      <c r="C322" s="243"/>
      <c r="D322" s="244" t="s">
        <v>305</v>
      </c>
      <c r="E322" s="245" t="s">
        <v>1</v>
      </c>
      <c r="F322" s="246" t="s">
        <v>530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305</v>
      </c>
      <c r="AU322" s="252" t="s">
        <v>93</v>
      </c>
      <c r="AV322" s="13" t="s">
        <v>91</v>
      </c>
      <c r="AW322" s="13" t="s">
        <v>38</v>
      </c>
      <c r="AX322" s="13" t="s">
        <v>84</v>
      </c>
      <c r="AY322" s="252" t="s">
        <v>298</v>
      </c>
    </row>
    <row r="323" s="14" customFormat="1">
      <c r="A323" s="14"/>
      <c r="B323" s="253"/>
      <c r="C323" s="254"/>
      <c r="D323" s="244" t="s">
        <v>305</v>
      </c>
      <c r="E323" s="255" t="s">
        <v>1</v>
      </c>
      <c r="F323" s="256" t="s">
        <v>531</v>
      </c>
      <c r="G323" s="254"/>
      <c r="H323" s="257">
        <v>4.7229999999999999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305</v>
      </c>
      <c r="AU323" s="263" t="s">
        <v>93</v>
      </c>
      <c r="AV323" s="14" t="s">
        <v>93</v>
      </c>
      <c r="AW323" s="14" t="s">
        <v>38</v>
      </c>
      <c r="AX323" s="14" t="s">
        <v>84</v>
      </c>
      <c r="AY323" s="263" t="s">
        <v>298</v>
      </c>
    </row>
    <row r="324" s="15" customFormat="1">
      <c r="A324" s="15"/>
      <c r="B324" s="264"/>
      <c r="C324" s="265"/>
      <c r="D324" s="244" t="s">
        <v>305</v>
      </c>
      <c r="E324" s="266" t="s">
        <v>532</v>
      </c>
      <c r="F324" s="267" t="s">
        <v>307</v>
      </c>
      <c r="G324" s="265"/>
      <c r="H324" s="268">
        <v>4.7229999999999999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4" t="s">
        <v>305</v>
      </c>
      <c r="AU324" s="274" t="s">
        <v>93</v>
      </c>
      <c r="AV324" s="15" t="s">
        <v>155</v>
      </c>
      <c r="AW324" s="15" t="s">
        <v>38</v>
      </c>
      <c r="AX324" s="15" t="s">
        <v>91</v>
      </c>
      <c r="AY324" s="274" t="s">
        <v>298</v>
      </c>
    </row>
    <row r="325" s="2" customFormat="1" ht="16.5" customHeight="1">
      <c r="A325" s="39"/>
      <c r="B325" s="40"/>
      <c r="C325" s="229" t="s">
        <v>533</v>
      </c>
      <c r="D325" s="229" t="s">
        <v>300</v>
      </c>
      <c r="E325" s="230" t="s">
        <v>534</v>
      </c>
      <c r="F325" s="231" t="s">
        <v>535</v>
      </c>
      <c r="G325" s="232" t="s">
        <v>121</v>
      </c>
      <c r="H325" s="233">
        <v>13.151999999999999</v>
      </c>
      <c r="I325" s="234"/>
      <c r="J325" s="235">
        <f>ROUND(I325*H325,2)</f>
        <v>0</v>
      </c>
      <c r="K325" s="231" t="s">
        <v>303</v>
      </c>
      <c r="L325" s="45"/>
      <c r="M325" s="236" t="s">
        <v>1</v>
      </c>
      <c r="N325" s="237" t="s">
        <v>49</v>
      </c>
      <c r="O325" s="92"/>
      <c r="P325" s="238">
        <f>O325*H325</f>
        <v>0</v>
      </c>
      <c r="Q325" s="238">
        <v>0.0026900000000000001</v>
      </c>
      <c r="R325" s="238">
        <f>Q325*H325</f>
        <v>0.035378880000000001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155</v>
      </c>
      <c r="AT325" s="240" t="s">
        <v>300</v>
      </c>
      <c r="AU325" s="240" t="s">
        <v>93</v>
      </c>
      <c r="AY325" s="18" t="s">
        <v>298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91</v>
      </c>
      <c r="BK325" s="241">
        <f>ROUND(I325*H325,2)</f>
        <v>0</v>
      </c>
      <c r="BL325" s="18" t="s">
        <v>155</v>
      </c>
      <c r="BM325" s="240" t="s">
        <v>536</v>
      </c>
    </row>
    <row r="326" s="13" customFormat="1">
      <c r="A326" s="13"/>
      <c r="B326" s="242"/>
      <c r="C326" s="243"/>
      <c r="D326" s="244" t="s">
        <v>305</v>
      </c>
      <c r="E326" s="245" t="s">
        <v>1</v>
      </c>
      <c r="F326" s="246" t="s">
        <v>537</v>
      </c>
      <c r="G326" s="243"/>
      <c r="H326" s="245" t="s">
        <v>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305</v>
      </c>
      <c r="AU326" s="252" t="s">
        <v>93</v>
      </c>
      <c r="AV326" s="13" t="s">
        <v>91</v>
      </c>
      <c r="AW326" s="13" t="s">
        <v>38</v>
      </c>
      <c r="AX326" s="13" t="s">
        <v>84</v>
      </c>
      <c r="AY326" s="252" t="s">
        <v>298</v>
      </c>
    </row>
    <row r="327" s="14" customFormat="1">
      <c r="A327" s="14"/>
      <c r="B327" s="253"/>
      <c r="C327" s="254"/>
      <c r="D327" s="244" t="s">
        <v>305</v>
      </c>
      <c r="E327" s="255" t="s">
        <v>1</v>
      </c>
      <c r="F327" s="256" t="s">
        <v>538</v>
      </c>
      <c r="G327" s="254"/>
      <c r="H327" s="257">
        <v>11.112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305</v>
      </c>
      <c r="AU327" s="263" t="s">
        <v>93</v>
      </c>
      <c r="AV327" s="14" t="s">
        <v>93</v>
      </c>
      <c r="AW327" s="14" t="s">
        <v>38</v>
      </c>
      <c r="AX327" s="14" t="s">
        <v>84</v>
      </c>
      <c r="AY327" s="263" t="s">
        <v>298</v>
      </c>
    </row>
    <row r="328" s="14" customFormat="1">
      <c r="A328" s="14"/>
      <c r="B328" s="253"/>
      <c r="C328" s="254"/>
      <c r="D328" s="244" t="s">
        <v>305</v>
      </c>
      <c r="E328" s="255" t="s">
        <v>1</v>
      </c>
      <c r="F328" s="256" t="s">
        <v>539</v>
      </c>
      <c r="G328" s="254"/>
      <c r="H328" s="257">
        <v>2.04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305</v>
      </c>
      <c r="AU328" s="263" t="s">
        <v>93</v>
      </c>
      <c r="AV328" s="14" t="s">
        <v>93</v>
      </c>
      <c r="AW328" s="14" t="s">
        <v>38</v>
      </c>
      <c r="AX328" s="14" t="s">
        <v>84</v>
      </c>
      <c r="AY328" s="263" t="s">
        <v>298</v>
      </c>
    </row>
    <row r="329" s="15" customFormat="1">
      <c r="A329" s="15"/>
      <c r="B329" s="264"/>
      <c r="C329" s="265"/>
      <c r="D329" s="244" t="s">
        <v>305</v>
      </c>
      <c r="E329" s="266" t="s">
        <v>201</v>
      </c>
      <c r="F329" s="267" t="s">
        <v>307</v>
      </c>
      <c r="G329" s="265"/>
      <c r="H329" s="268">
        <v>13.151999999999999</v>
      </c>
      <c r="I329" s="269"/>
      <c r="J329" s="265"/>
      <c r="K329" s="265"/>
      <c r="L329" s="270"/>
      <c r="M329" s="271"/>
      <c r="N329" s="272"/>
      <c r="O329" s="272"/>
      <c r="P329" s="272"/>
      <c r="Q329" s="272"/>
      <c r="R329" s="272"/>
      <c r="S329" s="272"/>
      <c r="T329" s="27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4" t="s">
        <v>305</v>
      </c>
      <c r="AU329" s="274" t="s">
        <v>93</v>
      </c>
      <c r="AV329" s="15" t="s">
        <v>155</v>
      </c>
      <c r="AW329" s="15" t="s">
        <v>38</v>
      </c>
      <c r="AX329" s="15" t="s">
        <v>91</v>
      </c>
      <c r="AY329" s="274" t="s">
        <v>298</v>
      </c>
    </row>
    <row r="330" s="2" customFormat="1" ht="16.5" customHeight="1">
      <c r="A330" s="39"/>
      <c r="B330" s="40"/>
      <c r="C330" s="229" t="s">
        <v>540</v>
      </c>
      <c r="D330" s="229" t="s">
        <v>300</v>
      </c>
      <c r="E330" s="230" t="s">
        <v>541</v>
      </c>
      <c r="F330" s="231" t="s">
        <v>542</v>
      </c>
      <c r="G330" s="232" t="s">
        <v>121</v>
      </c>
      <c r="H330" s="233">
        <v>13.151999999999999</v>
      </c>
      <c r="I330" s="234"/>
      <c r="J330" s="235">
        <f>ROUND(I330*H330,2)</f>
        <v>0</v>
      </c>
      <c r="K330" s="231" t="s">
        <v>303</v>
      </c>
      <c r="L330" s="45"/>
      <c r="M330" s="236" t="s">
        <v>1</v>
      </c>
      <c r="N330" s="237" t="s">
        <v>49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155</v>
      </c>
      <c r="AT330" s="240" t="s">
        <v>300</v>
      </c>
      <c r="AU330" s="240" t="s">
        <v>93</v>
      </c>
      <c r="AY330" s="18" t="s">
        <v>298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91</v>
      </c>
      <c r="BK330" s="241">
        <f>ROUND(I330*H330,2)</f>
        <v>0</v>
      </c>
      <c r="BL330" s="18" t="s">
        <v>155</v>
      </c>
      <c r="BM330" s="240" t="s">
        <v>543</v>
      </c>
    </row>
    <row r="331" s="14" customFormat="1">
      <c r="A331" s="14"/>
      <c r="B331" s="253"/>
      <c r="C331" s="254"/>
      <c r="D331" s="244" t="s">
        <v>305</v>
      </c>
      <c r="E331" s="255" t="s">
        <v>1</v>
      </c>
      <c r="F331" s="256" t="s">
        <v>201</v>
      </c>
      <c r="G331" s="254"/>
      <c r="H331" s="257">
        <v>13.151999999999999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305</v>
      </c>
      <c r="AU331" s="263" t="s">
        <v>93</v>
      </c>
      <c r="AV331" s="14" t="s">
        <v>93</v>
      </c>
      <c r="AW331" s="14" t="s">
        <v>38</v>
      </c>
      <c r="AX331" s="14" t="s">
        <v>84</v>
      </c>
      <c r="AY331" s="263" t="s">
        <v>298</v>
      </c>
    </row>
    <row r="332" s="15" customFormat="1">
      <c r="A332" s="15"/>
      <c r="B332" s="264"/>
      <c r="C332" s="265"/>
      <c r="D332" s="244" t="s">
        <v>305</v>
      </c>
      <c r="E332" s="266" t="s">
        <v>1</v>
      </c>
      <c r="F332" s="267" t="s">
        <v>307</v>
      </c>
      <c r="G332" s="265"/>
      <c r="H332" s="268">
        <v>13.151999999999999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4" t="s">
        <v>305</v>
      </c>
      <c r="AU332" s="274" t="s">
        <v>93</v>
      </c>
      <c r="AV332" s="15" t="s">
        <v>155</v>
      </c>
      <c r="AW332" s="15" t="s">
        <v>38</v>
      </c>
      <c r="AX332" s="15" t="s">
        <v>91</v>
      </c>
      <c r="AY332" s="274" t="s">
        <v>298</v>
      </c>
    </row>
    <row r="333" s="12" customFormat="1" ht="22.8" customHeight="1">
      <c r="A333" s="12"/>
      <c r="B333" s="213"/>
      <c r="C333" s="214"/>
      <c r="D333" s="215" t="s">
        <v>83</v>
      </c>
      <c r="E333" s="227" t="s">
        <v>193</v>
      </c>
      <c r="F333" s="227" t="s">
        <v>544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SUM(P334:P348)</f>
        <v>0</v>
      </c>
      <c r="Q333" s="221"/>
      <c r="R333" s="222">
        <f>SUM(R334:R348)</f>
        <v>9.7706423999999998</v>
      </c>
      <c r="S333" s="221"/>
      <c r="T333" s="223">
        <f>SUM(T334:T348)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91</v>
      </c>
      <c r="AT333" s="225" t="s">
        <v>83</v>
      </c>
      <c r="AU333" s="225" t="s">
        <v>91</v>
      </c>
      <c r="AY333" s="224" t="s">
        <v>298</v>
      </c>
      <c r="BK333" s="226">
        <f>SUM(BK334:BK348)</f>
        <v>0</v>
      </c>
    </row>
    <row r="334" s="2" customFormat="1" ht="16.5" customHeight="1">
      <c r="A334" s="39"/>
      <c r="B334" s="40"/>
      <c r="C334" s="229" t="s">
        <v>545</v>
      </c>
      <c r="D334" s="229" t="s">
        <v>300</v>
      </c>
      <c r="E334" s="230" t="s">
        <v>546</v>
      </c>
      <c r="F334" s="231" t="s">
        <v>547</v>
      </c>
      <c r="G334" s="232" t="s">
        <v>349</v>
      </c>
      <c r="H334" s="233">
        <v>0.10000000000000001</v>
      </c>
      <c r="I334" s="234"/>
      <c r="J334" s="235">
        <f>ROUND(I334*H334,2)</f>
        <v>0</v>
      </c>
      <c r="K334" s="231" t="s">
        <v>303</v>
      </c>
      <c r="L334" s="45"/>
      <c r="M334" s="236" t="s">
        <v>1</v>
      </c>
      <c r="N334" s="237" t="s">
        <v>49</v>
      </c>
      <c r="O334" s="92"/>
      <c r="P334" s="238">
        <f>O334*H334</f>
        <v>0</v>
      </c>
      <c r="Q334" s="238">
        <v>1.04877</v>
      </c>
      <c r="R334" s="238">
        <f>Q334*H334</f>
        <v>0.104877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155</v>
      </c>
      <c r="AT334" s="240" t="s">
        <v>300</v>
      </c>
      <c r="AU334" s="240" t="s">
        <v>93</v>
      </c>
      <c r="AY334" s="18" t="s">
        <v>298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91</v>
      </c>
      <c r="BK334" s="241">
        <f>ROUND(I334*H334,2)</f>
        <v>0</v>
      </c>
      <c r="BL334" s="18" t="s">
        <v>155</v>
      </c>
      <c r="BM334" s="240" t="s">
        <v>548</v>
      </c>
    </row>
    <row r="335" s="13" customFormat="1">
      <c r="A335" s="13"/>
      <c r="B335" s="242"/>
      <c r="C335" s="243"/>
      <c r="D335" s="244" t="s">
        <v>305</v>
      </c>
      <c r="E335" s="245" t="s">
        <v>1</v>
      </c>
      <c r="F335" s="246" t="s">
        <v>549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305</v>
      </c>
      <c r="AU335" s="252" t="s">
        <v>93</v>
      </c>
      <c r="AV335" s="13" t="s">
        <v>91</v>
      </c>
      <c r="AW335" s="13" t="s">
        <v>38</v>
      </c>
      <c r="AX335" s="13" t="s">
        <v>84</v>
      </c>
      <c r="AY335" s="252" t="s">
        <v>298</v>
      </c>
    </row>
    <row r="336" s="14" customFormat="1">
      <c r="A336" s="14"/>
      <c r="B336" s="253"/>
      <c r="C336" s="254"/>
      <c r="D336" s="244" t="s">
        <v>305</v>
      </c>
      <c r="E336" s="255" t="s">
        <v>1</v>
      </c>
      <c r="F336" s="256" t="s">
        <v>550</v>
      </c>
      <c r="G336" s="254"/>
      <c r="H336" s="257">
        <v>0.10000000000000001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305</v>
      </c>
      <c r="AU336" s="263" t="s">
        <v>93</v>
      </c>
      <c r="AV336" s="14" t="s">
        <v>93</v>
      </c>
      <c r="AW336" s="14" t="s">
        <v>38</v>
      </c>
      <c r="AX336" s="14" t="s">
        <v>84</v>
      </c>
      <c r="AY336" s="263" t="s">
        <v>298</v>
      </c>
    </row>
    <row r="337" s="15" customFormat="1">
      <c r="A337" s="15"/>
      <c r="B337" s="264"/>
      <c r="C337" s="265"/>
      <c r="D337" s="244" t="s">
        <v>305</v>
      </c>
      <c r="E337" s="266" t="s">
        <v>1</v>
      </c>
      <c r="F337" s="267" t="s">
        <v>307</v>
      </c>
      <c r="G337" s="265"/>
      <c r="H337" s="268">
        <v>0.10000000000000001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4" t="s">
        <v>305</v>
      </c>
      <c r="AU337" s="274" t="s">
        <v>93</v>
      </c>
      <c r="AV337" s="15" t="s">
        <v>155</v>
      </c>
      <c r="AW337" s="15" t="s">
        <v>38</v>
      </c>
      <c r="AX337" s="15" t="s">
        <v>91</v>
      </c>
      <c r="AY337" s="274" t="s">
        <v>298</v>
      </c>
    </row>
    <row r="338" s="2" customFormat="1" ht="24.15" customHeight="1">
      <c r="A338" s="39"/>
      <c r="B338" s="40"/>
      <c r="C338" s="229" t="s">
        <v>551</v>
      </c>
      <c r="D338" s="229" t="s">
        <v>300</v>
      </c>
      <c r="E338" s="230" t="s">
        <v>552</v>
      </c>
      <c r="F338" s="231" t="s">
        <v>553</v>
      </c>
      <c r="G338" s="232" t="s">
        <v>152</v>
      </c>
      <c r="H338" s="233">
        <v>22.02</v>
      </c>
      <c r="I338" s="234"/>
      <c r="J338" s="235">
        <f>ROUND(I338*H338,2)</f>
        <v>0</v>
      </c>
      <c r="K338" s="231" t="s">
        <v>303</v>
      </c>
      <c r="L338" s="45"/>
      <c r="M338" s="236" t="s">
        <v>1</v>
      </c>
      <c r="N338" s="237" t="s">
        <v>49</v>
      </c>
      <c r="O338" s="92"/>
      <c r="P338" s="238">
        <f>O338*H338</f>
        <v>0</v>
      </c>
      <c r="Q338" s="238">
        <v>0.24127000000000001</v>
      </c>
      <c r="R338" s="238">
        <f>Q338*H338</f>
        <v>5.3127654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155</v>
      </c>
      <c r="AT338" s="240" t="s">
        <v>300</v>
      </c>
      <c r="AU338" s="240" t="s">
        <v>93</v>
      </c>
      <c r="AY338" s="18" t="s">
        <v>298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91</v>
      </c>
      <c r="BK338" s="241">
        <f>ROUND(I338*H338,2)</f>
        <v>0</v>
      </c>
      <c r="BL338" s="18" t="s">
        <v>155</v>
      </c>
      <c r="BM338" s="240" t="s">
        <v>554</v>
      </c>
    </row>
    <row r="339" s="13" customFormat="1">
      <c r="A339" s="13"/>
      <c r="B339" s="242"/>
      <c r="C339" s="243"/>
      <c r="D339" s="244" t="s">
        <v>305</v>
      </c>
      <c r="E339" s="245" t="s">
        <v>1</v>
      </c>
      <c r="F339" s="246" t="s">
        <v>555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305</v>
      </c>
      <c r="AU339" s="252" t="s">
        <v>93</v>
      </c>
      <c r="AV339" s="13" t="s">
        <v>91</v>
      </c>
      <c r="AW339" s="13" t="s">
        <v>38</v>
      </c>
      <c r="AX339" s="13" t="s">
        <v>84</v>
      </c>
      <c r="AY339" s="252" t="s">
        <v>298</v>
      </c>
    </row>
    <row r="340" s="14" customFormat="1">
      <c r="A340" s="14"/>
      <c r="B340" s="253"/>
      <c r="C340" s="254"/>
      <c r="D340" s="244" t="s">
        <v>305</v>
      </c>
      <c r="E340" s="255" t="s">
        <v>166</v>
      </c>
      <c r="F340" s="256" t="s">
        <v>168</v>
      </c>
      <c r="G340" s="254"/>
      <c r="H340" s="257">
        <v>13.970000000000001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305</v>
      </c>
      <c r="AU340" s="263" t="s">
        <v>93</v>
      </c>
      <c r="AV340" s="14" t="s">
        <v>93</v>
      </c>
      <c r="AW340" s="14" t="s">
        <v>38</v>
      </c>
      <c r="AX340" s="14" t="s">
        <v>84</v>
      </c>
      <c r="AY340" s="263" t="s">
        <v>298</v>
      </c>
    </row>
    <row r="341" s="14" customFormat="1">
      <c r="A341" s="14"/>
      <c r="B341" s="253"/>
      <c r="C341" s="254"/>
      <c r="D341" s="244" t="s">
        <v>305</v>
      </c>
      <c r="E341" s="255" t="s">
        <v>169</v>
      </c>
      <c r="F341" s="256" t="s">
        <v>170</v>
      </c>
      <c r="G341" s="254"/>
      <c r="H341" s="257">
        <v>8.0500000000000007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305</v>
      </c>
      <c r="AU341" s="263" t="s">
        <v>93</v>
      </c>
      <c r="AV341" s="14" t="s">
        <v>93</v>
      </c>
      <c r="AW341" s="14" t="s">
        <v>38</v>
      </c>
      <c r="AX341" s="14" t="s">
        <v>84</v>
      </c>
      <c r="AY341" s="263" t="s">
        <v>298</v>
      </c>
    </row>
    <row r="342" s="15" customFormat="1">
      <c r="A342" s="15"/>
      <c r="B342" s="264"/>
      <c r="C342" s="265"/>
      <c r="D342" s="244" t="s">
        <v>305</v>
      </c>
      <c r="E342" s="266" t="s">
        <v>1</v>
      </c>
      <c r="F342" s="267" t="s">
        <v>307</v>
      </c>
      <c r="G342" s="265"/>
      <c r="H342" s="268">
        <v>22.02</v>
      </c>
      <c r="I342" s="269"/>
      <c r="J342" s="265"/>
      <c r="K342" s="265"/>
      <c r="L342" s="270"/>
      <c r="M342" s="271"/>
      <c r="N342" s="272"/>
      <c r="O342" s="272"/>
      <c r="P342" s="272"/>
      <c r="Q342" s="272"/>
      <c r="R342" s="272"/>
      <c r="S342" s="272"/>
      <c r="T342" s="27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4" t="s">
        <v>305</v>
      </c>
      <c r="AU342" s="274" t="s">
        <v>93</v>
      </c>
      <c r="AV342" s="15" t="s">
        <v>155</v>
      </c>
      <c r="AW342" s="15" t="s">
        <v>38</v>
      </c>
      <c r="AX342" s="15" t="s">
        <v>91</v>
      </c>
      <c r="AY342" s="274" t="s">
        <v>298</v>
      </c>
    </row>
    <row r="343" s="2" customFormat="1" ht="24.15" customHeight="1">
      <c r="A343" s="39"/>
      <c r="B343" s="40"/>
      <c r="C343" s="279" t="s">
        <v>556</v>
      </c>
      <c r="D343" s="279" t="s">
        <v>346</v>
      </c>
      <c r="E343" s="280" t="s">
        <v>557</v>
      </c>
      <c r="F343" s="281" t="s">
        <v>558</v>
      </c>
      <c r="G343" s="282" t="s">
        <v>186</v>
      </c>
      <c r="H343" s="283">
        <v>127</v>
      </c>
      <c r="I343" s="284"/>
      <c r="J343" s="285">
        <f>ROUND(I343*H343,2)</f>
        <v>0</v>
      </c>
      <c r="K343" s="281" t="s">
        <v>303</v>
      </c>
      <c r="L343" s="286"/>
      <c r="M343" s="287" t="s">
        <v>1</v>
      </c>
      <c r="N343" s="288" t="s">
        <v>49</v>
      </c>
      <c r="O343" s="92"/>
      <c r="P343" s="238">
        <f>O343*H343</f>
        <v>0</v>
      </c>
      <c r="Q343" s="238">
        <v>0.012</v>
      </c>
      <c r="R343" s="238">
        <f>Q343*H343</f>
        <v>1.524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338</v>
      </c>
      <c r="AT343" s="240" t="s">
        <v>346</v>
      </c>
      <c r="AU343" s="240" t="s">
        <v>93</v>
      </c>
      <c r="AY343" s="18" t="s">
        <v>298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91</v>
      </c>
      <c r="BK343" s="241">
        <f>ROUND(I343*H343,2)</f>
        <v>0</v>
      </c>
      <c r="BL343" s="18" t="s">
        <v>155</v>
      </c>
      <c r="BM343" s="240" t="s">
        <v>559</v>
      </c>
    </row>
    <row r="344" s="14" customFormat="1">
      <c r="A344" s="14"/>
      <c r="B344" s="253"/>
      <c r="C344" s="254"/>
      <c r="D344" s="244" t="s">
        <v>305</v>
      </c>
      <c r="E344" s="255" t="s">
        <v>1</v>
      </c>
      <c r="F344" s="256" t="s">
        <v>560</v>
      </c>
      <c r="G344" s="254"/>
      <c r="H344" s="257">
        <v>127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305</v>
      </c>
      <c r="AU344" s="263" t="s">
        <v>93</v>
      </c>
      <c r="AV344" s="14" t="s">
        <v>93</v>
      </c>
      <c r="AW344" s="14" t="s">
        <v>38</v>
      </c>
      <c r="AX344" s="14" t="s">
        <v>84</v>
      </c>
      <c r="AY344" s="263" t="s">
        <v>298</v>
      </c>
    </row>
    <row r="345" s="15" customFormat="1">
      <c r="A345" s="15"/>
      <c r="B345" s="264"/>
      <c r="C345" s="265"/>
      <c r="D345" s="244" t="s">
        <v>305</v>
      </c>
      <c r="E345" s="266" t="s">
        <v>1</v>
      </c>
      <c r="F345" s="267" t="s">
        <v>307</v>
      </c>
      <c r="G345" s="265"/>
      <c r="H345" s="268">
        <v>127</v>
      </c>
      <c r="I345" s="269"/>
      <c r="J345" s="265"/>
      <c r="K345" s="265"/>
      <c r="L345" s="270"/>
      <c r="M345" s="271"/>
      <c r="N345" s="272"/>
      <c r="O345" s="272"/>
      <c r="P345" s="272"/>
      <c r="Q345" s="272"/>
      <c r="R345" s="272"/>
      <c r="S345" s="272"/>
      <c r="T345" s="27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4" t="s">
        <v>305</v>
      </c>
      <c r="AU345" s="274" t="s">
        <v>93</v>
      </c>
      <c r="AV345" s="15" t="s">
        <v>155</v>
      </c>
      <c r="AW345" s="15" t="s">
        <v>38</v>
      </c>
      <c r="AX345" s="15" t="s">
        <v>91</v>
      </c>
      <c r="AY345" s="274" t="s">
        <v>298</v>
      </c>
    </row>
    <row r="346" s="2" customFormat="1" ht="24.15" customHeight="1">
      <c r="A346" s="39"/>
      <c r="B346" s="40"/>
      <c r="C346" s="279" t="s">
        <v>561</v>
      </c>
      <c r="D346" s="279" t="s">
        <v>346</v>
      </c>
      <c r="E346" s="280" t="s">
        <v>562</v>
      </c>
      <c r="F346" s="281" t="s">
        <v>563</v>
      </c>
      <c r="G346" s="282" t="s">
        <v>186</v>
      </c>
      <c r="H346" s="283">
        <v>46</v>
      </c>
      <c r="I346" s="284"/>
      <c r="J346" s="285">
        <f>ROUND(I346*H346,2)</f>
        <v>0</v>
      </c>
      <c r="K346" s="281" t="s">
        <v>303</v>
      </c>
      <c r="L346" s="286"/>
      <c r="M346" s="287" t="s">
        <v>1</v>
      </c>
      <c r="N346" s="288" t="s">
        <v>49</v>
      </c>
      <c r="O346" s="92"/>
      <c r="P346" s="238">
        <f>O346*H346</f>
        <v>0</v>
      </c>
      <c r="Q346" s="238">
        <v>0.061499999999999999</v>
      </c>
      <c r="R346" s="238">
        <f>Q346*H346</f>
        <v>2.8289999999999997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338</v>
      </c>
      <c r="AT346" s="240" t="s">
        <v>346</v>
      </c>
      <c r="AU346" s="240" t="s">
        <v>93</v>
      </c>
      <c r="AY346" s="18" t="s">
        <v>298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91</v>
      </c>
      <c r="BK346" s="241">
        <f>ROUND(I346*H346,2)</f>
        <v>0</v>
      </c>
      <c r="BL346" s="18" t="s">
        <v>155</v>
      </c>
      <c r="BM346" s="240" t="s">
        <v>564</v>
      </c>
    </row>
    <row r="347" s="14" customFormat="1">
      <c r="A347" s="14"/>
      <c r="B347" s="253"/>
      <c r="C347" s="254"/>
      <c r="D347" s="244" t="s">
        <v>305</v>
      </c>
      <c r="E347" s="255" t="s">
        <v>1</v>
      </c>
      <c r="F347" s="256" t="s">
        <v>565</v>
      </c>
      <c r="G347" s="254"/>
      <c r="H347" s="257">
        <v>46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305</v>
      </c>
      <c r="AU347" s="263" t="s">
        <v>93</v>
      </c>
      <c r="AV347" s="14" t="s">
        <v>93</v>
      </c>
      <c r="AW347" s="14" t="s">
        <v>38</v>
      </c>
      <c r="AX347" s="14" t="s">
        <v>84</v>
      </c>
      <c r="AY347" s="263" t="s">
        <v>298</v>
      </c>
    </row>
    <row r="348" s="15" customFormat="1">
      <c r="A348" s="15"/>
      <c r="B348" s="264"/>
      <c r="C348" s="265"/>
      <c r="D348" s="244" t="s">
        <v>305</v>
      </c>
      <c r="E348" s="266" t="s">
        <v>1</v>
      </c>
      <c r="F348" s="267" t="s">
        <v>307</v>
      </c>
      <c r="G348" s="265"/>
      <c r="H348" s="268">
        <v>46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4" t="s">
        <v>305</v>
      </c>
      <c r="AU348" s="274" t="s">
        <v>93</v>
      </c>
      <c r="AV348" s="15" t="s">
        <v>155</v>
      </c>
      <c r="AW348" s="15" t="s">
        <v>38</v>
      </c>
      <c r="AX348" s="15" t="s">
        <v>91</v>
      </c>
      <c r="AY348" s="274" t="s">
        <v>298</v>
      </c>
    </row>
    <row r="349" s="12" customFormat="1" ht="22.8" customHeight="1">
      <c r="A349" s="12"/>
      <c r="B349" s="213"/>
      <c r="C349" s="214"/>
      <c r="D349" s="215" t="s">
        <v>83</v>
      </c>
      <c r="E349" s="227" t="s">
        <v>155</v>
      </c>
      <c r="F349" s="227" t="s">
        <v>566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SUM(P350:P355)</f>
        <v>0</v>
      </c>
      <c r="Q349" s="221"/>
      <c r="R349" s="222">
        <f>SUM(R350:R355)</f>
        <v>1.75658</v>
      </c>
      <c r="S349" s="221"/>
      <c r="T349" s="223">
        <f>SUM(T350:T355)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91</v>
      </c>
      <c r="AT349" s="225" t="s">
        <v>83</v>
      </c>
      <c r="AU349" s="225" t="s">
        <v>91</v>
      </c>
      <c r="AY349" s="224" t="s">
        <v>298</v>
      </c>
      <c r="BK349" s="226">
        <f>SUM(BK350:BK355)</f>
        <v>0</v>
      </c>
    </row>
    <row r="350" s="2" customFormat="1" ht="21.75" customHeight="1">
      <c r="A350" s="39"/>
      <c r="B350" s="40"/>
      <c r="C350" s="229" t="s">
        <v>567</v>
      </c>
      <c r="D350" s="229" t="s">
        <v>300</v>
      </c>
      <c r="E350" s="230" t="s">
        <v>568</v>
      </c>
      <c r="F350" s="231" t="s">
        <v>569</v>
      </c>
      <c r="G350" s="232" t="s">
        <v>186</v>
      </c>
      <c r="H350" s="233">
        <v>7</v>
      </c>
      <c r="I350" s="234"/>
      <c r="J350" s="235">
        <f>ROUND(I350*H350,2)</f>
        <v>0</v>
      </c>
      <c r="K350" s="231" t="s">
        <v>303</v>
      </c>
      <c r="L350" s="45"/>
      <c r="M350" s="236" t="s">
        <v>1</v>
      </c>
      <c r="N350" s="237" t="s">
        <v>49</v>
      </c>
      <c r="O350" s="92"/>
      <c r="P350" s="238">
        <f>O350*H350</f>
        <v>0</v>
      </c>
      <c r="Q350" s="238">
        <v>0.22394</v>
      </c>
      <c r="R350" s="238">
        <f>Q350*H350</f>
        <v>1.56758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155</v>
      </c>
      <c r="AT350" s="240" t="s">
        <v>300</v>
      </c>
      <c r="AU350" s="240" t="s">
        <v>93</v>
      </c>
      <c r="AY350" s="18" t="s">
        <v>298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91</v>
      </c>
      <c r="BK350" s="241">
        <f>ROUND(I350*H350,2)</f>
        <v>0</v>
      </c>
      <c r="BL350" s="18" t="s">
        <v>155</v>
      </c>
      <c r="BM350" s="240" t="s">
        <v>570</v>
      </c>
    </row>
    <row r="351" s="14" customFormat="1">
      <c r="A351" s="14"/>
      <c r="B351" s="253"/>
      <c r="C351" s="254"/>
      <c r="D351" s="244" t="s">
        <v>305</v>
      </c>
      <c r="E351" s="255" t="s">
        <v>1</v>
      </c>
      <c r="F351" s="256" t="s">
        <v>571</v>
      </c>
      <c r="G351" s="254"/>
      <c r="H351" s="257">
        <v>7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305</v>
      </c>
      <c r="AU351" s="263" t="s">
        <v>93</v>
      </c>
      <c r="AV351" s="14" t="s">
        <v>93</v>
      </c>
      <c r="AW351" s="14" t="s">
        <v>38</v>
      </c>
      <c r="AX351" s="14" t="s">
        <v>84</v>
      </c>
      <c r="AY351" s="263" t="s">
        <v>298</v>
      </c>
    </row>
    <row r="352" s="15" customFormat="1">
      <c r="A352" s="15"/>
      <c r="B352" s="264"/>
      <c r="C352" s="265"/>
      <c r="D352" s="244" t="s">
        <v>305</v>
      </c>
      <c r="E352" s="266" t="s">
        <v>1</v>
      </c>
      <c r="F352" s="267" t="s">
        <v>307</v>
      </c>
      <c r="G352" s="265"/>
      <c r="H352" s="268">
        <v>7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305</v>
      </c>
      <c r="AU352" s="274" t="s">
        <v>93</v>
      </c>
      <c r="AV352" s="15" t="s">
        <v>155</v>
      </c>
      <c r="AW352" s="15" t="s">
        <v>38</v>
      </c>
      <c r="AX352" s="15" t="s">
        <v>91</v>
      </c>
      <c r="AY352" s="274" t="s">
        <v>298</v>
      </c>
    </row>
    <row r="353" s="2" customFormat="1" ht="24.15" customHeight="1">
      <c r="A353" s="39"/>
      <c r="B353" s="40"/>
      <c r="C353" s="279" t="s">
        <v>572</v>
      </c>
      <c r="D353" s="279" t="s">
        <v>346</v>
      </c>
      <c r="E353" s="280" t="s">
        <v>573</v>
      </c>
      <c r="F353" s="281" t="s">
        <v>574</v>
      </c>
      <c r="G353" s="282" t="s">
        <v>186</v>
      </c>
      <c r="H353" s="283">
        <v>7</v>
      </c>
      <c r="I353" s="284"/>
      <c r="J353" s="285">
        <f>ROUND(I353*H353,2)</f>
        <v>0</v>
      </c>
      <c r="K353" s="281" t="s">
        <v>303</v>
      </c>
      <c r="L353" s="286"/>
      <c r="M353" s="287" t="s">
        <v>1</v>
      </c>
      <c r="N353" s="288" t="s">
        <v>49</v>
      </c>
      <c r="O353" s="92"/>
      <c r="P353" s="238">
        <f>O353*H353</f>
        <v>0</v>
      </c>
      <c r="Q353" s="238">
        <v>0.027</v>
      </c>
      <c r="R353" s="238">
        <f>Q353*H353</f>
        <v>0.189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338</v>
      </c>
      <c r="AT353" s="240" t="s">
        <v>346</v>
      </c>
      <c r="AU353" s="240" t="s">
        <v>93</v>
      </c>
      <c r="AY353" s="18" t="s">
        <v>298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91</v>
      </c>
      <c r="BK353" s="241">
        <f>ROUND(I353*H353,2)</f>
        <v>0</v>
      </c>
      <c r="BL353" s="18" t="s">
        <v>155</v>
      </c>
      <c r="BM353" s="240" t="s">
        <v>575</v>
      </c>
    </row>
    <row r="354" s="14" customFormat="1">
      <c r="A354" s="14"/>
      <c r="B354" s="253"/>
      <c r="C354" s="254"/>
      <c r="D354" s="244" t="s">
        <v>305</v>
      </c>
      <c r="E354" s="255" t="s">
        <v>1</v>
      </c>
      <c r="F354" s="256" t="s">
        <v>571</v>
      </c>
      <c r="G354" s="254"/>
      <c r="H354" s="257">
        <v>7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305</v>
      </c>
      <c r="AU354" s="263" t="s">
        <v>93</v>
      </c>
      <c r="AV354" s="14" t="s">
        <v>93</v>
      </c>
      <c r="AW354" s="14" t="s">
        <v>38</v>
      </c>
      <c r="AX354" s="14" t="s">
        <v>84</v>
      </c>
      <c r="AY354" s="263" t="s">
        <v>298</v>
      </c>
    </row>
    <row r="355" s="15" customFormat="1">
      <c r="A355" s="15"/>
      <c r="B355" s="264"/>
      <c r="C355" s="265"/>
      <c r="D355" s="244" t="s">
        <v>305</v>
      </c>
      <c r="E355" s="266" t="s">
        <v>1</v>
      </c>
      <c r="F355" s="267" t="s">
        <v>307</v>
      </c>
      <c r="G355" s="265"/>
      <c r="H355" s="268">
        <v>7</v>
      </c>
      <c r="I355" s="269"/>
      <c r="J355" s="265"/>
      <c r="K355" s="265"/>
      <c r="L355" s="270"/>
      <c r="M355" s="271"/>
      <c r="N355" s="272"/>
      <c r="O355" s="272"/>
      <c r="P355" s="272"/>
      <c r="Q355" s="272"/>
      <c r="R355" s="272"/>
      <c r="S355" s="272"/>
      <c r="T355" s="27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4" t="s">
        <v>305</v>
      </c>
      <c r="AU355" s="274" t="s">
        <v>93</v>
      </c>
      <c r="AV355" s="15" t="s">
        <v>155</v>
      </c>
      <c r="AW355" s="15" t="s">
        <v>38</v>
      </c>
      <c r="AX355" s="15" t="s">
        <v>91</v>
      </c>
      <c r="AY355" s="274" t="s">
        <v>298</v>
      </c>
    </row>
    <row r="356" s="12" customFormat="1" ht="22.8" customHeight="1">
      <c r="A356" s="12"/>
      <c r="B356" s="213"/>
      <c r="C356" s="214"/>
      <c r="D356" s="215" t="s">
        <v>83</v>
      </c>
      <c r="E356" s="227" t="s">
        <v>260</v>
      </c>
      <c r="F356" s="227" t="s">
        <v>576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SUM(P357:P428)</f>
        <v>0</v>
      </c>
      <c r="Q356" s="221"/>
      <c r="R356" s="222">
        <f>SUM(R357:R428)</f>
        <v>53.771310999999997</v>
      </c>
      <c r="S356" s="221"/>
      <c r="T356" s="223">
        <f>SUM(T357:T428)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91</v>
      </c>
      <c r="AT356" s="225" t="s">
        <v>83</v>
      </c>
      <c r="AU356" s="225" t="s">
        <v>91</v>
      </c>
      <c r="AY356" s="224" t="s">
        <v>298</v>
      </c>
      <c r="BK356" s="226">
        <f>SUM(BK357:BK428)</f>
        <v>0</v>
      </c>
    </row>
    <row r="357" s="2" customFormat="1" ht="24.15" customHeight="1">
      <c r="A357" s="39"/>
      <c r="B357" s="40"/>
      <c r="C357" s="229" t="s">
        <v>577</v>
      </c>
      <c r="D357" s="229" t="s">
        <v>300</v>
      </c>
      <c r="E357" s="230" t="s">
        <v>578</v>
      </c>
      <c r="F357" s="231" t="s">
        <v>579</v>
      </c>
      <c r="G357" s="232" t="s">
        <v>121</v>
      </c>
      <c r="H357" s="233">
        <v>112.90000000000001</v>
      </c>
      <c r="I357" s="234"/>
      <c r="J357" s="235">
        <f>ROUND(I357*H357,2)</f>
        <v>0</v>
      </c>
      <c r="K357" s="231" t="s">
        <v>303</v>
      </c>
      <c r="L357" s="45"/>
      <c r="M357" s="236" t="s">
        <v>1</v>
      </c>
      <c r="N357" s="237" t="s">
        <v>49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155</v>
      </c>
      <c r="AT357" s="240" t="s">
        <v>300</v>
      </c>
      <c r="AU357" s="240" t="s">
        <v>93</v>
      </c>
      <c r="AY357" s="18" t="s">
        <v>298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91</v>
      </c>
      <c r="BK357" s="241">
        <f>ROUND(I357*H357,2)</f>
        <v>0</v>
      </c>
      <c r="BL357" s="18" t="s">
        <v>155</v>
      </c>
      <c r="BM357" s="240" t="s">
        <v>580</v>
      </c>
    </row>
    <row r="358" s="14" customFormat="1">
      <c r="A358" s="14"/>
      <c r="B358" s="253"/>
      <c r="C358" s="254"/>
      <c r="D358" s="244" t="s">
        <v>305</v>
      </c>
      <c r="E358" s="255" t="s">
        <v>1</v>
      </c>
      <c r="F358" s="256" t="s">
        <v>581</v>
      </c>
      <c r="G358" s="254"/>
      <c r="H358" s="257">
        <v>112.90000000000001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305</v>
      </c>
      <c r="AU358" s="263" t="s">
        <v>93</v>
      </c>
      <c r="AV358" s="14" t="s">
        <v>93</v>
      </c>
      <c r="AW358" s="14" t="s">
        <v>38</v>
      </c>
      <c r="AX358" s="14" t="s">
        <v>84</v>
      </c>
      <c r="AY358" s="263" t="s">
        <v>298</v>
      </c>
    </row>
    <row r="359" s="15" customFormat="1">
      <c r="A359" s="15"/>
      <c r="B359" s="264"/>
      <c r="C359" s="265"/>
      <c r="D359" s="244" t="s">
        <v>305</v>
      </c>
      <c r="E359" s="266" t="s">
        <v>1</v>
      </c>
      <c r="F359" s="267" t="s">
        <v>307</v>
      </c>
      <c r="G359" s="265"/>
      <c r="H359" s="268">
        <v>112.90000000000001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4" t="s">
        <v>305</v>
      </c>
      <c r="AU359" s="274" t="s">
        <v>93</v>
      </c>
      <c r="AV359" s="15" t="s">
        <v>155</v>
      </c>
      <c r="AW359" s="15" t="s">
        <v>38</v>
      </c>
      <c r="AX359" s="15" t="s">
        <v>91</v>
      </c>
      <c r="AY359" s="274" t="s">
        <v>298</v>
      </c>
    </row>
    <row r="360" s="2" customFormat="1" ht="24.15" customHeight="1">
      <c r="A360" s="39"/>
      <c r="B360" s="40"/>
      <c r="C360" s="229" t="s">
        <v>582</v>
      </c>
      <c r="D360" s="229" t="s">
        <v>300</v>
      </c>
      <c r="E360" s="230" t="s">
        <v>583</v>
      </c>
      <c r="F360" s="231" t="s">
        <v>584</v>
      </c>
      <c r="G360" s="232" t="s">
        <v>121</v>
      </c>
      <c r="H360" s="233">
        <v>2277.645</v>
      </c>
      <c r="I360" s="234"/>
      <c r="J360" s="235">
        <f>ROUND(I360*H360,2)</f>
        <v>0</v>
      </c>
      <c r="K360" s="231" t="s">
        <v>303</v>
      </c>
      <c r="L360" s="45"/>
      <c r="M360" s="236" t="s">
        <v>1</v>
      </c>
      <c r="N360" s="237" t="s">
        <v>49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155</v>
      </c>
      <c r="AT360" s="240" t="s">
        <v>300</v>
      </c>
      <c r="AU360" s="240" t="s">
        <v>93</v>
      </c>
      <c r="AY360" s="18" t="s">
        <v>298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91</v>
      </c>
      <c r="BK360" s="241">
        <f>ROUND(I360*H360,2)</f>
        <v>0</v>
      </c>
      <c r="BL360" s="18" t="s">
        <v>155</v>
      </c>
      <c r="BM360" s="240" t="s">
        <v>585</v>
      </c>
    </row>
    <row r="361" s="14" customFormat="1">
      <c r="A361" s="14"/>
      <c r="B361" s="253"/>
      <c r="C361" s="254"/>
      <c r="D361" s="244" t="s">
        <v>305</v>
      </c>
      <c r="E361" s="255" t="s">
        <v>1</v>
      </c>
      <c r="F361" s="256" t="s">
        <v>586</v>
      </c>
      <c r="G361" s="254"/>
      <c r="H361" s="257">
        <v>2277.645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305</v>
      </c>
      <c r="AU361" s="263" t="s">
        <v>93</v>
      </c>
      <c r="AV361" s="14" t="s">
        <v>93</v>
      </c>
      <c r="AW361" s="14" t="s">
        <v>38</v>
      </c>
      <c r="AX361" s="14" t="s">
        <v>84</v>
      </c>
      <c r="AY361" s="263" t="s">
        <v>298</v>
      </c>
    </row>
    <row r="362" s="15" customFormat="1">
      <c r="A362" s="15"/>
      <c r="B362" s="264"/>
      <c r="C362" s="265"/>
      <c r="D362" s="244" t="s">
        <v>305</v>
      </c>
      <c r="E362" s="266" t="s">
        <v>1</v>
      </c>
      <c r="F362" s="267" t="s">
        <v>307</v>
      </c>
      <c r="G362" s="265"/>
      <c r="H362" s="268">
        <v>2277.645</v>
      </c>
      <c r="I362" s="269"/>
      <c r="J362" s="265"/>
      <c r="K362" s="265"/>
      <c r="L362" s="270"/>
      <c r="M362" s="271"/>
      <c r="N362" s="272"/>
      <c r="O362" s="272"/>
      <c r="P362" s="272"/>
      <c r="Q362" s="272"/>
      <c r="R362" s="272"/>
      <c r="S362" s="272"/>
      <c r="T362" s="27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4" t="s">
        <v>305</v>
      </c>
      <c r="AU362" s="274" t="s">
        <v>93</v>
      </c>
      <c r="AV362" s="15" t="s">
        <v>155</v>
      </c>
      <c r="AW362" s="15" t="s">
        <v>38</v>
      </c>
      <c r="AX362" s="15" t="s">
        <v>91</v>
      </c>
      <c r="AY362" s="274" t="s">
        <v>298</v>
      </c>
    </row>
    <row r="363" s="2" customFormat="1" ht="24.15" customHeight="1">
      <c r="A363" s="39"/>
      <c r="B363" s="40"/>
      <c r="C363" s="229" t="s">
        <v>587</v>
      </c>
      <c r="D363" s="229" t="s">
        <v>300</v>
      </c>
      <c r="E363" s="230" t="s">
        <v>588</v>
      </c>
      <c r="F363" s="231" t="s">
        <v>589</v>
      </c>
      <c r="G363" s="232" t="s">
        <v>121</v>
      </c>
      <c r="H363" s="233">
        <v>420.10000000000002</v>
      </c>
      <c r="I363" s="234"/>
      <c r="J363" s="235">
        <f>ROUND(I363*H363,2)</f>
        <v>0</v>
      </c>
      <c r="K363" s="231" t="s">
        <v>303</v>
      </c>
      <c r="L363" s="45"/>
      <c r="M363" s="236" t="s">
        <v>1</v>
      </c>
      <c r="N363" s="237" t="s">
        <v>49</v>
      </c>
      <c r="O363" s="92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155</v>
      </c>
      <c r="AT363" s="240" t="s">
        <v>300</v>
      </c>
      <c r="AU363" s="240" t="s">
        <v>93</v>
      </c>
      <c r="AY363" s="18" t="s">
        <v>298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91</v>
      </c>
      <c r="BK363" s="241">
        <f>ROUND(I363*H363,2)</f>
        <v>0</v>
      </c>
      <c r="BL363" s="18" t="s">
        <v>155</v>
      </c>
      <c r="BM363" s="240" t="s">
        <v>590</v>
      </c>
    </row>
    <row r="364" s="14" customFormat="1">
      <c r="A364" s="14"/>
      <c r="B364" s="253"/>
      <c r="C364" s="254"/>
      <c r="D364" s="244" t="s">
        <v>305</v>
      </c>
      <c r="E364" s="255" t="s">
        <v>1</v>
      </c>
      <c r="F364" s="256" t="s">
        <v>591</v>
      </c>
      <c r="G364" s="254"/>
      <c r="H364" s="257">
        <v>420.10000000000002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305</v>
      </c>
      <c r="AU364" s="263" t="s">
        <v>93</v>
      </c>
      <c r="AV364" s="14" t="s">
        <v>93</v>
      </c>
      <c r="AW364" s="14" t="s">
        <v>38</v>
      </c>
      <c r="AX364" s="14" t="s">
        <v>84</v>
      </c>
      <c r="AY364" s="263" t="s">
        <v>298</v>
      </c>
    </row>
    <row r="365" s="15" customFormat="1">
      <c r="A365" s="15"/>
      <c r="B365" s="264"/>
      <c r="C365" s="265"/>
      <c r="D365" s="244" t="s">
        <v>305</v>
      </c>
      <c r="E365" s="266" t="s">
        <v>1</v>
      </c>
      <c r="F365" s="267" t="s">
        <v>307</v>
      </c>
      <c r="G365" s="265"/>
      <c r="H365" s="268">
        <v>420.10000000000002</v>
      </c>
      <c r="I365" s="269"/>
      <c r="J365" s="265"/>
      <c r="K365" s="265"/>
      <c r="L365" s="270"/>
      <c r="M365" s="271"/>
      <c r="N365" s="272"/>
      <c r="O365" s="272"/>
      <c r="P365" s="272"/>
      <c r="Q365" s="272"/>
      <c r="R365" s="272"/>
      <c r="S365" s="272"/>
      <c r="T365" s="27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4" t="s">
        <v>305</v>
      </c>
      <c r="AU365" s="274" t="s">
        <v>93</v>
      </c>
      <c r="AV365" s="15" t="s">
        <v>155</v>
      </c>
      <c r="AW365" s="15" t="s">
        <v>38</v>
      </c>
      <c r="AX365" s="15" t="s">
        <v>91</v>
      </c>
      <c r="AY365" s="274" t="s">
        <v>298</v>
      </c>
    </row>
    <row r="366" s="2" customFormat="1" ht="33" customHeight="1">
      <c r="A366" s="39"/>
      <c r="B366" s="40"/>
      <c r="C366" s="229" t="s">
        <v>592</v>
      </c>
      <c r="D366" s="229" t="s">
        <v>300</v>
      </c>
      <c r="E366" s="230" t="s">
        <v>593</v>
      </c>
      <c r="F366" s="231" t="s">
        <v>594</v>
      </c>
      <c r="G366" s="232" t="s">
        <v>121</v>
      </c>
      <c r="H366" s="233">
        <v>2374</v>
      </c>
      <c r="I366" s="234"/>
      <c r="J366" s="235">
        <f>ROUND(I366*H366,2)</f>
        <v>0</v>
      </c>
      <c r="K366" s="231" t="s">
        <v>303</v>
      </c>
      <c r="L366" s="45"/>
      <c r="M366" s="236" t="s">
        <v>1</v>
      </c>
      <c r="N366" s="237" t="s">
        <v>49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155</v>
      </c>
      <c r="AT366" s="240" t="s">
        <v>300</v>
      </c>
      <c r="AU366" s="240" t="s">
        <v>93</v>
      </c>
      <c r="AY366" s="18" t="s">
        <v>298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91</v>
      </c>
      <c r="BK366" s="241">
        <f>ROUND(I366*H366,2)</f>
        <v>0</v>
      </c>
      <c r="BL366" s="18" t="s">
        <v>155</v>
      </c>
      <c r="BM366" s="240" t="s">
        <v>595</v>
      </c>
    </row>
    <row r="367" s="14" customFormat="1">
      <c r="A367" s="14"/>
      <c r="B367" s="253"/>
      <c r="C367" s="254"/>
      <c r="D367" s="244" t="s">
        <v>305</v>
      </c>
      <c r="E367" s="255" t="s">
        <v>1</v>
      </c>
      <c r="F367" s="256" t="s">
        <v>596</v>
      </c>
      <c r="G367" s="254"/>
      <c r="H367" s="257">
        <v>2374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305</v>
      </c>
      <c r="AU367" s="263" t="s">
        <v>93</v>
      </c>
      <c r="AV367" s="14" t="s">
        <v>93</v>
      </c>
      <c r="AW367" s="14" t="s">
        <v>38</v>
      </c>
      <c r="AX367" s="14" t="s">
        <v>84</v>
      </c>
      <c r="AY367" s="263" t="s">
        <v>298</v>
      </c>
    </row>
    <row r="368" s="15" customFormat="1">
      <c r="A368" s="15"/>
      <c r="B368" s="264"/>
      <c r="C368" s="265"/>
      <c r="D368" s="244" t="s">
        <v>305</v>
      </c>
      <c r="E368" s="266" t="s">
        <v>1</v>
      </c>
      <c r="F368" s="267" t="s">
        <v>307</v>
      </c>
      <c r="G368" s="265"/>
      <c r="H368" s="268">
        <v>2374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4" t="s">
        <v>305</v>
      </c>
      <c r="AU368" s="274" t="s">
        <v>93</v>
      </c>
      <c r="AV368" s="15" t="s">
        <v>155</v>
      </c>
      <c r="AW368" s="15" t="s">
        <v>38</v>
      </c>
      <c r="AX368" s="15" t="s">
        <v>91</v>
      </c>
      <c r="AY368" s="274" t="s">
        <v>298</v>
      </c>
    </row>
    <row r="369" s="2" customFormat="1" ht="24.15" customHeight="1">
      <c r="A369" s="39"/>
      <c r="B369" s="40"/>
      <c r="C369" s="229" t="s">
        <v>597</v>
      </c>
      <c r="D369" s="229" t="s">
        <v>300</v>
      </c>
      <c r="E369" s="230" t="s">
        <v>598</v>
      </c>
      <c r="F369" s="231" t="s">
        <v>599</v>
      </c>
      <c r="G369" s="232" t="s">
        <v>121</v>
      </c>
      <c r="H369" s="233">
        <v>2374</v>
      </c>
      <c r="I369" s="234"/>
      <c r="J369" s="235">
        <f>ROUND(I369*H369,2)</f>
        <v>0</v>
      </c>
      <c r="K369" s="231" t="s">
        <v>303</v>
      </c>
      <c r="L369" s="45"/>
      <c r="M369" s="236" t="s">
        <v>1</v>
      </c>
      <c r="N369" s="237" t="s">
        <v>49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155</v>
      </c>
      <c r="AT369" s="240" t="s">
        <v>300</v>
      </c>
      <c r="AU369" s="240" t="s">
        <v>93</v>
      </c>
      <c r="AY369" s="18" t="s">
        <v>298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91</v>
      </c>
      <c r="BK369" s="241">
        <f>ROUND(I369*H369,2)</f>
        <v>0</v>
      </c>
      <c r="BL369" s="18" t="s">
        <v>155</v>
      </c>
      <c r="BM369" s="240" t="s">
        <v>600</v>
      </c>
    </row>
    <row r="370" s="14" customFormat="1">
      <c r="A370" s="14"/>
      <c r="B370" s="253"/>
      <c r="C370" s="254"/>
      <c r="D370" s="244" t="s">
        <v>305</v>
      </c>
      <c r="E370" s="255" t="s">
        <v>1</v>
      </c>
      <c r="F370" s="256" t="s">
        <v>596</v>
      </c>
      <c r="G370" s="254"/>
      <c r="H370" s="257">
        <v>2374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305</v>
      </c>
      <c r="AU370" s="263" t="s">
        <v>93</v>
      </c>
      <c r="AV370" s="14" t="s">
        <v>93</v>
      </c>
      <c r="AW370" s="14" t="s">
        <v>38</v>
      </c>
      <c r="AX370" s="14" t="s">
        <v>84</v>
      </c>
      <c r="AY370" s="263" t="s">
        <v>298</v>
      </c>
    </row>
    <row r="371" s="15" customFormat="1">
      <c r="A371" s="15"/>
      <c r="B371" s="264"/>
      <c r="C371" s="265"/>
      <c r="D371" s="244" t="s">
        <v>305</v>
      </c>
      <c r="E371" s="266" t="s">
        <v>1</v>
      </c>
      <c r="F371" s="267" t="s">
        <v>307</v>
      </c>
      <c r="G371" s="265"/>
      <c r="H371" s="268">
        <v>2374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4" t="s">
        <v>305</v>
      </c>
      <c r="AU371" s="274" t="s">
        <v>93</v>
      </c>
      <c r="AV371" s="15" t="s">
        <v>155</v>
      </c>
      <c r="AW371" s="15" t="s">
        <v>38</v>
      </c>
      <c r="AX371" s="15" t="s">
        <v>91</v>
      </c>
      <c r="AY371" s="274" t="s">
        <v>298</v>
      </c>
    </row>
    <row r="372" s="2" customFormat="1" ht="21.75" customHeight="1">
      <c r="A372" s="39"/>
      <c r="B372" s="40"/>
      <c r="C372" s="229" t="s">
        <v>601</v>
      </c>
      <c r="D372" s="229" t="s">
        <v>300</v>
      </c>
      <c r="E372" s="230" t="s">
        <v>602</v>
      </c>
      <c r="F372" s="231" t="s">
        <v>603</v>
      </c>
      <c r="G372" s="232" t="s">
        <v>121</v>
      </c>
      <c r="H372" s="233">
        <v>3250.6999999999998</v>
      </c>
      <c r="I372" s="234"/>
      <c r="J372" s="235">
        <f>ROUND(I372*H372,2)</f>
        <v>0</v>
      </c>
      <c r="K372" s="231" t="s">
        <v>303</v>
      </c>
      <c r="L372" s="45"/>
      <c r="M372" s="236" t="s">
        <v>1</v>
      </c>
      <c r="N372" s="237" t="s">
        <v>49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155</v>
      </c>
      <c r="AT372" s="240" t="s">
        <v>300</v>
      </c>
      <c r="AU372" s="240" t="s">
        <v>93</v>
      </c>
      <c r="AY372" s="18" t="s">
        <v>298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91</v>
      </c>
      <c r="BK372" s="241">
        <f>ROUND(I372*H372,2)</f>
        <v>0</v>
      </c>
      <c r="BL372" s="18" t="s">
        <v>155</v>
      </c>
      <c r="BM372" s="240" t="s">
        <v>604</v>
      </c>
    </row>
    <row r="373" s="14" customFormat="1">
      <c r="A373" s="14"/>
      <c r="B373" s="253"/>
      <c r="C373" s="254"/>
      <c r="D373" s="244" t="s">
        <v>305</v>
      </c>
      <c r="E373" s="255" t="s">
        <v>1</v>
      </c>
      <c r="F373" s="256" t="s">
        <v>605</v>
      </c>
      <c r="G373" s="254"/>
      <c r="H373" s="257">
        <v>3250.6999999999998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305</v>
      </c>
      <c r="AU373" s="263" t="s">
        <v>93</v>
      </c>
      <c r="AV373" s="14" t="s">
        <v>93</v>
      </c>
      <c r="AW373" s="14" t="s">
        <v>38</v>
      </c>
      <c r="AX373" s="14" t="s">
        <v>84</v>
      </c>
      <c r="AY373" s="263" t="s">
        <v>298</v>
      </c>
    </row>
    <row r="374" s="15" customFormat="1">
      <c r="A374" s="15"/>
      <c r="B374" s="264"/>
      <c r="C374" s="265"/>
      <c r="D374" s="244" t="s">
        <v>305</v>
      </c>
      <c r="E374" s="266" t="s">
        <v>1</v>
      </c>
      <c r="F374" s="267" t="s">
        <v>307</v>
      </c>
      <c r="G374" s="265"/>
      <c r="H374" s="268">
        <v>3250.6999999999998</v>
      </c>
      <c r="I374" s="269"/>
      <c r="J374" s="265"/>
      <c r="K374" s="265"/>
      <c r="L374" s="270"/>
      <c r="M374" s="271"/>
      <c r="N374" s="272"/>
      <c r="O374" s="272"/>
      <c r="P374" s="272"/>
      <c r="Q374" s="272"/>
      <c r="R374" s="272"/>
      <c r="S374" s="272"/>
      <c r="T374" s="27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4" t="s">
        <v>305</v>
      </c>
      <c r="AU374" s="274" t="s">
        <v>93</v>
      </c>
      <c r="AV374" s="15" t="s">
        <v>155</v>
      </c>
      <c r="AW374" s="15" t="s">
        <v>38</v>
      </c>
      <c r="AX374" s="15" t="s">
        <v>91</v>
      </c>
      <c r="AY374" s="274" t="s">
        <v>298</v>
      </c>
    </row>
    <row r="375" s="2" customFormat="1" ht="24.15" customHeight="1">
      <c r="A375" s="39"/>
      <c r="B375" s="40"/>
      <c r="C375" s="229" t="s">
        <v>606</v>
      </c>
      <c r="D375" s="229" t="s">
        <v>300</v>
      </c>
      <c r="E375" s="230" t="s">
        <v>607</v>
      </c>
      <c r="F375" s="231" t="s">
        <v>608</v>
      </c>
      <c r="G375" s="232" t="s">
        <v>121</v>
      </c>
      <c r="H375" s="233">
        <v>1387</v>
      </c>
      <c r="I375" s="234"/>
      <c r="J375" s="235">
        <f>ROUND(I375*H375,2)</f>
        <v>0</v>
      </c>
      <c r="K375" s="231" t="s">
        <v>303</v>
      </c>
      <c r="L375" s="45"/>
      <c r="M375" s="236" t="s">
        <v>1</v>
      </c>
      <c r="N375" s="237" t="s">
        <v>49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155</v>
      </c>
      <c r="AT375" s="240" t="s">
        <v>300</v>
      </c>
      <c r="AU375" s="240" t="s">
        <v>93</v>
      </c>
      <c r="AY375" s="18" t="s">
        <v>298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91</v>
      </c>
      <c r="BK375" s="241">
        <f>ROUND(I375*H375,2)</f>
        <v>0</v>
      </c>
      <c r="BL375" s="18" t="s">
        <v>155</v>
      </c>
      <c r="BM375" s="240" t="s">
        <v>609</v>
      </c>
    </row>
    <row r="376" s="13" customFormat="1">
      <c r="A376" s="13"/>
      <c r="B376" s="242"/>
      <c r="C376" s="243"/>
      <c r="D376" s="244" t="s">
        <v>305</v>
      </c>
      <c r="E376" s="245" t="s">
        <v>1</v>
      </c>
      <c r="F376" s="246" t="s">
        <v>306</v>
      </c>
      <c r="G376" s="243"/>
      <c r="H376" s="245" t="s">
        <v>1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305</v>
      </c>
      <c r="AU376" s="252" t="s">
        <v>93</v>
      </c>
      <c r="AV376" s="13" t="s">
        <v>91</v>
      </c>
      <c r="AW376" s="13" t="s">
        <v>38</v>
      </c>
      <c r="AX376" s="13" t="s">
        <v>84</v>
      </c>
      <c r="AY376" s="252" t="s">
        <v>298</v>
      </c>
    </row>
    <row r="377" s="14" customFormat="1">
      <c r="A377" s="14"/>
      <c r="B377" s="253"/>
      <c r="C377" s="254"/>
      <c r="D377" s="244" t="s">
        <v>305</v>
      </c>
      <c r="E377" s="255" t="s">
        <v>126</v>
      </c>
      <c r="F377" s="256" t="s">
        <v>610</v>
      </c>
      <c r="G377" s="254"/>
      <c r="H377" s="257">
        <v>362.30000000000001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305</v>
      </c>
      <c r="AU377" s="263" t="s">
        <v>93</v>
      </c>
      <c r="AV377" s="14" t="s">
        <v>93</v>
      </c>
      <c r="AW377" s="14" t="s">
        <v>38</v>
      </c>
      <c r="AX377" s="14" t="s">
        <v>84</v>
      </c>
      <c r="AY377" s="263" t="s">
        <v>298</v>
      </c>
    </row>
    <row r="378" s="14" customFormat="1">
      <c r="A378" s="14"/>
      <c r="B378" s="253"/>
      <c r="C378" s="254"/>
      <c r="D378" s="244" t="s">
        <v>305</v>
      </c>
      <c r="E378" s="255" t="s">
        <v>128</v>
      </c>
      <c r="F378" s="256" t="s">
        <v>611</v>
      </c>
      <c r="G378" s="254"/>
      <c r="H378" s="257">
        <v>1024.7000000000001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305</v>
      </c>
      <c r="AU378" s="263" t="s">
        <v>93</v>
      </c>
      <c r="AV378" s="14" t="s">
        <v>93</v>
      </c>
      <c r="AW378" s="14" t="s">
        <v>38</v>
      </c>
      <c r="AX378" s="14" t="s">
        <v>84</v>
      </c>
      <c r="AY378" s="263" t="s">
        <v>298</v>
      </c>
    </row>
    <row r="379" s="15" customFormat="1">
      <c r="A379" s="15"/>
      <c r="B379" s="264"/>
      <c r="C379" s="265"/>
      <c r="D379" s="244" t="s">
        <v>305</v>
      </c>
      <c r="E379" s="266" t="s">
        <v>1</v>
      </c>
      <c r="F379" s="267" t="s">
        <v>307</v>
      </c>
      <c r="G379" s="265"/>
      <c r="H379" s="268">
        <v>1387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4" t="s">
        <v>305</v>
      </c>
      <c r="AU379" s="274" t="s">
        <v>93</v>
      </c>
      <c r="AV379" s="15" t="s">
        <v>155</v>
      </c>
      <c r="AW379" s="15" t="s">
        <v>38</v>
      </c>
      <c r="AX379" s="15" t="s">
        <v>91</v>
      </c>
      <c r="AY379" s="274" t="s">
        <v>298</v>
      </c>
    </row>
    <row r="380" s="2" customFormat="1" ht="33" customHeight="1">
      <c r="A380" s="39"/>
      <c r="B380" s="40"/>
      <c r="C380" s="229" t="s">
        <v>612</v>
      </c>
      <c r="D380" s="229" t="s">
        <v>300</v>
      </c>
      <c r="E380" s="230" t="s">
        <v>613</v>
      </c>
      <c r="F380" s="231" t="s">
        <v>614</v>
      </c>
      <c r="G380" s="232" t="s">
        <v>121</v>
      </c>
      <c r="H380" s="233">
        <v>987</v>
      </c>
      <c r="I380" s="234"/>
      <c r="J380" s="235">
        <f>ROUND(I380*H380,2)</f>
        <v>0</v>
      </c>
      <c r="K380" s="231" t="s">
        <v>303</v>
      </c>
      <c r="L380" s="45"/>
      <c r="M380" s="236" t="s">
        <v>1</v>
      </c>
      <c r="N380" s="237" t="s">
        <v>49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155</v>
      </c>
      <c r="AT380" s="240" t="s">
        <v>300</v>
      </c>
      <c r="AU380" s="240" t="s">
        <v>93</v>
      </c>
      <c r="AY380" s="18" t="s">
        <v>298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91</v>
      </c>
      <c r="BK380" s="241">
        <f>ROUND(I380*H380,2)</f>
        <v>0</v>
      </c>
      <c r="BL380" s="18" t="s">
        <v>155</v>
      </c>
      <c r="BM380" s="240" t="s">
        <v>615</v>
      </c>
    </row>
    <row r="381" s="13" customFormat="1">
      <c r="A381" s="13"/>
      <c r="B381" s="242"/>
      <c r="C381" s="243"/>
      <c r="D381" s="244" t="s">
        <v>305</v>
      </c>
      <c r="E381" s="245" t="s">
        <v>1</v>
      </c>
      <c r="F381" s="246" t="s">
        <v>306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305</v>
      </c>
      <c r="AU381" s="252" t="s">
        <v>93</v>
      </c>
      <c r="AV381" s="13" t="s">
        <v>91</v>
      </c>
      <c r="AW381" s="13" t="s">
        <v>38</v>
      </c>
      <c r="AX381" s="13" t="s">
        <v>84</v>
      </c>
      <c r="AY381" s="252" t="s">
        <v>298</v>
      </c>
    </row>
    <row r="382" s="14" customFormat="1">
      <c r="A382" s="14"/>
      <c r="B382" s="253"/>
      <c r="C382" s="254"/>
      <c r="D382" s="244" t="s">
        <v>305</v>
      </c>
      <c r="E382" s="255" t="s">
        <v>119</v>
      </c>
      <c r="F382" s="256" t="s">
        <v>616</v>
      </c>
      <c r="G382" s="254"/>
      <c r="H382" s="257">
        <v>876.70000000000005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305</v>
      </c>
      <c r="AU382" s="263" t="s">
        <v>93</v>
      </c>
      <c r="AV382" s="14" t="s">
        <v>93</v>
      </c>
      <c r="AW382" s="14" t="s">
        <v>38</v>
      </c>
      <c r="AX382" s="14" t="s">
        <v>84</v>
      </c>
      <c r="AY382" s="263" t="s">
        <v>298</v>
      </c>
    </row>
    <row r="383" s="14" customFormat="1">
      <c r="A383" s="14"/>
      <c r="B383" s="253"/>
      <c r="C383" s="254"/>
      <c r="D383" s="244" t="s">
        <v>305</v>
      </c>
      <c r="E383" s="255" t="s">
        <v>123</v>
      </c>
      <c r="F383" s="256" t="s">
        <v>617</v>
      </c>
      <c r="G383" s="254"/>
      <c r="H383" s="257">
        <v>110.3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305</v>
      </c>
      <c r="AU383" s="263" t="s">
        <v>93</v>
      </c>
      <c r="AV383" s="14" t="s">
        <v>93</v>
      </c>
      <c r="AW383" s="14" t="s">
        <v>38</v>
      </c>
      <c r="AX383" s="14" t="s">
        <v>84</v>
      </c>
      <c r="AY383" s="263" t="s">
        <v>298</v>
      </c>
    </row>
    <row r="384" s="15" customFormat="1">
      <c r="A384" s="15"/>
      <c r="B384" s="264"/>
      <c r="C384" s="265"/>
      <c r="D384" s="244" t="s">
        <v>305</v>
      </c>
      <c r="E384" s="266" t="s">
        <v>1</v>
      </c>
      <c r="F384" s="267" t="s">
        <v>307</v>
      </c>
      <c r="G384" s="265"/>
      <c r="H384" s="268">
        <v>987</v>
      </c>
      <c r="I384" s="269"/>
      <c r="J384" s="265"/>
      <c r="K384" s="265"/>
      <c r="L384" s="270"/>
      <c r="M384" s="271"/>
      <c r="N384" s="272"/>
      <c r="O384" s="272"/>
      <c r="P384" s="272"/>
      <c r="Q384" s="272"/>
      <c r="R384" s="272"/>
      <c r="S384" s="272"/>
      <c r="T384" s="27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4" t="s">
        <v>305</v>
      </c>
      <c r="AU384" s="274" t="s">
        <v>93</v>
      </c>
      <c r="AV384" s="15" t="s">
        <v>155</v>
      </c>
      <c r="AW384" s="15" t="s">
        <v>38</v>
      </c>
      <c r="AX384" s="15" t="s">
        <v>91</v>
      </c>
      <c r="AY384" s="274" t="s">
        <v>298</v>
      </c>
    </row>
    <row r="385" s="2" customFormat="1" ht="24.15" customHeight="1">
      <c r="A385" s="39"/>
      <c r="B385" s="40"/>
      <c r="C385" s="229" t="s">
        <v>161</v>
      </c>
      <c r="D385" s="229" t="s">
        <v>300</v>
      </c>
      <c r="E385" s="230" t="s">
        <v>618</v>
      </c>
      <c r="F385" s="231" t="s">
        <v>619</v>
      </c>
      <c r="G385" s="232" t="s">
        <v>121</v>
      </c>
      <c r="H385" s="233">
        <v>876.70000000000005</v>
      </c>
      <c r="I385" s="234"/>
      <c r="J385" s="235">
        <f>ROUND(I385*H385,2)</f>
        <v>0</v>
      </c>
      <c r="K385" s="231" t="s">
        <v>303</v>
      </c>
      <c r="L385" s="45"/>
      <c r="M385" s="236" t="s">
        <v>1</v>
      </c>
      <c r="N385" s="237" t="s">
        <v>49</v>
      </c>
      <c r="O385" s="92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155</v>
      </c>
      <c r="AT385" s="240" t="s">
        <v>300</v>
      </c>
      <c r="AU385" s="240" t="s">
        <v>93</v>
      </c>
      <c r="AY385" s="18" t="s">
        <v>298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91</v>
      </c>
      <c r="BK385" s="241">
        <f>ROUND(I385*H385,2)</f>
        <v>0</v>
      </c>
      <c r="BL385" s="18" t="s">
        <v>155</v>
      </c>
      <c r="BM385" s="240" t="s">
        <v>620</v>
      </c>
    </row>
    <row r="386" s="14" customFormat="1">
      <c r="A386" s="14"/>
      <c r="B386" s="253"/>
      <c r="C386" s="254"/>
      <c r="D386" s="244" t="s">
        <v>305</v>
      </c>
      <c r="E386" s="255" t="s">
        <v>1</v>
      </c>
      <c r="F386" s="256" t="s">
        <v>119</v>
      </c>
      <c r="G386" s="254"/>
      <c r="H386" s="257">
        <v>876.70000000000005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305</v>
      </c>
      <c r="AU386" s="263" t="s">
        <v>93</v>
      </c>
      <c r="AV386" s="14" t="s">
        <v>93</v>
      </c>
      <c r="AW386" s="14" t="s">
        <v>38</v>
      </c>
      <c r="AX386" s="14" t="s">
        <v>84</v>
      </c>
      <c r="AY386" s="263" t="s">
        <v>298</v>
      </c>
    </row>
    <row r="387" s="15" customFormat="1">
      <c r="A387" s="15"/>
      <c r="B387" s="264"/>
      <c r="C387" s="265"/>
      <c r="D387" s="244" t="s">
        <v>305</v>
      </c>
      <c r="E387" s="266" t="s">
        <v>1</v>
      </c>
      <c r="F387" s="267" t="s">
        <v>307</v>
      </c>
      <c r="G387" s="265"/>
      <c r="H387" s="268">
        <v>876.70000000000005</v>
      </c>
      <c r="I387" s="269"/>
      <c r="J387" s="265"/>
      <c r="K387" s="265"/>
      <c r="L387" s="270"/>
      <c r="M387" s="271"/>
      <c r="N387" s="272"/>
      <c r="O387" s="272"/>
      <c r="P387" s="272"/>
      <c r="Q387" s="272"/>
      <c r="R387" s="272"/>
      <c r="S387" s="272"/>
      <c r="T387" s="27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4" t="s">
        <v>305</v>
      </c>
      <c r="AU387" s="274" t="s">
        <v>93</v>
      </c>
      <c r="AV387" s="15" t="s">
        <v>155</v>
      </c>
      <c r="AW387" s="15" t="s">
        <v>38</v>
      </c>
      <c r="AX387" s="15" t="s">
        <v>91</v>
      </c>
      <c r="AY387" s="274" t="s">
        <v>298</v>
      </c>
    </row>
    <row r="388" s="2" customFormat="1" ht="24.15" customHeight="1">
      <c r="A388" s="39"/>
      <c r="B388" s="40"/>
      <c r="C388" s="229" t="s">
        <v>621</v>
      </c>
      <c r="D388" s="229" t="s">
        <v>300</v>
      </c>
      <c r="E388" s="230" t="s">
        <v>622</v>
      </c>
      <c r="F388" s="231" t="s">
        <v>623</v>
      </c>
      <c r="G388" s="232" t="s">
        <v>121</v>
      </c>
      <c r="H388" s="233">
        <v>26.199999999999999</v>
      </c>
      <c r="I388" s="234"/>
      <c r="J388" s="235">
        <f>ROUND(I388*H388,2)</f>
        <v>0</v>
      </c>
      <c r="K388" s="231" t="s">
        <v>303</v>
      </c>
      <c r="L388" s="45"/>
      <c r="M388" s="236" t="s">
        <v>1</v>
      </c>
      <c r="N388" s="237" t="s">
        <v>49</v>
      </c>
      <c r="O388" s="92"/>
      <c r="P388" s="238">
        <f>O388*H388</f>
        <v>0</v>
      </c>
      <c r="Q388" s="238">
        <v>0.089219999999999994</v>
      </c>
      <c r="R388" s="238">
        <f>Q388*H388</f>
        <v>2.337564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155</v>
      </c>
      <c r="AT388" s="240" t="s">
        <v>300</v>
      </c>
      <c r="AU388" s="240" t="s">
        <v>93</v>
      </c>
      <c r="AY388" s="18" t="s">
        <v>298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91</v>
      </c>
      <c r="BK388" s="241">
        <f>ROUND(I388*H388,2)</f>
        <v>0</v>
      </c>
      <c r="BL388" s="18" t="s">
        <v>155</v>
      </c>
      <c r="BM388" s="240" t="s">
        <v>624</v>
      </c>
    </row>
    <row r="389" s="13" customFormat="1">
      <c r="A389" s="13"/>
      <c r="B389" s="242"/>
      <c r="C389" s="243"/>
      <c r="D389" s="244" t="s">
        <v>305</v>
      </c>
      <c r="E389" s="245" t="s">
        <v>1</v>
      </c>
      <c r="F389" s="246" t="s">
        <v>306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305</v>
      </c>
      <c r="AU389" s="252" t="s">
        <v>93</v>
      </c>
      <c r="AV389" s="13" t="s">
        <v>91</v>
      </c>
      <c r="AW389" s="13" t="s">
        <v>38</v>
      </c>
      <c r="AX389" s="13" t="s">
        <v>84</v>
      </c>
      <c r="AY389" s="252" t="s">
        <v>298</v>
      </c>
    </row>
    <row r="390" s="14" customFormat="1">
      <c r="A390" s="14"/>
      <c r="B390" s="253"/>
      <c r="C390" s="254"/>
      <c r="D390" s="244" t="s">
        <v>305</v>
      </c>
      <c r="E390" s="255" t="s">
        <v>143</v>
      </c>
      <c r="F390" s="256" t="s">
        <v>625</v>
      </c>
      <c r="G390" s="254"/>
      <c r="H390" s="257">
        <v>1.5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305</v>
      </c>
      <c r="AU390" s="263" t="s">
        <v>93</v>
      </c>
      <c r="AV390" s="14" t="s">
        <v>93</v>
      </c>
      <c r="AW390" s="14" t="s">
        <v>38</v>
      </c>
      <c r="AX390" s="14" t="s">
        <v>84</v>
      </c>
      <c r="AY390" s="263" t="s">
        <v>298</v>
      </c>
    </row>
    <row r="391" s="14" customFormat="1">
      <c r="A391" s="14"/>
      <c r="B391" s="253"/>
      <c r="C391" s="254"/>
      <c r="D391" s="244" t="s">
        <v>305</v>
      </c>
      <c r="E391" s="255" t="s">
        <v>146</v>
      </c>
      <c r="F391" s="256" t="s">
        <v>626</v>
      </c>
      <c r="G391" s="254"/>
      <c r="H391" s="257">
        <v>15.699999999999999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305</v>
      </c>
      <c r="AU391" s="263" t="s">
        <v>93</v>
      </c>
      <c r="AV391" s="14" t="s">
        <v>93</v>
      </c>
      <c r="AW391" s="14" t="s">
        <v>38</v>
      </c>
      <c r="AX391" s="14" t="s">
        <v>84</v>
      </c>
      <c r="AY391" s="263" t="s">
        <v>298</v>
      </c>
    </row>
    <row r="392" s="14" customFormat="1">
      <c r="A392" s="14"/>
      <c r="B392" s="253"/>
      <c r="C392" s="254"/>
      <c r="D392" s="244" t="s">
        <v>305</v>
      </c>
      <c r="E392" s="255" t="s">
        <v>148</v>
      </c>
      <c r="F392" s="256" t="s">
        <v>627</v>
      </c>
      <c r="G392" s="254"/>
      <c r="H392" s="257">
        <v>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305</v>
      </c>
      <c r="AU392" s="263" t="s">
        <v>93</v>
      </c>
      <c r="AV392" s="14" t="s">
        <v>93</v>
      </c>
      <c r="AW392" s="14" t="s">
        <v>38</v>
      </c>
      <c r="AX392" s="14" t="s">
        <v>84</v>
      </c>
      <c r="AY392" s="263" t="s">
        <v>298</v>
      </c>
    </row>
    <row r="393" s="15" customFormat="1">
      <c r="A393" s="15"/>
      <c r="B393" s="264"/>
      <c r="C393" s="265"/>
      <c r="D393" s="244" t="s">
        <v>305</v>
      </c>
      <c r="E393" s="266" t="s">
        <v>1</v>
      </c>
      <c r="F393" s="267" t="s">
        <v>307</v>
      </c>
      <c r="G393" s="265"/>
      <c r="H393" s="268">
        <v>26.199999999999999</v>
      </c>
      <c r="I393" s="269"/>
      <c r="J393" s="265"/>
      <c r="K393" s="265"/>
      <c r="L393" s="270"/>
      <c r="M393" s="271"/>
      <c r="N393" s="272"/>
      <c r="O393" s="272"/>
      <c r="P393" s="272"/>
      <c r="Q393" s="272"/>
      <c r="R393" s="272"/>
      <c r="S393" s="272"/>
      <c r="T393" s="27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4" t="s">
        <v>305</v>
      </c>
      <c r="AU393" s="274" t="s">
        <v>93</v>
      </c>
      <c r="AV393" s="15" t="s">
        <v>155</v>
      </c>
      <c r="AW393" s="15" t="s">
        <v>38</v>
      </c>
      <c r="AX393" s="15" t="s">
        <v>91</v>
      </c>
      <c r="AY393" s="274" t="s">
        <v>298</v>
      </c>
    </row>
    <row r="394" s="2" customFormat="1" ht="21.75" customHeight="1">
      <c r="A394" s="39"/>
      <c r="B394" s="40"/>
      <c r="C394" s="279" t="s">
        <v>628</v>
      </c>
      <c r="D394" s="279" t="s">
        <v>346</v>
      </c>
      <c r="E394" s="280" t="s">
        <v>629</v>
      </c>
      <c r="F394" s="281" t="s">
        <v>630</v>
      </c>
      <c r="G394" s="282" t="s">
        <v>121</v>
      </c>
      <c r="H394" s="283">
        <v>1.5449999999999999</v>
      </c>
      <c r="I394" s="284"/>
      <c r="J394" s="285">
        <f>ROUND(I394*H394,2)</f>
        <v>0</v>
      </c>
      <c r="K394" s="281" t="s">
        <v>303</v>
      </c>
      <c r="L394" s="286"/>
      <c r="M394" s="287" t="s">
        <v>1</v>
      </c>
      <c r="N394" s="288" t="s">
        <v>49</v>
      </c>
      <c r="O394" s="92"/>
      <c r="P394" s="238">
        <f>O394*H394</f>
        <v>0</v>
      </c>
      <c r="Q394" s="238">
        <v>0.13100000000000001</v>
      </c>
      <c r="R394" s="238">
        <f>Q394*H394</f>
        <v>0.20239499999999999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338</v>
      </c>
      <c r="AT394" s="240" t="s">
        <v>346</v>
      </c>
      <c r="AU394" s="240" t="s">
        <v>93</v>
      </c>
      <c r="AY394" s="18" t="s">
        <v>298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91</v>
      </c>
      <c r="BK394" s="241">
        <f>ROUND(I394*H394,2)</f>
        <v>0</v>
      </c>
      <c r="BL394" s="18" t="s">
        <v>155</v>
      </c>
      <c r="BM394" s="240" t="s">
        <v>631</v>
      </c>
    </row>
    <row r="395" s="14" customFormat="1">
      <c r="A395" s="14"/>
      <c r="B395" s="253"/>
      <c r="C395" s="254"/>
      <c r="D395" s="244" t="s">
        <v>305</v>
      </c>
      <c r="E395" s="255" t="s">
        <v>1</v>
      </c>
      <c r="F395" s="256" t="s">
        <v>143</v>
      </c>
      <c r="G395" s="254"/>
      <c r="H395" s="257">
        <v>1.5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305</v>
      </c>
      <c r="AU395" s="263" t="s">
        <v>93</v>
      </c>
      <c r="AV395" s="14" t="s">
        <v>93</v>
      </c>
      <c r="AW395" s="14" t="s">
        <v>38</v>
      </c>
      <c r="AX395" s="14" t="s">
        <v>84</v>
      </c>
      <c r="AY395" s="263" t="s">
        <v>298</v>
      </c>
    </row>
    <row r="396" s="15" customFormat="1">
      <c r="A396" s="15"/>
      <c r="B396" s="264"/>
      <c r="C396" s="265"/>
      <c r="D396" s="244" t="s">
        <v>305</v>
      </c>
      <c r="E396" s="266" t="s">
        <v>1</v>
      </c>
      <c r="F396" s="267" t="s">
        <v>307</v>
      </c>
      <c r="G396" s="265"/>
      <c r="H396" s="268">
        <v>1.5</v>
      </c>
      <c r="I396" s="269"/>
      <c r="J396" s="265"/>
      <c r="K396" s="265"/>
      <c r="L396" s="270"/>
      <c r="M396" s="271"/>
      <c r="N396" s="272"/>
      <c r="O396" s="272"/>
      <c r="P396" s="272"/>
      <c r="Q396" s="272"/>
      <c r="R396" s="272"/>
      <c r="S396" s="272"/>
      <c r="T396" s="273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4" t="s">
        <v>305</v>
      </c>
      <c r="AU396" s="274" t="s">
        <v>93</v>
      </c>
      <c r="AV396" s="15" t="s">
        <v>155</v>
      </c>
      <c r="AW396" s="15" t="s">
        <v>38</v>
      </c>
      <c r="AX396" s="15" t="s">
        <v>91</v>
      </c>
      <c r="AY396" s="274" t="s">
        <v>298</v>
      </c>
    </row>
    <row r="397" s="14" customFormat="1">
      <c r="A397" s="14"/>
      <c r="B397" s="253"/>
      <c r="C397" s="254"/>
      <c r="D397" s="244" t="s">
        <v>305</v>
      </c>
      <c r="E397" s="254"/>
      <c r="F397" s="256" t="s">
        <v>632</v>
      </c>
      <c r="G397" s="254"/>
      <c r="H397" s="257">
        <v>1.5449999999999999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305</v>
      </c>
      <c r="AU397" s="263" t="s">
        <v>93</v>
      </c>
      <c r="AV397" s="14" t="s">
        <v>93</v>
      </c>
      <c r="AW397" s="14" t="s">
        <v>4</v>
      </c>
      <c r="AX397" s="14" t="s">
        <v>91</v>
      </c>
      <c r="AY397" s="263" t="s">
        <v>298</v>
      </c>
    </row>
    <row r="398" s="2" customFormat="1" ht="21.75" customHeight="1">
      <c r="A398" s="39"/>
      <c r="B398" s="40"/>
      <c r="C398" s="279" t="s">
        <v>633</v>
      </c>
      <c r="D398" s="279" t="s">
        <v>346</v>
      </c>
      <c r="E398" s="280" t="s">
        <v>634</v>
      </c>
      <c r="F398" s="281" t="s">
        <v>635</v>
      </c>
      <c r="G398" s="282" t="s">
        <v>121</v>
      </c>
      <c r="H398" s="283">
        <v>9.2699999999999996</v>
      </c>
      <c r="I398" s="284"/>
      <c r="J398" s="285">
        <f>ROUND(I398*H398,2)</f>
        <v>0</v>
      </c>
      <c r="K398" s="281" t="s">
        <v>303</v>
      </c>
      <c r="L398" s="286"/>
      <c r="M398" s="287" t="s">
        <v>1</v>
      </c>
      <c r="N398" s="288" t="s">
        <v>49</v>
      </c>
      <c r="O398" s="92"/>
      <c r="P398" s="238">
        <f>O398*H398</f>
        <v>0</v>
      </c>
      <c r="Q398" s="238">
        <v>0.13100000000000001</v>
      </c>
      <c r="R398" s="238">
        <f>Q398*H398</f>
        <v>1.21437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338</v>
      </c>
      <c r="AT398" s="240" t="s">
        <v>346</v>
      </c>
      <c r="AU398" s="240" t="s">
        <v>93</v>
      </c>
      <c r="AY398" s="18" t="s">
        <v>298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91</v>
      </c>
      <c r="BK398" s="241">
        <f>ROUND(I398*H398,2)</f>
        <v>0</v>
      </c>
      <c r="BL398" s="18" t="s">
        <v>155</v>
      </c>
      <c r="BM398" s="240" t="s">
        <v>636</v>
      </c>
    </row>
    <row r="399" s="2" customFormat="1">
      <c r="A399" s="39"/>
      <c r="B399" s="40"/>
      <c r="C399" s="41"/>
      <c r="D399" s="244" t="s">
        <v>324</v>
      </c>
      <c r="E399" s="41"/>
      <c r="F399" s="275" t="s">
        <v>637</v>
      </c>
      <c r="G399" s="41"/>
      <c r="H399" s="41"/>
      <c r="I399" s="276"/>
      <c r="J399" s="41"/>
      <c r="K399" s="41"/>
      <c r="L399" s="45"/>
      <c r="M399" s="277"/>
      <c r="N399" s="278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324</v>
      </c>
      <c r="AU399" s="18" t="s">
        <v>93</v>
      </c>
    </row>
    <row r="400" s="14" customFormat="1">
      <c r="A400" s="14"/>
      <c r="B400" s="253"/>
      <c r="C400" s="254"/>
      <c r="D400" s="244" t="s">
        <v>305</v>
      </c>
      <c r="E400" s="255" t="s">
        <v>1</v>
      </c>
      <c r="F400" s="256" t="s">
        <v>148</v>
      </c>
      <c r="G400" s="254"/>
      <c r="H400" s="257">
        <v>9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305</v>
      </c>
      <c r="AU400" s="263" t="s">
        <v>93</v>
      </c>
      <c r="AV400" s="14" t="s">
        <v>93</v>
      </c>
      <c r="AW400" s="14" t="s">
        <v>38</v>
      </c>
      <c r="AX400" s="14" t="s">
        <v>84</v>
      </c>
      <c r="AY400" s="263" t="s">
        <v>298</v>
      </c>
    </row>
    <row r="401" s="15" customFormat="1">
      <c r="A401" s="15"/>
      <c r="B401" s="264"/>
      <c r="C401" s="265"/>
      <c r="D401" s="244" t="s">
        <v>305</v>
      </c>
      <c r="E401" s="266" t="s">
        <v>1</v>
      </c>
      <c r="F401" s="267" t="s">
        <v>307</v>
      </c>
      <c r="G401" s="265"/>
      <c r="H401" s="268">
        <v>9</v>
      </c>
      <c r="I401" s="269"/>
      <c r="J401" s="265"/>
      <c r="K401" s="265"/>
      <c r="L401" s="270"/>
      <c r="M401" s="271"/>
      <c r="N401" s="272"/>
      <c r="O401" s="272"/>
      <c r="P401" s="272"/>
      <c r="Q401" s="272"/>
      <c r="R401" s="272"/>
      <c r="S401" s="272"/>
      <c r="T401" s="27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4" t="s">
        <v>305</v>
      </c>
      <c r="AU401" s="274" t="s">
        <v>93</v>
      </c>
      <c r="AV401" s="15" t="s">
        <v>155</v>
      </c>
      <c r="AW401" s="15" t="s">
        <v>38</v>
      </c>
      <c r="AX401" s="15" t="s">
        <v>91</v>
      </c>
      <c r="AY401" s="274" t="s">
        <v>298</v>
      </c>
    </row>
    <row r="402" s="14" customFormat="1">
      <c r="A402" s="14"/>
      <c r="B402" s="253"/>
      <c r="C402" s="254"/>
      <c r="D402" s="244" t="s">
        <v>305</v>
      </c>
      <c r="E402" s="254"/>
      <c r="F402" s="256" t="s">
        <v>638</v>
      </c>
      <c r="G402" s="254"/>
      <c r="H402" s="257">
        <v>9.2699999999999996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305</v>
      </c>
      <c r="AU402" s="263" t="s">
        <v>93</v>
      </c>
      <c r="AV402" s="14" t="s">
        <v>93</v>
      </c>
      <c r="AW402" s="14" t="s">
        <v>4</v>
      </c>
      <c r="AX402" s="14" t="s">
        <v>91</v>
      </c>
      <c r="AY402" s="263" t="s">
        <v>298</v>
      </c>
    </row>
    <row r="403" s="2" customFormat="1" ht="24.15" customHeight="1">
      <c r="A403" s="39"/>
      <c r="B403" s="40"/>
      <c r="C403" s="279" t="s">
        <v>639</v>
      </c>
      <c r="D403" s="279" t="s">
        <v>346</v>
      </c>
      <c r="E403" s="280" t="s">
        <v>640</v>
      </c>
      <c r="F403" s="281" t="s">
        <v>641</v>
      </c>
      <c r="G403" s="282" t="s">
        <v>121</v>
      </c>
      <c r="H403" s="283">
        <v>16.170999999999999</v>
      </c>
      <c r="I403" s="284"/>
      <c r="J403" s="285">
        <f>ROUND(I403*H403,2)</f>
        <v>0</v>
      </c>
      <c r="K403" s="281" t="s">
        <v>303</v>
      </c>
      <c r="L403" s="286"/>
      <c r="M403" s="287" t="s">
        <v>1</v>
      </c>
      <c r="N403" s="288" t="s">
        <v>49</v>
      </c>
      <c r="O403" s="92"/>
      <c r="P403" s="238">
        <f>O403*H403</f>
        <v>0</v>
      </c>
      <c r="Q403" s="238">
        <v>0.13100000000000001</v>
      </c>
      <c r="R403" s="238">
        <f>Q403*H403</f>
        <v>2.118401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338</v>
      </c>
      <c r="AT403" s="240" t="s">
        <v>346</v>
      </c>
      <c r="AU403" s="240" t="s">
        <v>93</v>
      </c>
      <c r="AY403" s="18" t="s">
        <v>298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91</v>
      </c>
      <c r="BK403" s="241">
        <f>ROUND(I403*H403,2)</f>
        <v>0</v>
      </c>
      <c r="BL403" s="18" t="s">
        <v>155</v>
      </c>
      <c r="BM403" s="240" t="s">
        <v>642</v>
      </c>
    </row>
    <row r="404" s="2" customFormat="1">
      <c r="A404" s="39"/>
      <c r="B404" s="40"/>
      <c r="C404" s="41"/>
      <c r="D404" s="244" t="s">
        <v>324</v>
      </c>
      <c r="E404" s="41"/>
      <c r="F404" s="275" t="s">
        <v>637</v>
      </c>
      <c r="G404" s="41"/>
      <c r="H404" s="41"/>
      <c r="I404" s="276"/>
      <c r="J404" s="41"/>
      <c r="K404" s="41"/>
      <c r="L404" s="45"/>
      <c r="M404" s="277"/>
      <c r="N404" s="27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324</v>
      </c>
      <c r="AU404" s="18" t="s">
        <v>93</v>
      </c>
    </row>
    <row r="405" s="14" customFormat="1">
      <c r="A405" s="14"/>
      <c r="B405" s="253"/>
      <c r="C405" s="254"/>
      <c r="D405" s="244" t="s">
        <v>305</v>
      </c>
      <c r="E405" s="255" t="s">
        <v>1</v>
      </c>
      <c r="F405" s="256" t="s">
        <v>146</v>
      </c>
      <c r="G405" s="254"/>
      <c r="H405" s="257">
        <v>15.699999999999999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305</v>
      </c>
      <c r="AU405" s="263" t="s">
        <v>93</v>
      </c>
      <c r="AV405" s="14" t="s">
        <v>93</v>
      </c>
      <c r="AW405" s="14" t="s">
        <v>38</v>
      </c>
      <c r="AX405" s="14" t="s">
        <v>84</v>
      </c>
      <c r="AY405" s="263" t="s">
        <v>298</v>
      </c>
    </row>
    <row r="406" s="15" customFormat="1">
      <c r="A406" s="15"/>
      <c r="B406" s="264"/>
      <c r="C406" s="265"/>
      <c r="D406" s="244" t="s">
        <v>305</v>
      </c>
      <c r="E406" s="266" t="s">
        <v>1</v>
      </c>
      <c r="F406" s="267" t="s">
        <v>307</v>
      </c>
      <c r="G406" s="265"/>
      <c r="H406" s="268">
        <v>15.699999999999999</v>
      </c>
      <c r="I406" s="269"/>
      <c r="J406" s="265"/>
      <c r="K406" s="265"/>
      <c r="L406" s="270"/>
      <c r="M406" s="271"/>
      <c r="N406" s="272"/>
      <c r="O406" s="272"/>
      <c r="P406" s="272"/>
      <c r="Q406" s="272"/>
      <c r="R406" s="272"/>
      <c r="S406" s="272"/>
      <c r="T406" s="27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4" t="s">
        <v>305</v>
      </c>
      <c r="AU406" s="274" t="s">
        <v>93</v>
      </c>
      <c r="AV406" s="15" t="s">
        <v>155</v>
      </c>
      <c r="AW406" s="15" t="s">
        <v>38</v>
      </c>
      <c r="AX406" s="15" t="s">
        <v>91</v>
      </c>
      <c r="AY406" s="274" t="s">
        <v>298</v>
      </c>
    </row>
    <row r="407" s="14" customFormat="1">
      <c r="A407" s="14"/>
      <c r="B407" s="253"/>
      <c r="C407" s="254"/>
      <c r="D407" s="244" t="s">
        <v>305</v>
      </c>
      <c r="E407" s="254"/>
      <c r="F407" s="256" t="s">
        <v>643</v>
      </c>
      <c r="G407" s="254"/>
      <c r="H407" s="257">
        <v>16.170999999999999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305</v>
      </c>
      <c r="AU407" s="263" t="s">
        <v>93</v>
      </c>
      <c r="AV407" s="14" t="s">
        <v>93</v>
      </c>
      <c r="AW407" s="14" t="s">
        <v>4</v>
      </c>
      <c r="AX407" s="14" t="s">
        <v>91</v>
      </c>
      <c r="AY407" s="263" t="s">
        <v>298</v>
      </c>
    </row>
    <row r="408" s="2" customFormat="1" ht="33" customHeight="1">
      <c r="A408" s="39"/>
      <c r="B408" s="40"/>
      <c r="C408" s="229" t="s">
        <v>644</v>
      </c>
      <c r="D408" s="229" t="s">
        <v>300</v>
      </c>
      <c r="E408" s="230" t="s">
        <v>645</v>
      </c>
      <c r="F408" s="231" t="s">
        <v>646</v>
      </c>
      <c r="G408" s="232" t="s">
        <v>121</v>
      </c>
      <c r="H408" s="233">
        <v>170.69999999999999</v>
      </c>
      <c r="I408" s="234"/>
      <c r="J408" s="235">
        <f>ROUND(I408*H408,2)</f>
        <v>0</v>
      </c>
      <c r="K408" s="231" t="s">
        <v>303</v>
      </c>
      <c r="L408" s="45"/>
      <c r="M408" s="236" t="s">
        <v>1</v>
      </c>
      <c r="N408" s="237" t="s">
        <v>49</v>
      </c>
      <c r="O408" s="92"/>
      <c r="P408" s="238">
        <f>O408*H408</f>
        <v>0</v>
      </c>
      <c r="Q408" s="238">
        <v>0.11162</v>
      </c>
      <c r="R408" s="238">
        <f>Q408*H408</f>
        <v>19.053533999999999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155</v>
      </c>
      <c r="AT408" s="240" t="s">
        <v>300</v>
      </c>
      <c r="AU408" s="240" t="s">
        <v>93</v>
      </c>
      <c r="AY408" s="18" t="s">
        <v>298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91</v>
      </c>
      <c r="BK408" s="241">
        <f>ROUND(I408*H408,2)</f>
        <v>0</v>
      </c>
      <c r="BL408" s="18" t="s">
        <v>155</v>
      </c>
      <c r="BM408" s="240" t="s">
        <v>647</v>
      </c>
    </row>
    <row r="409" s="13" customFormat="1">
      <c r="A409" s="13"/>
      <c r="B409" s="242"/>
      <c r="C409" s="243"/>
      <c r="D409" s="244" t="s">
        <v>305</v>
      </c>
      <c r="E409" s="245" t="s">
        <v>1</v>
      </c>
      <c r="F409" s="246" t="s">
        <v>306</v>
      </c>
      <c r="G409" s="243"/>
      <c r="H409" s="245" t="s">
        <v>1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305</v>
      </c>
      <c r="AU409" s="252" t="s">
        <v>93</v>
      </c>
      <c r="AV409" s="13" t="s">
        <v>91</v>
      </c>
      <c r="AW409" s="13" t="s">
        <v>38</v>
      </c>
      <c r="AX409" s="13" t="s">
        <v>84</v>
      </c>
      <c r="AY409" s="252" t="s">
        <v>298</v>
      </c>
    </row>
    <row r="410" s="14" customFormat="1">
      <c r="A410" s="14"/>
      <c r="B410" s="253"/>
      <c r="C410" s="254"/>
      <c r="D410" s="244" t="s">
        <v>305</v>
      </c>
      <c r="E410" s="255" t="s">
        <v>130</v>
      </c>
      <c r="F410" s="256" t="s">
        <v>648</v>
      </c>
      <c r="G410" s="254"/>
      <c r="H410" s="257">
        <v>75.299999999999997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305</v>
      </c>
      <c r="AU410" s="263" t="s">
        <v>93</v>
      </c>
      <c r="AV410" s="14" t="s">
        <v>93</v>
      </c>
      <c r="AW410" s="14" t="s">
        <v>38</v>
      </c>
      <c r="AX410" s="14" t="s">
        <v>84</v>
      </c>
      <c r="AY410" s="263" t="s">
        <v>298</v>
      </c>
    </row>
    <row r="411" s="14" customFormat="1">
      <c r="A411" s="14"/>
      <c r="B411" s="253"/>
      <c r="C411" s="254"/>
      <c r="D411" s="244" t="s">
        <v>305</v>
      </c>
      <c r="E411" s="255" t="s">
        <v>133</v>
      </c>
      <c r="F411" s="256" t="s">
        <v>649</v>
      </c>
      <c r="G411" s="254"/>
      <c r="H411" s="257">
        <v>37.600000000000001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305</v>
      </c>
      <c r="AU411" s="263" t="s">
        <v>93</v>
      </c>
      <c r="AV411" s="14" t="s">
        <v>93</v>
      </c>
      <c r="AW411" s="14" t="s">
        <v>38</v>
      </c>
      <c r="AX411" s="14" t="s">
        <v>84</v>
      </c>
      <c r="AY411" s="263" t="s">
        <v>298</v>
      </c>
    </row>
    <row r="412" s="14" customFormat="1">
      <c r="A412" s="14"/>
      <c r="B412" s="253"/>
      <c r="C412" s="254"/>
      <c r="D412" s="244" t="s">
        <v>305</v>
      </c>
      <c r="E412" s="255" t="s">
        <v>136</v>
      </c>
      <c r="F412" s="256" t="s">
        <v>650</v>
      </c>
      <c r="G412" s="254"/>
      <c r="H412" s="257">
        <v>42.899999999999999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305</v>
      </c>
      <c r="AU412" s="263" t="s">
        <v>93</v>
      </c>
      <c r="AV412" s="14" t="s">
        <v>93</v>
      </c>
      <c r="AW412" s="14" t="s">
        <v>38</v>
      </c>
      <c r="AX412" s="14" t="s">
        <v>84</v>
      </c>
      <c r="AY412" s="263" t="s">
        <v>298</v>
      </c>
    </row>
    <row r="413" s="14" customFormat="1">
      <c r="A413" s="14"/>
      <c r="B413" s="253"/>
      <c r="C413" s="254"/>
      <c r="D413" s="244" t="s">
        <v>305</v>
      </c>
      <c r="E413" s="255" t="s">
        <v>139</v>
      </c>
      <c r="F413" s="256" t="s">
        <v>651</v>
      </c>
      <c r="G413" s="254"/>
      <c r="H413" s="257">
        <v>14.9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305</v>
      </c>
      <c r="AU413" s="263" t="s">
        <v>93</v>
      </c>
      <c r="AV413" s="14" t="s">
        <v>93</v>
      </c>
      <c r="AW413" s="14" t="s">
        <v>38</v>
      </c>
      <c r="AX413" s="14" t="s">
        <v>84</v>
      </c>
      <c r="AY413" s="263" t="s">
        <v>298</v>
      </c>
    </row>
    <row r="414" s="15" customFormat="1">
      <c r="A414" s="15"/>
      <c r="B414" s="264"/>
      <c r="C414" s="265"/>
      <c r="D414" s="244" t="s">
        <v>305</v>
      </c>
      <c r="E414" s="266" t="s">
        <v>1</v>
      </c>
      <c r="F414" s="267" t="s">
        <v>307</v>
      </c>
      <c r="G414" s="265"/>
      <c r="H414" s="268">
        <v>170.69999999999999</v>
      </c>
      <c r="I414" s="269"/>
      <c r="J414" s="265"/>
      <c r="K414" s="265"/>
      <c r="L414" s="270"/>
      <c r="M414" s="271"/>
      <c r="N414" s="272"/>
      <c r="O414" s="272"/>
      <c r="P414" s="272"/>
      <c r="Q414" s="272"/>
      <c r="R414" s="272"/>
      <c r="S414" s="272"/>
      <c r="T414" s="27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4" t="s">
        <v>305</v>
      </c>
      <c r="AU414" s="274" t="s">
        <v>93</v>
      </c>
      <c r="AV414" s="15" t="s">
        <v>155</v>
      </c>
      <c r="AW414" s="15" t="s">
        <v>38</v>
      </c>
      <c r="AX414" s="15" t="s">
        <v>91</v>
      </c>
      <c r="AY414" s="274" t="s">
        <v>298</v>
      </c>
    </row>
    <row r="415" s="2" customFormat="1" ht="21.75" customHeight="1">
      <c r="A415" s="39"/>
      <c r="B415" s="40"/>
      <c r="C415" s="279" t="s">
        <v>652</v>
      </c>
      <c r="D415" s="279" t="s">
        <v>346</v>
      </c>
      <c r="E415" s="280" t="s">
        <v>653</v>
      </c>
      <c r="F415" s="281" t="s">
        <v>654</v>
      </c>
      <c r="G415" s="282" t="s">
        <v>121</v>
      </c>
      <c r="H415" s="283">
        <v>77.558999999999998</v>
      </c>
      <c r="I415" s="284"/>
      <c r="J415" s="285">
        <f>ROUND(I415*H415,2)</f>
        <v>0</v>
      </c>
      <c r="K415" s="281" t="s">
        <v>303</v>
      </c>
      <c r="L415" s="286"/>
      <c r="M415" s="287" t="s">
        <v>1</v>
      </c>
      <c r="N415" s="288" t="s">
        <v>49</v>
      </c>
      <c r="O415" s="92"/>
      <c r="P415" s="238">
        <f>O415*H415</f>
        <v>0</v>
      </c>
      <c r="Q415" s="238">
        <v>0.14999999999999999</v>
      </c>
      <c r="R415" s="238">
        <f>Q415*H415</f>
        <v>11.633849999999999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338</v>
      </c>
      <c r="AT415" s="240" t="s">
        <v>346</v>
      </c>
      <c r="AU415" s="240" t="s">
        <v>93</v>
      </c>
      <c r="AY415" s="18" t="s">
        <v>298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91</v>
      </c>
      <c r="BK415" s="241">
        <f>ROUND(I415*H415,2)</f>
        <v>0</v>
      </c>
      <c r="BL415" s="18" t="s">
        <v>155</v>
      </c>
      <c r="BM415" s="240" t="s">
        <v>655</v>
      </c>
    </row>
    <row r="416" s="14" customFormat="1">
      <c r="A416" s="14"/>
      <c r="B416" s="253"/>
      <c r="C416" s="254"/>
      <c r="D416" s="244" t="s">
        <v>305</v>
      </c>
      <c r="E416" s="255" t="s">
        <v>1</v>
      </c>
      <c r="F416" s="256" t="s">
        <v>130</v>
      </c>
      <c r="G416" s="254"/>
      <c r="H416" s="257">
        <v>75.299999999999997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305</v>
      </c>
      <c r="AU416" s="263" t="s">
        <v>93</v>
      </c>
      <c r="AV416" s="14" t="s">
        <v>93</v>
      </c>
      <c r="AW416" s="14" t="s">
        <v>38</v>
      </c>
      <c r="AX416" s="14" t="s">
        <v>84</v>
      </c>
      <c r="AY416" s="263" t="s">
        <v>298</v>
      </c>
    </row>
    <row r="417" s="15" customFormat="1">
      <c r="A417" s="15"/>
      <c r="B417" s="264"/>
      <c r="C417" s="265"/>
      <c r="D417" s="244" t="s">
        <v>305</v>
      </c>
      <c r="E417" s="266" t="s">
        <v>1</v>
      </c>
      <c r="F417" s="267" t="s">
        <v>307</v>
      </c>
      <c r="G417" s="265"/>
      <c r="H417" s="268">
        <v>75.299999999999997</v>
      </c>
      <c r="I417" s="269"/>
      <c r="J417" s="265"/>
      <c r="K417" s="265"/>
      <c r="L417" s="270"/>
      <c r="M417" s="271"/>
      <c r="N417" s="272"/>
      <c r="O417" s="272"/>
      <c r="P417" s="272"/>
      <c r="Q417" s="272"/>
      <c r="R417" s="272"/>
      <c r="S417" s="272"/>
      <c r="T417" s="27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4" t="s">
        <v>305</v>
      </c>
      <c r="AU417" s="274" t="s">
        <v>93</v>
      </c>
      <c r="AV417" s="15" t="s">
        <v>155</v>
      </c>
      <c r="AW417" s="15" t="s">
        <v>38</v>
      </c>
      <c r="AX417" s="15" t="s">
        <v>91</v>
      </c>
      <c r="AY417" s="274" t="s">
        <v>298</v>
      </c>
    </row>
    <row r="418" s="14" customFormat="1">
      <c r="A418" s="14"/>
      <c r="B418" s="253"/>
      <c r="C418" s="254"/>
      <c r="D418" s="244" t="s">
        <v>305</v>
      </c>
      <c r="E418" s="254"/>
      <c r="F418" s="256" t="s">
        <v>656</v>
      </c>
      <c r="G418" s="254"/>
      <c r="H418" s="257">
        <v>77.558999999999998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305</v>
      </c>
      <c r="AU418" s="263" t="s">
        <v>93</v>
      </c>
      <c r="AV418" s="14" t="s">
        <v>93</v>
      </c>
      <c r="AW418" s="14" t="s">
        <v>4</v>
      </c>
      <c r="AX418" s="14" t="s">
        <v>91</v>
      </c>
      <c r="AY418" s="263" t="s">
        <v>298</v>
      </c>
    </row>
    <row r="419" s="2" customFormat="1" ht="24.15" customHeight="1">
      <c r="A419" s="39"/>
      <c r="B419" s="40"/>
      <c r="C419" s="279" t="s">
        <v>657</v>
      </c>
      <c r="D419" s="279" t="s">
        <v>346</v>
      </c>
      <c r="E419" s="280" t="s">
        <v>658</v>
      </c>
      <c r="F419" s="281" t="s">
        <v>659</v>
      </c>
      <c r="G419" s="282" t="s">
        <v>121</v>
      </c>
      <c r="H419" s="283">
        <v>82.915000000000006</v>
      </c>
      <c r="I419" s="284"/>
      <c r="J419" s="285">
        <f>ROUND(I419*H419,2)</f>
        <v>0</v>
      </c>
      <c r="K419" s="281" t="s">
        <v>303</v>
      </c>
      <c r="L419" s="286"/>
      <c r="M419" s="287" t="s">
        <v>1</v>
      </c>
      <c r="N419" s="288" t="s">
        <v>49</v>
      </c>
      <c r="O419" s="92"/>
      <c r="P419" s="238">
        <f>O419*H419</f>
        <v>0</v>
      </c>
      <c r="Q419" s="238">
        <v>0.17499999999999999</v>
      </c>
      <c r="R419" s="238">
        <f>Q419*H419</f>
        <v>14.510125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338</v>
      </c>
      <c r="AT419" s="240" t="s">
        <v>346</v>
      </c>
      <c r="AU419" s="240" t="s">
        <v>93</v>
      </c>
      <c r="AY419" s="18" t="s">
        <v>298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91</v>
      </c>
      <c r="BK419" s="241">
        <f>ROUND(I419*H419,2)</f>
        <v>0</v>
      </c>
      <c r="BL419" s="18" t="s">
        <v>155</v>
      </c>
      <c r="BM419" s="240" t="s">
        <v>660</v>
      </c>
    </row>
    <row r="420" s="2" customFormat="1">
      <c r="A420" s="39"/>
      <c r="B420" s="40"/>
      <c r="C420" s="41"/>
      <c r="D420" s="244" t="s">
        <v>324</v>
      </c>
      <c r="E420" s="41"/>
      <c r="F420" s="275" t="s">
        <v>637</v>
      </c>
      <c r="G420" s="41"/>
      <c r="H420" s="41"/>
      <c r="I420" s="276"/>
      <c r="J420" s="41"/>
      <c r="K420" s="41"/>
      <c r="L420" s="45"/>
      <c r="M420" s="277"/>
      <c r="N420" s="278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324</v>
      </c>
      <c r="AU420" s="18" t="s">
        <v>93</v>
      </c>
    </row>
    <row r="421" s="14" customFormat="1">
      <c r="A421" s="14"/>
      <c r="B421" s="253"/>
      <c r="C421" s="254"/>
      <c r="D421" s="244" t="s">
        <v>305</v>
      </c>
      <c r="E421" s="255" t="s">
        <v>1</v>
      </c>
      <c r="F421" s="256" t="s">
        <v>661</v>
      </c>
      <c r="G421" s="254"/>
      <c r="H421" s="257">
        <v>80.5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305</v>
      </c>
      <c r="AU421" s="263" t="s">
        <v>93</v>
      </c>
      <c r="AV421" s="14" t="s">
        <v>93</v>
      </c>
      <c r="AW421" s="14" t="s">
        <v>38</v>
      </c>
      <c r="AX421" s="14" t="s">
        <v>84</v>
      </c>
      <c r="AY421" s="263" t="s">
        <v>298</v>
      </c>
    </row>
    <row r="422" s="15" customFormat="1">
      <c r="A422" s="15"/>
      <c r="B422" s="264"/>
      <c r="C422" s="265"/>
      <c r="D422" s="244" t="s">
        <v>305</v>
      </c>
      <c r="E422" s="266" t="s">
        <v>1</v>
      </c>
      <c r="F422" s="267" t="s">
        <v>307</v>
      </c>
      <c r="G422" s="265"/>
      <c r="H422" s="268">
        <v>80.5</v>
      </c>
      <c r="I422" s="269"/>
      <c r="J422" s="265"/>
      <c r="K422" s="265"/>
      <c r="L422" s="270"/>
      <c r="M422" s="271"/>
      <c r="N422" s="272"/>
      <c r="O422" s="272"/>
      <c r="P422" s="272"/>
      <c r="Q422" s="272"/>
      <c r="R422" s="272"/>
      <c r="S422" s="272"/>
      <c r="T422" s="273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4" t="s">
        <v>305</v>
      </c>
      <c r="AU422" s="274" t="s">
        <v>93</v>
      </c>
      <c r="AV422" s="15" t="s">
        <v>155</v>
      </c>
      <c r="AW422" s="15" t="s">
        <v>38</v>
      </c>
      <c r="AX422" s="15" t="s">
        <v>91</v>
      </c>
      <c r="AY422" s="274" t="s">
        <v>298</v>
      </c>
    </row>
    <row r="423" s="14" customFormat="1">
      <c r="A423" s="14"/>
      <c r="B423" s="253"/>
      <c r="C423" s="254"/>
      <c r="D423" s="244" t="s">
        <v>305</v>
      </c>
      <c r="E423" s="254"/>
      <c r="F423" s="256" t="s">
        <v>662</v>
      </c>
      <c r="G423" s="254"/>
      <c r="H423" s="257">
        <v>82.915000000000006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305</v>
      </c>
      <c r="AU423" s="263" t="s">
        <v>93</v>
      </c>
      <c r="AV423" s="14" t="s">
        <v>93</v>
      </c>
      <c r="AW423" s="14" t="s">
        <v>4</v>
      </c>
      <c r="AX423" s="14" t="s">
        <v>91</v>
      </c>
      <c r="AY423" s="263" t="s">
        <v>298</v>
      </c>
    </row>
    <row r="424" s="2" customFormat="1" ht="21.75" customHeight="1">
      <c r="A424" s="39"/>
      <c r="B424" s="40"/>
      <c r="C424" s="279" t="s">
        <v>663</v>
      </c>
      <c r="D424" s="279" t="s">
        <v>346</v>
      </c>
      <c r="E424" s="280" t="s">
        <v>664</v>
      </c>
      <c r="F424" s="281" t="s">
        <v>665</v>
      </c>
      <c r="G424" s="282" t="s">
        <v>121</v>
      </c>
      <c r="H424" s="283">
        <v>15.347</v>
      </c>
      <c r="I424" s="284"/>
      <c r="J424" s="285">
        <f>ROUND(I424*H424,2)</f>
        <v>0</v>
      </c>
      <c r="K424" s="281" t="s">
        <v>1</v>
      </c>
      <c r="L424" s="286"/>
      <c r="M424" s="287" t="s">
        <v>1</v>
      </c>
      <c r="N424" s="288" t="s">
        <v>49</v>
      </c>
      <c r="O424" s="92"/>
      <c r="P424" s="238">
        <f>O424*H424</f>
        <v>0</v>
      </c>
      <c r="Q424" s="238">
        <v>0.17599999999999999</v>
      </c>
      <c r="R424" s="238">
        <f>Q424*H424</f>
        <v>2.7010719999999999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338</v>
      </c>
      <c r="AT424" s="240" t="s">
        <v>346</v>
      </c>
      <c r="AU424" s="240" t="s">
        <v>93</v>
      </c>
      <c r="AY424" s="18" t="s">
        <v>298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91</v>
      </c>
      <c r="BK424" s="241">
        <f>ROUND(I424*H424,2)</f>
        <v>0</v>
      </c>
      <c r="BL424" s="18" t="s">
        <v>155</v>
      </c>
      <c r="BM424" s="240" t="s">
        <v>666</v>
      </c>
    </row>
    <row r="425" s="2" customFormat="1">
      <c r="A425" s="39"/>
      <c r="B425" s="40"/>
      <c r="C425" s="41"/>
      <c r="D425" s="244" t="s">
        <v>324</v>
      </c>
      <c r="E425" s="41"/>
      <c r="F425" s="275" t="s">
        <v>637</v>
      </c>
      <c r="G425" s="41"/>
      <c r="H425" s="41"/>
      <c r="I425" s="276"/>
      <c r="J425" s="41"/>
      <c r="K425" s="41"/>
      <c r="L425" s="45"/>
      <c r="M425" s="277"/>
      <c r="N425" s="278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324</v>
      </c>
      <c r="AU425" s="18" t="s">
        <v>93</v>
      </c>
    </row>
    <row r="426" s="14" customFormat="1">
      <c r="A426" s="14"/>
      <c r="B426" s="253"/>
      <c r="C426" s="254"/>
      <c r="D426" s="244" t="s">
        <v>305</v>
      </c>
      <c r="E426" s="255" t="s">
        <v>1</v>
      </c>
      <c r="F426" s="256" t="s">
        <v>139</v>
      </c>
      <c r="G426" s="254"/>
      <c r="H426" s="257">
        <v>14.9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305</v>
      </c>
      <c r="AU426" s="263" t="s">
        <v>93</v>
      </c>
      <c r="AV426" s="14" t="s">
        <v>93</v>
      </c>
      <c r="AW426" s="14" t="s">
        <v>38</v>
      </c>
      <c r="AX426" s="14" t="s">
        <v>84</v>
      </c>
      <c r="AY426" s="263" t="s">
        <v>298</v>
      </c>
    </row>
    <row r="427" s="15" customFormat="1">
      <c r="A427" s="15"/>
      <c r="B427" s="264"/>
      <c r="C427" s="265"/>
      <c r="D427" s="244" t="s">
        <v>305</v>
      </c>
      <c r="E427" s="266" t="s">
        <v>1</v>
      </c>
      <c r="F427" s="267" t="s">
        <v>307</v>
      </c>
      <c r="G427" s="265"/>
      <c r="H427" s="268">
        <v>14.9</v>
      </c>
      <c r="I427" s="269"/>
      <c r="J427" s="265"/>
      <c r="K427" s="265"/>
      <c r="L427" s="270"/>
      <c r="M427" s="271"/>
      <c r="N427" s="272"/>
      <c r="O427" s="272"/>
      <c r="P427" s="272"/>
      <c r="Q427" s="272"/>
      <c r="R427" s="272"/>
      <c r="S427" s="272"/>
      <c r="T427" s="27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4" t="s">
        <v>305</v>
      </c>
      <c r="AU427" s="274" t="s">
        <v>93</v>
      </c>
      <c r="AV427" s="15" t="s">
        <v>155</v>
      </c>
      <c r="AW427" s="15" t="s">
        <v>38</v>
      </c>
      <c r="AX427" s="15" t="s">
        <v>91</v>
      </c>
      <c r="AY427" s="274" t="s">
        <v>298</v>
      </c>
    </row>
    <row r="428" s="14" customFormat="1">
      <c r="A428" s="14"/>
      <c r="B428" s="253"/>
      <c r="C428" s="254"/>
      <c r="D428" s="244" t="s">
        <v>305</v>
      </c>
      <c r="E428" s="254"/>
      <c r="F428" s="256" t="s">
        <v>667</v>
      </c>
      <c r="G428" s="254"/>
      <c r="H428" s="257">
        <v>15.347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305</v>
      </c>
      <c r="AU428" s="263" t="s">
        <v>93</v>
      </c>
      <c r="AV428" s="14" t="s">
        <v>93</v>
      </c>
      <c r="AW428" s="14" t="s">
        <v>4</v>
      </c>
      <c r="AX428" s="14" t="s">
        <v>91</v>
      </c>
      <c r="AY428" s="263" t="s">
        <v>298</v>
      </c>
    </row>
    <row r="429" s="12" customFormat="1" ht="22.8" customHeight="1">
      <c r="A429" s="12"/>
      <c r="B429" s="213"/>
      <c r="C429" s="214"/>
      <c r="D429" s="215" t="s">
        <v>83</v>
      </c>
      <c r="E429" s="227" t="s">
        <v>338</v>
      </c>
      <c r="F429" s="227" t="s">
        <v>668</v>
      </c>
      <c r="G429" s="214"/>
      <c r="H429" s="214"/>
      <c r="I429" s="217"/>
      <c r="J429" s="228">
        <f>BK429</f>
        <v>0</v>
      </c>
      <c r="K429" s="214"/>
      <c r="L429" s="219"/>
      <c r="M429" s="220"/>
      <c r="N429" s="221"/>
      <c r="O429" s="221"/>
      <c r="P429" s="222">
        <f>SUM(P430:P471)</f>
        <v>0</v>
      </c>
      <c r="Q429" s="221"/>
      <c r="R429" s="222">
        <f>SUM(R430:R471)</f>
        <v>11.588000000000001</v>
      </c>
      <c r="S429" s="221"/>
      <c r="T429" s="223">
        <f>SUM(T430:T471)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4" t="s">
        <v>91</v>
      </c>
      <c r="AT429" s="225" t="s">
        <v>83</v>
      </c>
      <c r="AU429" s="225" t="s">
        <v>91</v>
      </c>
      <c r="AY429" s="224" t="s">
        <v>298</v>
      </c>
      <c r="BK429" s="226">
        <f>SUM(BK430:BK471)</f>
        <v>0</v>
      </c>
    </row>
    <row r="430" s="2" customFormat="1" ht="24.15" customHeight="1">
      <c r="A430" s="39"/>
      <c r="B430" s="40"/>
      <c r="C430" s="229" t="s">
        <v>669</v>
      </c>
      <c r="D430" s="229" t="s">
        <v>300</v>
      </c>
      <c r="E430" s="230" t="s">
        <v>670</v>
      </c>
      <c r="F430" s="231" t="s">
        <v>671</v>
      </c>
      <c r="G430" s="232" t="s">
        <v>186</v>
      </c>
      <c r="H430" s="233">
        <v>7</v>
      </c>
      <c r="I430" s="234"/>
      <c r="J430" s="235">
        <f>ROUND(I430*H430,2)</f>
        <v>0</v>
      </c>
      <c r="K430" s="231" t="s">
        <v>303</v>
      </c>
      <c r="L430" s="45"/>
      <c r="M430" s="236" t="s">
        <v>1</v>
      </c>
      <c r="N430" s="237" t="s">
        <v>49</v>
      </c>
      <c r="O430" s="92"/>
      <c r="P430" s="238">
        <f>O430*H430</f>
        <v>0</v>
      </c>
      <c r="Q430" s="238">
        <v>0.12422</v>
      </c>
      <c r="R430" s="238">
        <f>Q430*H430</f>
        <v>0.86953999999999998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155</v>
      </c>
      <c r="AT430" s="240" t="s">
        <v>300</v>
      </c>
      <c r="AU430" s="240" t="s">
        <v>93</v>
      </c>
      <c r="AY430" s="18" t="s">
        <v>298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91</v>
      </c>
      <c r="BK430" s="241">
        <f>ROUND(I430*H430,2)</f>
        <v>0</v>
      </c>
      <c r="BL430" s="18" t="s">
        <v>155</v>
      </c>
      <c r="BM430" s="240" t="s">
        <v>672</v>
      </c>
    </row>
    <row r="431" s="13" customFormat="1">
      <c r="A431" s="13"/>
      <c r="B431" s="242"/>
      <c r="C431" s="243"/>
      <c r="D431" s="244" t="s">
        <v>305</v>
      </c>
      <c r="E431" s="245" t="s">
        <v>1</v>
      </c>
      <c r="F431" s="246" t="s">
        <v>383</v>
      </c>
      <c r="G431" s="243"/>
      <c r="H431" s="245" t="s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305</v>
      </c>
      <c r="AU431" s="252" t="s">
        <v>93</v>
      </c>
      <c r="AV431" s="13" t="s">
        <v>91</v>
      </c>
      <c r="AW431" s="13" t="s">
        <v>38</v>
      </c>
      <c r="AX431" s="13" t="s">
        <v>84</v>
      </c>
      <c r="AY431" s="252" t="s">
        <v>298</v>
      </c>
    </row>
    <row r="432" s="14" customFormat="1">
      <c r="A432" s="14"/>
      <c r="B432" s="253"/>
      <c r="C432" s="254"/>
      <c r="D432" s="244" t="s">
        <v>305</v>
      </c>
      <c r="E432" s="255" t="s">
        <v>184</v>
      </c>
      <c r="F432" s="256" t="s">
        <v>187</v>
      </c>
      <c r="G432" s="254"/>
      <c r="H432" s="257">
        <v>7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305</v>
      </c>
      <c r="AU432" s="263" t="s">
        <v>93</v>
      </c>
      <c r="AV432" s="14" t="s">
        <v>93</v>
      </c>
      <c r="AW432" s="14" t="s">
        <v>38</v>
      </c>
      <c r="AX432" s="14" t="s">
        <v>84</v>
      </c>
      <c r="AY432" s="263" t="s">
        <v>298</v>
      </c>
    </row>
    <row r="433" s="15" customFormat="1">
      <c r="A433" s="15"/>
      <c r="B433" s="264"/>
      <c r="C433" s="265"/>
      <c r="D433" s="244" t="s">
        <v>305</v>
      </c>
      <c r="E433" s="266" t="s">
        <v>1</v>
      </c>
      <c r="F433" s="267" t="s">
        <v>307</v>
      </c>
      <c r="G433" s="265"/>
      <c r="H433" s="268">
        <v>7</v>
      </c>
      <c r="I433" s="269"/>
      <c r="J433" s="265"/>
      <c r="K433" s="265"/>
      <c r="L433" s="270"/>
      <c r="M433" s="271"/>
      <c r="N433" s="272"/>
      <c r="O433" s="272"/>
      <c r="P433" s="272"/>
      <c r="Q433" s="272"/>
      <c r="R433" s="272"/>
      <c r="S433" s="272"/>
      <c r="T433" s="27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4" t="s">
        <v>305</v>
      </c>
      <c r="AU433" s="274" t="s">
        <v>93</v>
      </c>
      <c r="AV433" s="15" t="s">
        <v>155</v>
      </c>
      <c r="AW433" s="15" t="s">
        <v>38</v>
      </c>
      <c r="AX433" s="15" t="s">
        <v>91</v>
      </c>
      <c r="AY433" s="274" t="s">
        <v>298</v>
      </c>
    </row>
    <row r="434" s="2" customFormat="1" ht="24.15" customHeight="1">
      <c r="A434" s="39"/>
      <c r="B434" s="40"/>
      <c r="C434" s="279" t="s">
        <v>673</v>
      </c>
      <c r="D434" s="279" t="s">
        <v>346</v>
      </c>
      <c r="E434" s="280" t="s">
        <v>674</v>
      </c>
      <c r="F434" s="281" t="s">
        <v>675</v>
      </c>
      <c r="G434" s="282" t="s">
        <v>186</v>
      </c>
      <c r="H434" s="283">
        <v>7</v>
      </c>
      <c r="I434" s="284"/>
      <c r="J434" s="285">
        <f>ROUND(I434*H434,2)</f>
        <v>0</v>
      </c>
      <c r="K434" s="281" t="s">
        <v>303</v>
      </c>
      <c r="L434" s="286"/>
      <c r="M434" s="287" t="s">
        <v>1</v>
      </c>
      <c r="N434" s="288" t="s">
        <v>49</v>
      </c>
      <c r="O434" s="92"/>
      <c r="P434" s="238">
        <f>O434*H434</f>
        <v>0</v>
      </c>
      <c r="Q434" s="238">
        <v>0.071999999999999995</v>
      </c>
      <c r="R434" s="238">
        <f>Q434*H434</f>
        <v>0.504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338</v>
      </c>
      <c r="AT434" s="240" t="s">
        <v>346</v>
      </c>
      <c r="AU434" s="240" t="s">
        <v>93</v>
      </c>
      <c r="AY434" s="18" t="s">
        <v>298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91</v>
      </c>
      <c r="BK434" s="241">
        <f>ROUND(I434*H434,2)</f>
        <v>0</v>
      </c>
      <c r="BL434" s="18" t="s">
        <v>155</v>
      </c>
      <c r="BM434" s="240" t="s">
        <v>676</v>
      </c>
    </row>
    <row r="435" s="14" customFormat="1">
      <c r="A435" s="14"/>
      <c r="B435" s="253"/>
      <c r="C435" s="254"/>
      <c r="D435" s="244" t="s">
        <v>305</v>
      </c>
      <c r="E435" s="255" t="s">
        <v>1</v>
      </c>
      <c r="F435" s="256" t="s">
        <v>184</v>
      </c>
      <c r="G435" s="254"/>
      <c r="H435" s="257">
        <v>7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305</v>
      </c>
      <c r="AU435" s="263" t="s">
        <v>93</v>
      </c>
      <c r="AV435" s="14" t="s">
        <v>93</v>
      </c>
      <c r="AW435" s="14" t="s">
        <v>38</v>
      </c>
      <c r="AX435" s="14" t="s">
        <v>84</v>
      </c>
      <c r="AY435" s="263" t="s">
        <v>298</v>
      </c>
    </row>
    <row r="436" s="15" customFormat="1">
      <c r="A436" s="15"/>
      <c r="B436" s="264"/>
      <c r="C436" s="265"/>
      <c r="D436" s="244" t="s">
        <v>305</v>
      </c>
      <c r="E436" s="266" t="s">
        <v>1</v>
      </c>
      <c r="F436" s="267" t="s">
        <v>307</v>
      </c>
      <c r="G436" s="265"/>
      <c r="H436" s="268">
        <v>7</v>
      </c>
      <c r="I436" s="269"/>
      <c r="J436" s="265"/>
      <c r="K436" s="265"/>
      <c r="L436" s="270"/>
      <c r="M436" s="271"/>
      <c r="N436" s="272"/>
      <c r="O436" s="272"/>
      <c r="P436" s="272"/>
      <c r="Q436" s="272"/>
      <c r="R436" s="272"/>
      <c r="S436" s="272"/>
      <c r="T436" s="27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4" t="s">
        <v>305</v>
      </c>
      <c r="AU436" s="274" t="s">
        <v>93</v>
      </c>
      <c r="AV436" s="15" t="s">
        <v>155</v>
      </c>
      <c r="AW436" s="15" t="s">
        <v>38</v>
      </c>
      <c r="AX436" s="15" t="s">
        <v>91</v>
      </c>
      <c r="AY436" s="274" t="s">
        <v>298</v>
      </c>
    </row>
    <row r="437" s="2" customFormat="1" ht="24.15" customHeight="1">
      <c r="A437" s="39"/>
      <c r="B437" s="40"/>
      <c r="C437" s="229" t="s">
        <v>677</v>
      </c>
      <c r="D437" s="229" t="s">
        <v>300</v>
      </c>
      <c r="E437" s="230" t="s">
        <v>678</v>
      </c>
      <c r="F437" s="231" t="s">
        <v>679</v>
      </c>
      <c r="G437" s="232" t="s">
        <v>186</v>
      </c>
      <c r="H437" s="233">
        <v>7</v>
      </c>
      <c r="I437" s="234"/>
      <c r="J437" s="235">
        <f>ROUND(I437*H437,2)</f>
        <v>0</v>
      </c>
      <c r="K437" s="231" t="s">
        <v>303</v>
      </c>
      <c r="L437" s="45"/>
      <c r="M437" s="236" t="s">
        <v>1</v>
      </c>
      <c r="N437" s="237" t="s">
        <v>49</v>
      </c>
      <c r="O437" s="92"/>
      <c r="P437" s="238">
        <f>O437*H437</f>
        <v>0</v>
      </c>
      <c r="Q437" s="238">
        <v>0.02972</v>
      </c>
      <c r="R437" s="238">
        <f>Q437*H437</f>
        <v>0.20804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155</v>
      </c>
      <c r="AT437" s="240" t="s">
        <v>300</v>
      </c>
      <c r="AU437" s="240" t="s">
        <v>93</v>
      </c>
      <c r="AY437" s="18" t="s">
        <v>298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91</v>
      </c>
      <c r="BK437" s="241">
        <f>ROUND(I437*H437,2)</f>
        <v>0</v>
      </c>
      <c r="BL437" s="18" t="s">
        <v>155</v>
      </c>
      <c r="BM437" s="240" t="s">
        <v>680</v>
      </c>
    </row>
    <row r="438" s="14" customFormat="1">
      <c r="A438" s="14"/>
      <c r="B438" s="253"/>
      <c r="C438" s="254"/>
      <c r="D438" s="244" t="s">
        <v>305</v>
      </c>
      <c r="E438" s="255" t="s">
        <v>1</v>
      </c>
      <c r="F438" s="256" t="s">
        <v>184</v>
      </c>
      <c r="G438" s="254"/>
      <c r="H438" s="257">
        <v>7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305</v>
      </c>
      <c r="AU438" s="263" t="s">
        <v>93</v>
      </c>
      <c r="AV438" s="14" t="s">
        <v>93</v>
      </c>
      <c r="AW438" s="14" t="s">
        <v>38</v>
      </c>
      <c r="AX438" s="14" t="s">
        <v>84</v>
      </c>
      <c r="AY438" s="263" t="s">
        <v>298</v>
      </c>
    </row>
    <row r="439" s="15" customFormat="1">
      <c r="A439" s="15"/>
      <c r="B439" s="264"/>
      <c r="C439" s="265"/>
      <c r="D439" s="244" t="s">
        <v>305</v>
      </c>
      <c r="E439" s="266" t="s">
        <v>1</v>
      </c>
      <c r="F439" s="267" t="s">
        <v>307</v>
      </c>
      <c r="G439" s="265"/>
      <c r="H439" s="268">
        <v>7</v>
      </c>
      <c r="I439" s="269"/>
      <c r="J439" s="265"/>
      <c r="K439" s="265"/>
      <c r="L439" s="270"/>
      <c r="M439" s="271"/>
      <c r="N439" s="272"/>
      <c r="O439" s="272"/>
      <c r="P439" s="272"/>
      <c r="Q439" s="272"/>
      <c r="R439" s="272"/>
      <c r="S439" s="272"/>
      <c r="T439" s="27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4" t="s">
        <v>305</v>
      </c>
      <c r="AU439" s="274" t="s">
        <v>93</v>
      </c>
      <c r="AV439" s="15" t="s">
        <v>155</v>
      </c>
      <c r="AW439" s="15" t="s">
        <v>38</v>
      </c>
      <c r="AX439" s="15" t="s">
        <v>91</v>
      </c>
      <c r="AY439" s="274" t="s">
        <v>298</v>
      </c>
    </row>
    <row r="440" s="2" customFormat="1" ht="21.75" customHeight="1">
      <c r="A440" s="39"/>
      <c r="B440" s="40"/>
      <c r="C440" s="279" t="s">
        <v>681</v>
      </c>
      <c r="D440" s="279" t="s">
        <v>346</v>
      </c>
      <c r="E440" s="280" t="s">
        <v>682</v>
      </c>
      <c r="F440" s="281" t="s">
        <v>683</v>
      </c>
      <c r="G440" s="282" t="s">
        <v>186</v>
      </c>
      <c r="H440" s="283">
        <v>7</v>
      </c>
      <c r="I440" s="284"/>
      <c r="J440" s="285">
        <f>ROUND(I440*H440,2)</f>
        <v>0</v>
      </c>
      <c r="K440" s="281" t="s">
        <v>303</v>
      </c>
      <c r="L440" s="286"/>
      <c r="M440" s="287" t="s">
        <v>1</v>
      </c>
      <c r="N440" s="288" t="s">
        <v>49</v>
      </c>
      <c r="O440" s="92"/>
      <c r="P440" s="238">
        <f>O440*H440</f>
        <v>0</v>
      </c>
      <c r="Q440" s="238">
        <v>0.111</v>
      </c>
      <c r="R440" s="238">
        <f>Q440*H440</f>
        <v>0.77700000000000002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338</v>
      </c>
      <c r="AT440" s="240" t="s">
        <v>346</v>
      </c>
      <c r="AU440" s="240" t="s">
        <v>93</v>
      </c>
      <c r="AY440" s="18" t="s">
        <v>298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91</v>
      </c>
      <c r="BK440" s="241">
        <f>ROUND(I440*H440,2)</f>
        <v>0</v>
      </c>
      <c r="BL440" s="18" t="s">
        <v>155</v>
      </c>
      <c r="BM440" s="240" t="s">
        <v>684</v>
      </c>
    </row>
    <row r="441" s="14" customFormat="1">
      <c r="A441" s="14"/>
      <c r="B441" s="253"/>
      <c r="C441" s="254"/>
      <c r="D441" s="244" t="s">
        <v>305</v>
      </c>
      <c r="E441" s="255" t="s">
        <v>1</v>
      </c>
      <c r="F441" s="256" t="s">
        <v>184</v>
      </c>
      <c r="G441" s="254"/>
      <c r="H441" s="257">
        <v>7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305</v>
      </c>
      <c r="AU441" s="263" t="s">
        <v>93</v>
      </c>
      <c r="AV441" s="14" t="s">
        <v>93</v>
      </c>
      <c r="AW441" s="14" t="s">
        <v>38</v>
      </c>
      <c r="AX441" s="14" t="s">
        <v>84</v>
      </c>
      <c r="AY441" s="263" t="s">
        <v>298</v>
      </c>
    </row>
    <row r="442" s="15" customFormat="1">
      <c r="A442" s="15"/>
      <c r="B442" s="264"/>
      <c r="C442" s="265"/>
      <c r="D442" s="244" t="s">
        <v>305</v>
      </c>
      <c r="E442" s="266" t="s">
        <v>1</v>
      </c>
      <c r="F442" s="267" t="s">
        <v>307</v>
      </c>
      <c r="G442" s="265"/>
      <c r="H442" s="268">
        <v>7</v>
      </c>
      <c r="I442" s="269"/>
      <c r="J442" s="265"/>
      <c r="K442" s="265"/>
      <c r="L442" s="270"/>
      <c r="M442" s="271"/>
      <c r="N442" s="272"/>
      <c r="O442" s="272"/>
      <c r="P442" s="272"/>
      <c r="Q442" s="272"/>
      <c r="R442" s="272"/>
      <c r="S442" s="272"/>
      <c r="T442" s="27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4" t="s">
        <v>305</v>
      </c>
      <c r="AU442" s="274" t="s">
        <v>93</v>
      </c>
      <c r="AV442" s="15" t="s">
        <v>155</v>
      </c>
      <c r="AW442" s="15" t="s">
        <v>38</v>
      </c>
      <c r="AX442" s="15" t="s">
        <v>91</v>
      </c>
      <c r="AY442" s="274" t="s">
        <v>298</v>
      </c>
    </row>
    <row r="443" s="2" customFormat="1" ht="24.15" customHeight="1">
      <c r="A443" s="39"/>
      <c r="B443" s="40"/>
      <c r="C443" s="229" t="s">
        <v>181</v>
      </c>
      <c r="D443" s="229" t="s">
        <v>300</v>
      </c>
      <c r="E443" s="230" t="s">
        <v>685</v>
      </c>
      <c r="F443" s="231" t="s">
        <v>686</v>
      </c>
      <c r="G443" s="232" t="s">
        <v>186</v>
      </c>
      <c r="H443" s="233">
        <v>7</v>
      </c>
      <c r="I443" s="234"/>
      <c r="J443" s="235">
        <f>ROUND(I443*H443,2)</f>
        <v>0</v>
      </c>
      <c r="K443" s="231" t="s">
        <v>303</v>
      </c>
      <c r="L443" s="45"/>
      <c r="M443" s="236" t="s">
        <v>1</v>
      </c>
      <c r="N443" s="237" t="s">
        <v>49</v>
      </c>
      <c r="O443" s="92"/>
      <c r="P443" s="238">
        <f>O443*H443</f>
        <v>0</v>
      </c>
      <c r="Q443" s="238">
        <v>0.02972</v>
      </c>
      <c r="R443" s="238">
        <f>Q443*H443</f>
        <v>0.20804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155</v>
      </c>
      <c r="AT443" s="240" t="s">
        <v>300</v>
      </c>
      <c r="AU443" s="240" t="s">
        <v>93</v>
      </c>
      <c r="AY443" s="18" t="s">
        <v>298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91</v>
      </c>
      <c r="BK443" s="241">
        <f>ROUND(I443*H443,2)</f>
        <v>0</v>
      </c>
      <c r="BL443" s="18" t="s">
        <v>155</v>
      </c>
      <c r="BM443" s="240" t="s">
        <v>687</v>
      </c>
    </row>
    <row r="444" s="14" customFormat="1">
      <c r="A444" s="14"/>
      <c r="B444" s="253"/>
      <c r="C444" s="254"/>
      <c r="D444" s="244" t="s">
        <v>305</v>
      </c>
      <c r="E444" s="255" t="s">
        <v>1</v>
      </c>
      <c r="F444" s="256" t="s">
        <v>184</v>
      </c>
      <c r="G444" s="254"/>
      <c r="H444" s="257">
        <v>7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305</v>
      </c>
      <c r="AU444" s="263" t="s">
        <v>93</v>
      </c>
      <c r="AV444" s="14" t="s">
        <v>93</v>
      </c>
      <c r="AW444" s="14" t="s">
        <v>38</v>
      </c>
      <c r="AX444" s="14" t="s">
        <v>84</v>
      </c>
      <c r="AY444" s="263" t="s">
        <v>298</v>
      </c>
    </row>
    <row r="445" s="15" customFormat="1">
      <c r="A445" s="15"/>
      <c r="B445" s="264"/>
      <c r="C445" s="265"/>
      <c r="D445" s="244" t="s">
        <v>305</v>
      </c>
      <c r="E445" s="266" t="s">
        <v>1</v>
      </c>
      <c r="F445" s="267" t="s">
        <v>307</v>
      </c>
      <c r="G445" s="265"/>
      <c r="H445" s="268">
        <v>7</v>
      </c>
      <c r="I445" s="269"/>
      <c r="J445" s="265"/>
      <c r="K445" s="265"/>
      <c r="L445" s="270"/>
      <c r="M445" s="271"/>
      <c r="N445" s="272"/>
      <c r="O445" s="272"/>
      <c r="P445" s="272"/>
      <c r="Q445" s="272"/>
      <c r="R445" s="272"/>
      <c r="S445" s="272"/>
      <c r="T445" s="27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4" t="s">
        <v>305</v>
      </c>
      <c r="AU445" s="274" t="s">
        <v>93</v>
      </c>
      <c r="AV445" s="15" t="s">
        <v>155</v>
      </c>
      <c r="AW445" s="15" t="s">
        <v>38</v>
      </c>
      <c r="AX445" s="15" t="s">
        <v>91</v>
      </c>
      <c r="AY445" s="274" t="s">
        <v>298</v>
      </c>
    </row>
    <row r="446" s="2" customFormat="1" ht="24.15" customHeight="1">
      <c r="A446" s="39"/>
      <c r="B446" s="40"/>
      <c r="C446" s="279" t="s">
        <v>688</v>
      </c>
      <c r="D446" s="279" t="s">
        <v>346</v>
      </c>
      <c r="E446" s="280" t="s">
        <v>689</v>
      </c>
      <c r="F446" s="281" t="s">
        <v>690</v>
      </c>
      <c r="G446" s="282" t="s">
        <v>186</v>
      </c>
      <c r="H446" s="283">
        <v>7</v>
      </c>
      <c r="I446" s="284"/>
      <c r="J446" s="285">
        <f>ROUND(I446*H446,2)</f>
        <v>0</v>
      </c>
      <c r="K446" s="281" t="s">
        <v>303</v>
      </c>
      <c r="L446" s="286"/>
      <c r="M446" s="287" t="s">
        <v>1</v>
      </c>
      <c r="N446" s="288" t="s">
        <v>49</v>
      </c>
      <c r="O446" s="92"/>
      <c r="P446" s="238">
        <f>O446*H446</f>
        <v>0</v>
      </c>
      <c r="Q446" s="238">
        <v>0.080000000000000002</v>
      </c>
      <c r="R446" s="238">
        <f>Q446*H446</f>
        <v>0.56000000000000005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338</v>
      </c>
      <c r="AT446" s="240" t="s">
        <v>346</v>
      </c>
      <c r="AU446" s="240" t="s">
        <v>93</v>
      </c>
      <c r="AY446" s="18" t="s">
        <v>298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91</v>
      </c>
      <c r="BK446" s="241">
        <f>ROUND(I446*H446,2)</f>
        <v>0</v>
      </c>
      <c r="BL446" s="18" t="s">
        <v>155</v>
      </c>
      <c r="BM446" s="240" t="s">
        <v>691</v>
      </c>
    </row>
    <row r="447" s="14" customFormat="1">
      <c r="A447" s="14"/>
      <c r="B447" s="253"/>
      <c r="C447" s="254"/>
      <c r="D447" s="244" t="s">
        <v>305</v>
      </c>
      <c r="E447" s="255" t="s">
        <v>1</v>
      </c>
      <c r="F447" s="256" t="s">
        <v>184</v>
      </c>
      <c r="G447" s="254"/>
      <c r="H447" s="257">
        <v>7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305</v>
      </c>
      <c r="AU447" s="263" t="s">
        <v>93</v>
      </c>
      <c r="AV447" s="14" t="s">
        <v>93</v>
      </c>
      <c r="AW447" s="14" t="s">
        <v>38</v>
      </c>
      <c r="AX447" s="14" t="s">
        <v>84</v>
      </c>
      <c r="AY447" s="263" t="s">
        <v>298</v>
      </c>
    </row>
    <row r="448" s="15" customFormat="1">
      <c r="A448" s="15"/>
      <c r="B448" s="264"/>
      <c r="C448" s="265"/>
      <c r="D448" s="244" t="s">
        <v>305</v>
      </c>
      <c r="E448" s="266" t="s">
        <v>1</v>
      </c>
      <c r="F448" s="267" t="s">
        <v>307</v>
      </c>
      <c r="G448" s="265"/>
      <c r="H448" s="268">
        <v>7</v>
      </c>
      <c r="I448" s="269"/>
      <c r="J448" s="265"/>
      <c r="K448" s="265"/>
      <c r="L448" s="270"/>
      <c r="M448" s="271"/>
      <c r="N448" s="272"/>
      <c r="O448" s="272"/>
      <c r="P448" s="272"/>
      <c r="Q448" s="272"/>
      <c r="R448" s="272"/>
      <c r="S448" s="272"/>
      <c r="T448" s="27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4" t="s">
        <v>305</v>
      </c>
      <c r="AU448" s="274" t="s">
        <v>93</v>
      </c>
      <c r="AV448" s="15" t="s">
        <v>155</v>
      </c>
      <c r="AW448" s="15" t="s">
        <v>38</v>
      </c>
      <c r="AX448" s="15" t="s">
        <v>91</v>
      </c>
      <c r="AY448" s="274" t="s">
        <v>298</v>
      </c>
    </row>
    <row r="449" s="2" customFormat="1" ht="24.15" customHeight="1">
      <c r="A449" s="39"/>
      <c r="B449" s="40"/>
      <c r="C449" s="229" t="s">
        <v>692</v>
      </c>
      <c r="D449" s="229" t="s">
        <v>300</v>
      </c>
      <c r="E449" s="230" t="s">
        <v>693</v>
      </c>
      <c r="F449" s="231" t="s">
        <v>694</v>
      </c>
      <c r="G449" s="232" t="s">
        <v>186</v>
      </c>
      <c r="H449" s="233">
        <v>7</v>
      </c>
      <c r="I449" s="234"/>
      <c r="J449" s="235">
        <f>ROUND(I449*H449,2)</f>
        <v>0</v>
      </c>
      <c r="K449" s="231" t="s">
        <v>303</v>
      </c>
      <c r="L449" s="45"/>
      <c r="M449" s="236" t="s">
        <v>1</v>
      </c>
      <c r="N449" s="237" t="s">
        <v>49</v>
      </c>
      <c r="O449" s="92"/>
      <c r="P449" s="238">
        <f>O449*H449</f>
        <v>0</v>
      </c>
      <c r="Q449" s="238">
        <v>0.21734000000000001</v>
      </c>
      <c r="R449" s="238">
        <f>Q449*H449</f>
        <v>1.52138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155</v>
      </c>
      <c r="AT449" s="240" t="s">
        <v>300</v>
      </c>
      <c r="AU449" s="240" t="s">
        <v>93</v>
      </c>
      <c r="AY449" s="18" t="s">
        <v>298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91</v>
      </c>
      <c r="BK449" s="241">
        <f>ROUND(I449*H449,2)</f>
        <v>0</v>
      </c>
      <c r="BL449" s="18" t="s">
        <v>155</v>
      </c>
      <c r="BM449" s="240" t="s">
        <v>695</v>
      </c>
    </row>
    <row r="450" s="13" customFormat="1">
      <c r="A450" s="13"/>
      <c r="B450" s="242"/>
      <c r="C450" s="243"/>
      <c r="D450" s="244" t="s">
        <v>305</v>
      </c>
      <c r="E450" s="245" t="s">
        <v>1</v>
      </c>
      <c r="F450" s="246" t="s">
        <v>383</v>
      </c>
      <c r="G450" s="243"/>
      <c r="H450" s="245" t="s">
        <v>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305</v>
      </c>
      <c r="AU450" s="252" t="s">
        <v>93</v>
      </c>
      <c r="AV450" s="13" t="s">
        <v>91</v>
      </c>
      <c r="AW450" s="13" t="s">
        <v>38</v>
      </c>
      <c r="AX450" s="13" t="s">
        <v>84</v>
      </c>
      <c r="AY450" s="252" t="s">
        <v>298</v>
      </c>
    </row>
    <row r="451" s="14" customFormat="1">
      <c r="A451" s="14"/>
      <c r="B451" s="253"/>
      <c r="C451" s="254"/>
      <c r="D451" s="244" t="s">
        <v>305</v>
      </c>
      <c r="E451" s="255" t="s">
        <v>190</v>
      </c>
      <c r="F451" s="256" t="s">
        <v>696</v>
      </c>
      <c r="G451" s="254"/>
      <c r="H451" s="257">
        <v>6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305</v>
      </c>
      <c r="AU451" s="263" t="s">
        <v>93</v>
      </c>
      <c r="AV451" s="14" t="s">
        <v>93</v>
      </c>
      <c r="AW451" s="14" t="s">
        <v>38</v>
      </c>
      <c r="AX451" s="14" t="s">
        <v>84</v>
      </c>
      <c r="AY451" s="263" t="s">
        <v>298</v>
      </c>
    </row>
    <row r="452" s="14" customFormat="1">
      <c r="A452" s="14"/>
      <c r="B452" s="253"/>
      <c r="C452" s="254"/>
      <c r="D452" s="244" t="s">
        <v>305</v>
      </c>
      <c r="E452" s="255" t="s">
        <v>188</v>
      </c>
      <c r="F452" s="256" t="s">
        <v>697</v>
      </c>
      <c r="G452" s="254"/>
      <c r="H452" s="257">
        <v>1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305</v>
      </c>
      <c r="AU452" s="263" t="s">
        <v>93</v>
      </c>
      <c r="AV452" s="14" t="s">
        <v>93</v>
      </c>
      <c r="AW452" s="14" t="s">
        <v>38</v>
      </c>
      <c r="AX452" s="14" t="s">
        <v>84</v>
      </c>
      <c r="AY452" s="263" t="s">
        <v>298</v>
      </c>
    </row>
    <row r="453" s="15" customFormat="1">
      <c r="A453" s="15"/>
      <c r="B453" s="264"/>
      <c r="C453" s="265"/>
      <c r="D453" s="244" t="s">
        <v>305</v>
      </c>
      <c r="E453" s="266" t="s">
        <v>1</v>
      </c>
      <c r="F453" s="267" t="s">
        <v>307</v>
      </c>
      <c r="G453" s="265"/>
      <c r="H453" s="268">
        <v>7</v>
      </c>
      <c r="I453" s="269"/>
      <c r="J453" s="265"/>
      <c r="K453" s="265"/>
      <c r="L453" s="270"/>
      <c r="M453" s="271"/>
      <c r="N453" s="272"/>
      <c r="O453" s="272"/>
      <c r="P453" s="272"/>
      <c r="Q453" s="272"/>
      <c r="R453" s="272"/>
      <c r="S453" s="272"/>
      <c r="T453" s="273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4" t="s">
        <v>305</v>
      </c>
      <c r="AU453" s="274" t="s">
        <v>93</v>
      </c>
      <c r="AV453" s="15" t="s">
        <v>155</v>
      </c>
      <c r="AW453" s="15" t="s">
        <v>38</v>
      </c>
      <c r="AX453" s="15" t="s">
        <v>91</v>
      </c>
      <c r="AY453" s="274" t="s">
        <v>298</v>
      </c>
    </row>
    <row r="454" s="2" customFormat="1" ht="24.15" customHeight="1">
      <c r="A454" s="39"/>
      <c r="B454" s="40"/>
      <c r="C454" s="279" t="s">
        <v>698</v>
      </c>
      <c r="D454" s="279" t="s">
        <v>346</v>
      </c>
      <c r="E454" s="280" t="s">
        <v>699</v>
      </c>
      <c r="F454" s="281" t="s">
        <v>700</v>
      </c>
      <c r="G454" s="282" t="s">
        <v>186</v>
      </c>
      <c r="H454" s="283">
        <v>6</v>
      </c>
      <c r="I454" s="284"/>
      <c r="J454" s="285">
        <f>ROUND(I454*H454,2)</f>
        <v>0</v>
      </c>
      <c r="K454" s="281" t="s">
        <v>303</v>
      </c>
      <c r="L454" s="286"/>
      <c r="M454" s="287" t="s">
        <v>1</v>
      </c>
      <c r="N454" s="288" t="s">
        <v>49</v>
      </c>
      <c r="O454" s="92"/>
      <c r="P454" s="238">
        <f>O454*H454</f>
        <v>0</v>
      </c>
      <c r="Q454" s="238">
        <v>0.108</v>
      </c>
      <c r="R454" s="238">
        <f>Q454*H454</f>
        <v>0.64800000000000002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338</v>
      </c>
      <c r="AT454" s="240" t="s">
        <v>346</v>
      </c>
      <c r="AU454" s="240" t="s">
        <v>93</v>
      </c>
      <c r="AY454" s="18" t="s">
        <v>298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91</v>
      </c>
      <c r="BK454" s="241">
        <f>ROUND(I454*H454,2)</f>
        <v>0</v>
      </c>
      <c r="BL454" s="18" t="s">
        <v>155</v>
      </c>
      <c r="BM454" s="240" t="s">
        <v>701</v>
      </c>
    </row>
    <row r="455" s="2" customFormat="1">
      <c r="A455" s="39"/>
      <c r="B455" s="40"/>
      <c r="C455" s="41"/>
      <c r="D455" s="244" t="s">
        <v>324</v>
      </c>
      <c r="E455" s="41"/>
      <c r="F455" s="275" t="s">
        <v>702</v>
      </c>
      <c r="G455" s="41"/>
      <c r="H455" s="41"/>
      <c r="I455" s="276"/>
      <c r="J455" s="41"/>
      <c r="K455" s="41"/>
      <c r="L455" s="45"/>
      <c r="M455" s="277"/>
      <c r="N455" s="278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324</v>
      </c>
      <c r="AU455" s="18" t="s">
        <v>93</v>
      </c>
    </row>
    <row r="456" s="14" customFormat="1">
      <c r="A456" s="14"/>
      <c r="B456" s="253"/>
      <c r="C456" s="254"/>
      <c r="D456" s="244" t="s">
        <v>305</v>
      </c>
      <c r="E456" s="255" t="s">
        <v>1</v>
      </c>
      <c r="F456" s="256" t="s">
        <v>190</v>
      </c>
      <c r="G456" s="254"/>
      <c r="H456" s="257">
        <v>6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305</v>
      </c>
      <c r="AU456" s="263" t="s">
        <v>93</v>
      </c>
      <c r="AV456" s="14" t="s">
        <v>93</v>
      </c>
      <c r="AW456" s="14" t="s">
        <v>38</v>
      </c>
      <c r="AX456" s="14" t="s">
        <v>84</v>
      </c>
      <c r="AY456" s="263" t="s">
        <v>298</v>
      </c>
    </row>
    <row r="457" s="15" customFormat="1">
      <c r="A457" s="15"/>
      <c r="B457" s="264"/>
      <c r="C457" s="265"/>
      <c r="D457" s="244" t="s">
        <v>305</v>
      </c>
      <c r="E457" s="266" t="s">
        <v>1</v>
      </c>
      <c r="F457" s="267" t="s">
        <v>307</v>
      </c>
      <c r="G457" s="265"/>
      <c r="H457" s="268">
        <v>6</v>
      </c>
      <c r="I457" s="269"/>
      <c r="J457" s="265"/>
      <c r="K457" s="265"/>
      <c r="L457" s="270"/>
      <c r="M457" s="271"/>
      <c r="N457" s="272"/>
      <c r="O457" s="272"/>
      <c r="P457" s="272"/>
      <c r="Q457" s="272"/>
      <c r="R457" s="272"/>
      <c r="S457" s="272"/>
      <c r="T457" s="27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4" t="s">
        <v>305</v>
      </c>
      <c r="AU457" s="274" t="s">
        <v>93</v>
      </c>
      <c r="AV457" s="15" t="s">
        <v>155</v>
      </c>
      <c r="AW457" s="15" t="s">
        <v>38</v>
      </c>
      <c r="AX457" s="15" t="s">
        <v>91</v>
      </c>
      <c r="AY457" s="274" t="s">
        <v>298</v>
      </c>
    </row>
    <row r="458" s="2" customFormat="1" ht="33" customHeight="1">
      <c r="A458" s="39"/>
      <c r="B458" s="40"/>
      <c r="C458" s="279" t="s">
        <v>703</v>
      </c>
      <c r="D458" s="279" t="s">
        <v>346</v>
      </c>
      <c r="E458" s="280" t="s">
        <v>704</v>
      </c>
      <c r="F458" s="281" t="s">
        <v>705</v>
      </c>
      <c r="G458" s="282" t="s">
        <v>186</v>
      </c>
      <c r="H458" s="283">
        <v>1</v>
      </c>
      <c r="I458" s="284"/>
      <c r="J458" s="285">
        <f>ROUND(I458*H458,2)</f>
        <v>0</v>
      </c>
      <c r="K458" s="281" t="s">
        <v>1</v>
      </c>
      <c r="L458" s="286"/>
      <c r="M458" s="287" t="s">
        <v>1</v>
      </c>
      <c r="N458" s="288" t="s">
        <v>49</v>
      </c>
      <c r="O458" s="92"/>
      <c r="P458" s="238">
        <f>O458*H458</f>
        <v>0</v>
      </c>
      <c r="Q458" s="238">
        <v>0.084000000000000005</v>
      </c>
      <c r="R458" s="238">
        <f>Q458*H458</f>
        <v>0.084000000000000005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338</v>
      </c>
      <c r="AT458" s="240" t="s">
        <v>346</v>
      </c>
      <c r="AU458" s="240" t="s">
        <v>93</v>
      </c>
      <c r="AY458" s="18" t="s">
        <v>298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91</v>
      </c>
      <c r="BK458" s="241">
        <f>ROUND(I458*H458,2)</f>
        <v>0</v>
      </c>
      <c r="BL458" s="18" t="s">
        <v>155</v>
      </c>
      <c r="BM458" s="240" t="s">
        <v>706</v>
      </c>
    </row>
    <row r="459" s="2" customFormat="1">
      <c r="A459" s="39"/>
      <c r="B459" s="40"/>
      <c r="C459" s="41"/>
      <c r="D459" s="244" t="s">
        <v>324</v>
      </c>
      <c r="E459" s="41"/>
      <c r="F459" s="275" t="s">
        <v>707</v>
      </c>
      <c r="G459" s="41"/>
      <c r="H459" s="41"/>
      <c r="I459" s="276"/>
      <c r="J459" s="41"/>
      <c r="K459" s="41"/>
      <c r="L459" s="45"/>
      <c r="M459" s="277"/>
      <c r="N459" s="278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324</v>
      </c>
      <c r="AU459" s="18" t="s">
        <v>93</v>
      </c>
    </row>
    <row r="460" s="14" customFormat="1">
      <c r="A460" s="14"/>
      <c r="B460" s="253"/>
      <c r="C460" s="254"/>
      <c r="D460" s="244" t="s">
        <v>305</v>
      </c>
      <c r="E460" s="255" t="s">
        <v>1</v>
      </c>
      <c r="F460" s="256" t="s">
        <v>188</v>
      </c>
      <c r="G460" s="254"/>
      <c r="H460" s="257">
        <v>1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305</v>
      </c>
      <c r="AU460" s="263" t="s">
        <v>93</v>
      </c>
      <c r="AV460" s="14" t="s">
        <v>93</v>
      </c>
      <c r="AW460" s="14" t="s">
        <v>38</v>
      </c>
      <c r="AX460" s="14" t="s">
        <v>84</v>
      </c>
      <c r="AY460" s="263" t="s">
        <v>298</v>
      </c>
    </row>
    <row r="461" s="15" customFormat="1">
      <c r="A461" s="15"/>
      <c r="B461" s="264"/>
      <c r="C461" s="265"/>
      <c r="D461" s="244" t="s">
        <v>305</v>
      </c>
      <c r="E461" s="266" t="s">
        <v>1</v>
      </c>
      <c r="F461" s="267" t="s">
        <v>307</v>
      </c>
      <c r="G461" s="265"/>
      <c r="H461" s="268">
        <v>1</v>
      </c>
      <c r="I461" s="269"/>
      <c r="J461" s="265"/>
      <c r="K461" s="265"/>
      <c r="L461" s="270"/>
      <c r="M461" s="271"/>
      <c r="N461" s="272"/>
      <c r="O461" s="272"/>
      <c r="P461" s="272"/>
      <c r="Q461" s="272"/>
      <c r="R461" s="272"/>
      <c r="S461" s="272"/>
      <c r="T461" s="27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4" t="s">
        <v>305</v>
      </c>
      <c r="AU461" s="274" t="s">
        <v>93</v>
      </c>
      <c r="AV461" s="15" t="s">
        <v>155</v>
      </c>
      <c r="AW461" s="15" t="s">
        <v>38</v>
      </c>
      <c r="AX461" s="15" t="s">
        <v>91</v>
      </c>
      <c r="AY461" s="274" t="s">
        <v>298</v>
      </c>
    </row>
    <row r="462" s="2" customFormat="1" ht="24.15" customHeight="1">
      <c r="A462" s="39"/>
      <c r="B462" s="40"/>
      <c r="C462" s="279" t="s">
        <v>708</v>
      </c>
      <c r="D462" s="279" t="s">
        <v>346</v>
      </c>
      <c r="E462" s="280" t="s">
        <v>709</v>
      </c>
      <c r="F462" s="281" t="s">
        <v>710</v>
      </c>
      <c r="G462" s="282" t="s">
        <v>186</v>
      </c>
      <c r="H462" s="283">
        <v>7</v>
      </c>
      <c r="I462" s="284"/>
      <c r="J462" s="285">
        <f>ROUND(I462*H462,2)</f>
        <v>0</v>
      </c>
      <c r="K462" s="281" t="s">
        <v>303</v>
      </c>
      <c r="L462" s="286"/>
      <c r="M462" s="287" t="s">
        <v>1</v>
      </c>
      <c r="N462" s="288" t="s">
        <v>49</v>
      </c>
      <c r="O462" s="92"/>
      <c r="P462" s="238">
        <f>O462*H462</f>
        <v>0</v>
      </c>
      <c r="Q462" s="238">
        <v>0.0040000000000000001</v>
      </c>
      <c r="R462" s="238">
        <f>Q462*H462</f>
        <v>0.028000000000000001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338</v>
      </c>
      <c r="AT462" s="240" t="s">
        <v>346</v>
      </c>
      <c r="AU462" s="240" t="s">
        <v>93</v>
      </c>
      <c r="AY462" s="18" t="s">
        <v>298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91</v>
      </c>
      <c r="BK462" s="241">
        <f>ROUND(I462*H462,2)</f>
        <v>0</v>
      </c>
      <c r="BL462" s="18" t="s">
        <v>155</v>
      </c>
      <c r="BM462" s="240" t="s">
        <v>711</v>
      </c>
    </row>
    <row r="463" s="14" customFormat="1">
      <c r="A463" s="14"/>
      <c r="B463" s="253"/>
      <c r="C463" s="254"/>
      <c r="D463" s="244" t="s">
        <v>305</v>
      </c>
      <c r="E463" s="255" t="s">
        <v>1</v>
      </c>
      <c r="F463" s="256" t="s">
        <v>571</v>
      </c>
      <c r="G463" s="254"/>
      <c r="H463" s="257">
        <v>7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305</v>
      </c>
      <c r="AU463" s="263" t="s">
        <v>93</v>
      </c>
      <c r="AV463" s="14" t="s">
        <v>93</v>
      </c>
      <c r="AW463" s="14" t="s">
        <v>38</v>
      </c>
      <c r="AX463" s="14" t="s">
        <v>84</v>
      </c>
      <c r="AY463" s="263" t="s">
        <v>298</v>
      </c>
    </row>
    <row r="464" s="15" customFormat="1">
      <c r="A464" s="15"/>
      <c r="B464" s="264"/>
      <c r="C464" s="265"/>
      <c r="D464" s="244" t="s">
        <v>305</v>
      </c>
      <c r="E464" s="266" t="s">
        <v>1</v>
      </c>
      <c r="F464" s="267" t="s">
        <v>307</v>
      </c>
      <c r="G464" s="265"/>
      <c r="H464" s="268">
        <v>7</v>
      </c>
      <c r="I464" s="269"/>
      <c r="J464" s="265"/>
      <c r="K464" s="265"/>
      <c r="L464" s="270"/>
      <c r="M464" s="271"/>
      <c r="N464" s="272"/>
      <c r="O464" s="272"/>
      <c r="P464" s="272"/>
      <c r="Q464" s="272"/>
      <c r="R464" s="272"/>
      <c r="S464" s="272"/>
      <c r="T464" s="27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4" t="s">
        <v>305</v>
      </c>
      <c r="AU464" s="274" t="s">
        <v>93</v>
      </c>
      <c r="AV464" s="15" t="s">
        <v>155</v>
      </c>
      <c r="AW464" s="15" t="s">
        <v>38</v>
      </c>
      <c r="AX464" s="15" t="s">
        <v>91</v>
      </c>
      <c r="AY464" s="274" t="s">
        <v>298</v>
      </c>
    </row>
    <row r="465" s="2" customFormat="1" ht="37.8" customHeight="1">
      <c r="A465" s="39"/>
      <c r="B465" s="40"/>
      <c r="C465" s="229" t="s">
        <v>253</v>
      </c>
      <c r="D465" s="229" t="s">
        <v>300</v>
      </c>
      <c r="E465" s="230" t="s">
        <v>712</v>
      </c>
      <c r="F465" s="231" t="s">
        <v>713</v>
      </c>
      <c r="G465" s="232" t="s">
        <v>186</v>
      </c>
      <c r="H465" s="233">
        <v>3</v>
      </c>
      <c r="I465" s="234"/>
      <c r="J465" s="235">
        <f>ROUND(I465*H465,2)</f>
        <v>0</v>
      </c>
      <c r="K465" s="231" t="s">
        <v>1</v>
      </c>
      <c r="L465" s="45"/>
      <c r="M465" s="236" t="s">
        <v>1</v>
      </c>
      <c r="N465" s="237" t="s">
        <v>49</v>
      </c>
      <c r="O465" s="92"/>
      <c r="P465" s="238">
        <f>O465*H465</f>
        <v>0</v>
      </c>
      <c r="Q465" s="238">
        <v>0.10000000000000001</v>
      </c>
      <c r="R465" s="238">
        <f>Q465*H465</f>
        <v>0.30000000000000004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155</v>
      </c>
      <c r="AT465" s="240" t="s">
        <v>300</v>
      </c>
      <c r="AU465" s="240" t="s">
        <v>93</v>
      </c>
      <c r="AY465" s="18" t="s">
        <v>298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91</v>
      </c>
      <c r="BK465" s="241">
        <f>ROUND(I465*H465,2)</f>
        <v>0</v>
      </c>
      <c r="BL465" s="18" t="s">
        <v>155</v>
      </c>
      <c r="BM465" s="240" t="s">
        <v>714</v>
      </c>
    </row>
    <row r="466" s="13" customFormat="1">
      <c r="A466" s="13"/>
      <c r="B466" s="242"/>
      <c r="C466" s="243"/>
      <c r="D466" s="244" t="s">
        <v>305</v>
      </c>
      <c r="E466" s="245" t="s">
        <v>1</v>
      </c>
      <c r="F466" s="246" t="s">
        <v>383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305</v>
      </c>
      <c r="AU466" s="252" t="s">
        <v>93</v>
      </c>
      <c r="AV466" s="13" t="s">
        <v>91</v>
      </c>
      <c r="AW466" s="13" t="s">
        <v>38</v>
      </c>
      <c r="AX466" s="13" t="s">
        <v>84</v>
      </c>
      <c r="AY466" s="252" t="s">
        <v>298</v>
      </c>
    </row>
    <row r="467" s="14" customFormat="1">
      <c r="A467" s="14"/>
      <c r="B467" s="253"/>
      <c r="C467" s="254"/>
      <c r="D467" s="244" t="s">
        <v>305</v>
      </c>
      <c r="E467" s="255" t="s">
        <v>191</v>
      </c>
      <c r="F467" s="256" t="s">
        <v>193</v>
      </c>
      <c r="G467" s="254"/>
      <c r="H467" s="257">
        <v>3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305</v>
      </c>
      <c r="AU467" s="263" t="s">
        <v>93</v>
      </c>
      <c r="AV467" s="14" t="s">
        <v>93</v>
      </c>
      <c r="AW467" s="14" t="s">
        <v>38</v>
      </c>
      <c r="AX467" s="14" t="s">
        <v>84</v>
      </c>
      <c r="AY467" s="263" t="s">
        <v>298</v>
      </c>
    </row>
    <row r="468" s="15" customFormat="1">
      <c r="A468" s="15"/>
      <c r="B468" s="264"/>
      <c r="C468" s="265"/>
      <c r="D468" s="244" t="s">
        <v>305</v>
      </c>
      <c r="E468" s="266" t="s">
        <v>1</v>
      </c>
      <c r="F468" s="267" t="s">
        <v>307</v>
      </c>
      <c r="G468" s="265"/>
      <c r="H468" s="268">
        <v>3</v>
      </c>
      <c r="I468" s="269"/>
      <c r="J468" s="265"/>
      <c r="K468" s="265"/>
      <c r="L468" s="270"/>
      <c r="M468" s="271"/>
      <c r="N468" s="272"/>
      <c r="O468" s="272"/>
      <c r="P468" s="272"/>
      <c r="Q468" s="272"/>
      <c r="R468" s="272"/>
      <c r="S468" s="272"/>
      <c r="T468" s="27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4" t="s">
        <v>305</v>
      </c>
      <c r="AU468" s="274" t="s">
        <v>93</v>
      </c>
      <c r="AV468" s="15" t="s">
        <v>155</v>
      </c>
      <c r="AW468" s="15" t="s">
        <v>38</v>
      </c>
      <c r="AX468" s="15" t="s">
        <v>91</v>
      </c>
      <c r="AY468" s="274" t="s">
        <v>298</v>
      </c>
    </row>
    <row r="469" s="2" customFormat="1" ht="37.8" customHeight="1">
      <c r="A469" s="39"/>
      <c r="B469" s="40"/>
      <c r="C469" s="279" t="s">
        <v>715</v>
      </c>
      <c r="D469" s="279" t="s">
        <v>346</v>
      </c>
      <c r="E469" s="280" t="s">
        <v>716</v>
      </c>
      <c r="F469" s="281" t="s">
        <v>717</v>
      </c>
      <c r="G469" s="282" t="s">
        <v>186</v>
      </c>
      <c r="H469" s="283">
        <v>3</v>
      </c>
      <c r="I469" s="284"/>
      <c r="J469" s="285">
        <f>ROUND(I469*H469,2)</f>
        <v>0</v>
      </c>
      <c r="K469" s="281" t="s">
        <v>1</v>
      </c>
      <c r="L469" s="286"/>
      <c r="M469" s="287" t="s">
        <v>1</v>
      </c>
      <c r="N469" s="288" t="s">
        <v>49</v>
      </c>
      <c r="O469" s="92"/>
      <c r="P469" s="238">
        <f>O469*H469</f>
        <v>0</v>
      </c>
      <c r="Q469" s="238">
        <v>1.96</v>
      </c>
      <c r="R469" s="238">
        <f>Q469*H469</f>
        <v>5.8799999999999999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338</v>
      </c>
      <c r="AT469" s="240" t="s">
        <v>346</v>
      </c>
      <c r="AU469" s="240" t="s">
        <v>93</v>
      </c>
      <c r="AY469" s="18" t="s">
        <v>298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91</v>
      </c>
      <c r="BK469" s="241">
        <f>ROUND(I469*H469,2)</f>
        <v>0</v>
      </c>
      <c r="BL469" s="18" t="s">
        <v>155</v>
      </c>
      <c r="BM469" s="240" t="s">
        <v>718</v>
      </c>
    </row>
    <row r="470" s="14" customFormat="1">
      <c r="A470" s="14"/>
      <c r="B470" s="253"/>
      <c r="C470" s="254"/>
      <c r="D470" s="244" t="s">
        <v>305</v>
      </c>
      <c r="E470" s="255" t="s">
        <v>1</v>
      </c>
      <c r="F470" s="256" t="s">
        <v>191</v>
      </c>
      <c r="G470" s="254"/>
      <c r="H470" s="257">
        <v>3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305</v>
      </c>
      <c r="AU470" s="263" t="s">
        <v>93</v>
      </c>
      <c r="AV470" s="14" t="s">
        <v>93</v>
      </c>
      <c r="AW470" s="14" t="s">
        <v>38</v>
      </c>
      <c r="AX470" s="14" t="s">
        <v>84</v>
      </c>
      <c r="AY470" s="263" t="s">
        <v>298</v>
      </c>
    </row>
    <row r="471" s="15" customFormat="1">
      <c r="A471" s="15"/>
      <c r="B471" s="264"/>
      <c r="C471" s="265"/>
      <c r="D471" s="244" t="s">
        <v>305</v>
      </c>
      <c r="E471" s="266" t="s">
        <v>1</v>
      </c>
      <c r="F471" s="267" t="s">
        <v>307</v>
      </c>
      <c r="G471" s="265"/>
      <c r="H471" s="268">
        <v>3</v>
      </c>
      <c r="I471" s="269"/>
      <c r="J471" s="265"/>
      <c r="K471" s="265"/>
      <c r="L471" s="270"/>
      <c r="M471" s="271"/>
      <c r="N471" s="272"/>
      <c r="O471" s="272"/>
      <c r="P471" s="272"/>
      <c r="Q471" s="272"/>
      <c r="R471" s="272"/>
      <c r="S471" s="272"/>
      <c r="T471" s="27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4" t="s">
        <v>305</v>
      </c>
      <c r="AU471" s="274" t="s">
        <v>93</v>
      </c>
      <c r="AV471" s="15" t="s">
        <v>155</v>
      </c>
      <c r="AW471" s="15" t="s">
        <v>38</v>
      </c>
      <c r="AX471" s="15" t="s">
        <v>91</v>
      </c>
      <c r="AY471" s="274" t="s">
        <v>298</v>
      </c>
    </row>
    <row r="472" s="12" customFormat="1" ht="22.8" customHeight="1">
      <c r="A472" s="12"/>
      <c r="B472" s="213"/>
      <c r="C472" s="214"/>
      <c r="D472" s="215" t="s">
        <v>83</v>
      </c>
      <c r="E472" s="227" t="s">
        <v>149</v>
      </c>
      <c r="F472" s="227" t="s">
        <v>719</v>
      </c>
      <c r="G472" s="214"/>
      <c r="H472" s="214"/>
      <c r="I472" s="217"/>
      <c r="J472" s="228">
        <f>BK472</f>
        <v>0</v>
      </c>
      <c r="K472" s="214"/>
      <c r="L472" s="219"/>
      <c r="M472" s="220"/>
      <c r="N472" s="221"/>
      <c r="O472" s="221"/>
      <c r="P472" s="222">
        <f>P473+SUM(P474:P617)+P634</f>
        <v>0</v>
      </c>
      <c r="Q472" s="221"/>
      <c r="R472" s="222">
        <f>R473+SUM(R474:R617)+R634</f>
        <v>752.06052880000004</v>
      </c>
      <c r="S472" s="221"/>
      <c r="T472" s="223">
        <f>T473+SUM(T474:T617)+T634</f>
        <v>882.52239999999995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4" t="s">
        <v>91</v>
      </c>
      <c r="AT472" s="225" t="s">
        <v>83</v>
      </c>
      <c r="AU472" s="225" t="s">
        <v>91</v>
      </c>
      <c r="AY472" s="224" t="s">
        <v>298</v>
      </c>
      <c r="BK472" s="226">
        <f>BK473+SUM(BK474:BK617)+BK634</f>
        <v>0</v>
      </c>
    </row>
    <row r="473" s="2" customFormat="1" ht="24.15" customHeight="1">
      <c r="A473" s="39"/>
      <c r="B473" s="40"/>
      <c r="C473" s="229" t="s">
        <v>720</v>
      </c>
      <c r="D473" s="229" t="s">
        <v>300</v>
      </c>
      <c r="E473" s="230" t="s">
        <v>721</v>
      </c>
      <c r="F473" s="231" t="s">
        <v>722</v>
      </c>
      <c r="G473" s="232" t="s">
        <v>152</v>
      </c>
      <c r="H473" s="233">
        <v>4</v>
      </c>
      <c r="I473" s="234"/>
      <c r="J473" s="235">
        <f>ROUND(I473*H473,2)</f>
        <v>0</v>
      </c>
      <c r="K473" s="231" t="s">
        <v>303</v>
      </c>
      <c r="L473" s="45"/>
      <c r="M473" s="236" t="s">
        <v>1</v>
      </c>
      <c r="N473" s="237" t="s">
        <v>49</v>
      </c>
      <c r="O473" s="92"/>
      <c r="P473" s="238">
        <f>O473*H473</f>
        <v>0</v>
      </c>
      <c r="Q473" s="238">
        <v>0.023099999999999999</v>
      </c>
      <c r="R473" s="238">
        <f>Q473*H473</f>
        <v>0.092399999999999996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155</v>
      </c>
      <c r="AT473" s="240" t="s">
        <v>300</v>
      </c>
      <c r="AU473" s="240" t="s">
        <v>93</v>
      </c>
      <c r="AY473" s="18" t="s">
        <v>298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91</v>
      </c>
      <c r="BK473" s="241">
        <f>ROUND(I473*H473,2)</f>
        <v>0</v>
      </c>
      <c r="BL473" s="18" t="s">
        <v>155</v>
      </c>
      <c r="BM473" s="240" t="s">
        <v>723</v>
      </c>
    </row>
    <row r="474" s="13" customFormat="1">
      <c r="A474" s="13"/>
      <c r="B474" s="242"/>
      <c r="C474" s="243"/>
      <c r="D474" s="244" t="s">
        <v>305</v>
      </c>
      <c r="E474" s="245" t="s">
        <v>1</v>
      </c>
      <c r="F474" s="246" t="s">
        <v>724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305</v>
      </c>
      <c r="AU474" s="252" t="s">
        <v>93</v>
      </c>
      <c r="AV474" s="13" t="s">
        <v>91</v>
      </c>
      <c r="AW474" s="13" t="s">
        <v>38</v>
      </c>
      <c r="AX474" s="13" t="s">
        <v>84</v>
      </c>
      <c r="AY474" s="252" t="s">
        <v>298</v>
      </c>
    </row>
    <row r="475" s="14" customFormat="1">
      <c r="A475" s="14"/>
      <c r="B475" s="253"/>
      <c r="C475" s="254"/>
      <c r="D475" s="244" t="s">
        <v>305</v>
      </c>
      <c r="E475" s="255" t="s">
        <v>1</v>
      </c>
      <c r="F475" s="256" t="s">
        <v>155</v>
      </c>
      <c r="G475" s="254"/>
      <c r="H475" s="257">
        <v>4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305</v>
      </c>
      <c r="AU475" s="263" t="s">
        <v>93</v>
      </c>
      <c r="AV475" s="14" t="s">
        <v>93</v>
      </c>
      <c r="AW475" s="14" t="s">
        <v>38</v>
      </c>
      <c r="AX475" s="14" t="s">
        <v>84</v>
      </c>
      <c r="AY475" s="263" t="s">
        <v>298</v>
      </c>
    </row>
    <row r="476" s="15" customFormat="1">
      <c r="A476" s="15"/>
      <c r="B476" s="264"/>
      <c r="C476" s="265"/>
      <c r="D476" s="244" t="s">
        <v>305</v>
      </c>
      <c r="E476" s="266" t="s">
        <v>1</v>
      </c>
      <c r="F476" s="267" t="s">
        <v>307</v>
      </c>
      <c r="G476" s="265"/>
      <c r="H476" s="268">
        <v>4</v>
      </c>
      <c r="I476" s="269"/>
      <c r="J476" s="265"/>
      <c r="K476" s="265"/>
      <c r="L476" s="270"/>
      <c r="M476" s="271"/>
      <c r="N476" s="272"/>
      <c r="O476" s="272"/>
      <c r="P476" s="272"/>
      <c r="Q476" s="272"/>
      <c r="R476" s="272"/>
      <c r="S476" s="272"/>
      <c r="T476" s="27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4" t="s">
        <v>305</v>
      </c>
      <c r="AU476" s="274" t="s">
        <v>93</v>
      </c>
      <c r="AV476" s="15" t="s">
        <v>155</v>
      </c>
      <c r="AW476" s="15" t="s">
        <v>38</v>
      </c>
      <c r="AX476" s="15" t="s">
        <v>91</v>
      </c>
      <c r="AY476" s="274" t="s">
        <v>298</v>
      </c>
    </row>
    <row r="477" s="2" customFormat="1" ht="33" customHeight="1">
      <c r="A477" s="39"/>
      <c r="B477" s="40"/>
      <c r="C477" s="229" t="s">
        <v>725</v>
      </c>
      <c r="D477" s="229" t="s">
        <v>300</v>
      </c>
      <c r="E477" s="230" t="s">
        <v>726</v>
      </c>
      <c r="F477" s="231" t="s">
        <v>727</v>
      </c>
      <c r="G477" s="232" t="s">
        <v>152</v>
      </c>
      <c r="H477" s="233">
        <v>4</v>
      </c>
      <c r="I477" s="234"/>
      <c r="J477" s="235">
        <f>ROUND(I477*H477,2)</f>
        <v>0</v>
      </c>
      <c r="K477" s="231" t="s">
        <v>303</v>
      </c>
      <c r="L477" s="45"/>
      <c r="M477" s="236" t="s">
        <v>1</v>
      </c>
      <c r="N477" s="237" t="s">
        <v>49</v>
      </c>
      <c r="O477" s="92"/>
      <c r="P477" s="238">
        <f>O477*H477</f>
        <v>0</v>
      </c>
      <c r="Q477" s="238">
        <v>0.039600000000000003</v>
      </c>
      <c r="R477" s="238">
        <f>Q477*H477</f>
        <v>0.15840000000000001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155</v>
      </c>
      <c r="AT477" s="240" t="s">
        <v>300</v>
      </c>
      <c r="AU477" s="240" t="s">
        <v>93</v>
      </c>
      <c r="AY477" s="18" t="s">
        <v>298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91</v>
      </c>
      <c r="BK477" s="241">
        <f>ROUND(I477*H477,2)</f>
        <v>0</v>
      </c>
      <c r="BL477" s="18" t="s">
        <v>155</v>
      </c>
      <c r="BM477" s="240" t="s">
        <v>728</v>
      </c>
    </row>
    <row r="478" s="13" customFormat="1">
      <c r="A478" s="13"/>
      <c r="B478" s="242"/>
      <c r="C478" s="243"/>
      <c r="D478" s="244" t="s">
        <v>305</v>
      </c>
      <c r="E478" s="245" t="s">
        <v>1</v>
      </c>
      <c r="F478" s="246" t="s">
        <v>724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305</v>
      </c>
      <c r="AU478" s="252" t="s">
        <v>93</v>
      </c>
      <c r="AV478" s="13" t="s">
        <v>91</v>
      </c>
      <c r="AW478" s="13" t="s">
        <v>38</v>
      </c>
      <c r="AX478" s="13" t="s">
        <v>84</v>
      </c>
      <c r="AY478" s="252" t="s">
        <v>298</v>
      </c>
    </row>
    <row r="479" s="14" customFormat="1">
      <c r="A479" s="14"/>
      <c r="B479" s="253"/>
      <c r="C479" s="254"/>
      <c r="D479" s="244" t="s">
        <v>305</v>
      </c>
      <c r="E479" s="255" t="s">
        <v>1</v>
      </c>
      <c r="F479" s="256" t="s">
        <v>155</v>
      </c>
      <c r="G479" s="254"/>
      <c r="H479" s="257">
        <v>4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305</v>
      </c>
      <c r="AU479" s="263" t="s">
        <v>93</v>
      </c>
      <c r="AV479" s="14" t="s">
        <v>93</v>
      </c>
      <c r="AW479" s="14" t="s">
        <v>38</v>
      </c>
      <c r="AX479" s="14" t="s">
        <v>84</v>
      </c>
      <c r="AY479" s="263" t="s">
        <v>298</v>
      </c>
    </row>
    <row r="480" s="15" customFormat="1">
      <c r="A480" s="15"/>
      <c r="B480" s="264"/>
      <c r="C480" s="265"/>
      <c r="D480" s="244" t="s">
        <v>305</v>
      </c>
      <c r="E480" s="266" t="s">
        <v>1</v>
      </c>
      <c r="F480" s="267" t="s">
        <v>307</v>
      </c>
      <c r="G480" s="265"/>
      <c r="H480" s="268">
        <v>4</v>
      </c>
      <c r="I480" s="269"/>
      <c r="J480" s="265"/>
      <c r="K480" s="265"/>
      <c r="L480" s="270"/>
      <c r="M480" s="271"/>
      <c r="N480" s="272"/>
      <c r="O480" s="272"/>
      <c r="P480" s="272"/>
      <c r="Q480" s="272"/>
      <c r="R480" s="272"/>
      <c r="S480" s="272"/>
      <c r="T480" s="27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4" t="s">
        <v>305</v>
      </c>
      <c r="AU480" s="274" t="s">
        <v>93</v>
      </c>
      <c r="AV480" s="15" t="s">
        <v>155</v>
      </c>
      <c r="AW480" s="15" t="s">
        <v>38</v>
      </c>
      <c r="AX480" s="15" t="s">
        <v>91</v>
      </c>
      <c r="AY480" s="274" t="s">
        <v>298</v>
      </c>
    </row>
    <row r="481" s="2" customFormat="1" ht="33" customHeight="1">
      <c r="A481" s="39"/>
      <c r="B481" s="40"/>
      <c r="C481" s="229" t="s">
        <v>729</v>
      </c>
      <c r="D481" s="229" t="s">
        <v>300</v>
      </c>
      <c r="E481" s="230" t="s">
        <v>730</v>
      </c>
      <c r="F481" s="231" t="s">
        <v>731</v>
      </c>
      <c r="G481" s="232" t="s">
        <v>152</v>
      </c>
      <c r="H481" s="233">
        <v>8</v>
      </c>
      <c r="I481" s="234"/>
      <c r="J481" s="235">
        <f>ROUND(I481*H481,2)</f>
        <v>0</v>
      </c>
      <c r="K481" s="231" t="s">
        <v>303</v>
      </c>
      <c r="L481" s="45"/>
      <c r="M481" s="236" t="s">
        <v>1</v>
      </c>
      <c r="N481" s="237" t="s">
        <v>49</v>
      </c>
      <c r="O481" s="92"/>
      <c r="P481" s="238">
        <f>O481*H481</f>
        <v>0</v>
      </c>
      <c r="Q481" s="238">
        <v>0.027799999999999998</v>
      </c>
      <c r="R481" s="238">
        <f>Q481*H481</f>
        <v>0.22239999999999999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155</v>
      </c>
      <c r="AT481" s="240" t="s">
        <v>300</v>
      </c>
      <c r="AU481" s="240" t="s">
        <v>93</v>
      </c>
      <c r="AY481" s="18" t="s">
        <v>298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91</v>
      </c>
      <c r="BK481" s="241">
        <f>ROUND(I481*H481,2)</f>
        <v>0</v>
      </c>
      <c r="BL481" s="18" t="s">
        <v>155</v>
      </c>
      <c r="BM481" s="240" t="s">
        <v>732</v>
      </c>
    </row>
    <row r="482" s="13" customFormat="1">
      <c r="A482" s="13"/>
      <c r="B482" s="242"/>
      <c r="C482" s="243"/>
      <c r="D482" s="244" t="s">
        <v>305</v>
      </c>
      <c r="E482" s="245" t="s">
        <v>1</v>
      </c>
      <c r="F482" s="246" t="s">
        <v>724</v>
      </c>
      <c r="G482" s="243"/>
      <c r="H482" s="245" t="s">
        <v>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305</v>
      </c>
      <c r="AU482" s="252" t="s">
        <v>93</v>
      </c>
      <c r="AV482" s="13" t="s">
        <v>91</v>
      </c>
      <c r="AW482" s="13" t="s">
        <v>38</v>
      </c>
      <c r="AX482" s="13" t="s">
        <v>84</v>
      </c>
      <c r="AY482" s="252" t="s">
        <v>298</v>
      </c>
    </row>
    <row r="483" s="14" customFormat="1">
      <c r="A483" s="14"/>
      <c r="B483" s="253"/>
      <c r="C483" s="254"/>
      <c r="D483" s="244" t="s">
        <v>305</v>
      </c>
      <c r="E483" s="255" t="s">
        <v>1</v>
      </c>
      <c r="F483" s="256" t="s">
        <v>338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305</v>
      </c>
      <c r="AU483" s="263" t="s">
        <v>93</v>
      </c>
      <c r="AV483" s="14" t="s">
        <v>93</v>
      </c>
      <c r="AW483" s="14" t="s">
        <v>38</v>
      </c>
      <c r="AX483" s="14" t="s">
        <v>84</v>
      </c>
      <c r="AY483" s="263" t="s">
        <v>298</v>
      </c>
    </row>
    <row r="484" s="15" customFormat="1">
      <c r="A484" s="15"/>
      <c r="B484" s="264"/>
      <c r="C484" s="265"/>
      <c r="D484" s="244" t="s">
        <v>305</v>
      </c>
      <c r="E484" s="266" t="s">
        <v>1</v>
      </c>
      <c r="F484" s="267" t="s">
        <v>307</v>
      </c>
      <c r="G484" s="265"/>
      <c r="H484" s="268">
        <v>8</v>
      </c>
      <c r="I484" s="269"/>
      <c r="J484" s="265"/>
      <c r="K484" s="265"/>
      <c r="L484" s="270"/>
      <c r="M484" s="271"/>
      <c r="N484" s="272"/>
      <c r="O484" s="272"/>
      <c r="P484" s="272"/>
      <c r="Q484" s="272"/>
      <c r="R484" s="272"/>
      <c r="S484" s="272"/>
      <c r="T484" s="27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4" t="s">
        <v>305</v>
      </c>
      <c r="AU484" s="274" t="s">
        <v>93</v>
      </c>
      <c r="AV484" s="15" t="s">
        <v>155</v>
      </c>
      <c r="AW484" s="15" t="s">
        <v>38</v>
      </c>
      <c r="AX484" s="15" t="s">
        <v>91</v>
      </c>
      <c r="AY484" s="274" t="s">
        <v>298</v>
      </c>
    </row>
    <row r="485" s="2" customFormat="1" ht="24.15" customHeight="1">
      <c r="A485" s="39"/>
      <c r="B485" s="40"/>
      <c r="C485" s="229" t="s">
        <v>733</v>
      </c>
      <c r="D485" s="229" t="s">
        <v>300</v>
      </c>
      <c r="E485" s="230" t="s">
        <v>734</v>
      </c>
      <c r="F485" s="231" t="s">
        <v>735</v>
      </c>
      <c r="G485" s="232" t="s">
        <v>186</v>
      </c>
      <c r="H485" s="233">
        <v>17</v>
      </c>
      <c r="I485" s="234"/>
      <c r="J485" s="235">
        <f>ROUND(I485*H485,2)</f>
        <v>0</v>
      </c>
      <c r="K485" s="231" t="s">
        <v>303</v>
      </c>
      <c r="L485" s="45"/>
      <c r="M485" s="236" t="s">
        <v>1</v>
      </c>
      <c r="N485" s="237" t="s">
        <v>49</v>
      </c>
      <c r="O485" s="92"/>
      <c r="P485" s="238">
        <f>O485*H485</f>
        <v>0</v>
      </c>
      <c r="Q485" s="238">
        <v>0.00069999999999999999</v>
      </c>
      <c r="R485" s="238">
        <f>Q485*H485</f>
        <v>0.011899999999999999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155</v>
      </c>
      <c r="AT485" s="240" t="s">
        <v>300</v>
      </c>
      <c r="AU485" s="240" t="s">
        <v>93</v>
      </c>
      <c r="AY485" s="18" t="s">
        <v>298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91</v>
      </c>
      <c r="BK485" s="241">
        <f>ROUND(I485*H485,2)</f>
        <v>0</v>
      </c>
      <c r="BL485" s="18" t="s">
        <v>155</v>
      </c>
      <c r="BM485" s="240" t="s">
        <v>736</v>
      </c>
    </row>
    <row r="486" s="13" customFormat="1">
      <c r="A486" s="13"/>
      <c r="B486" s="242"/>
      <c r="C486" s="243"/>
      <c r="D486" s="244" t="s">
        <v>305</v>
      </c>
      <c r="E486" s="245" t="s">
        <v>1</v>
      </c>
      <c r="F486" s="246" t="s">
        <v>383</v>
      </c>
      <c r="G486" s="243"/>
      <c r="H486" s="245" t="s">
        <v>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305</v>
      </c>
      <c r="AU486" s="252" t="s">
        <v>93</v>
      </c>
      <c r="AV486" s="13" t="s">
        <v>91</v>
      </c>
      <c r="AW486" s="13" t="s">
        <v>38</v>
      </c>
      <c r="AX486" s="13" t="s">
        <v>84</v>
      </c>
      <c r="AY486" s="252" t="s">
        <v>298</v>
      </c>
    </row>
    <row r="487" s="14" customFormat="1">
      <c r="A487" s="14"/>
      <c r="B487" s="253"/>
      <c r="C487" s="254"/>
      <c r="D487" s="244" t="s">
        <v>305</v>
      </c>
      <c r="E487" s="255" t="s">
        <v>212</v>
      </c>
      <c r="F487" s="256" t="s">
        <v>214</v>
      </c>
      <c r="G487" s="254"/>
      <c r="H487" s="257">
        <v>17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305</v>
      </c>
      <c r="AU487" s="263" t="s">
        <v>93</v>
      </c>
      <c r="AV487" s="14" t="s">
        <v>93</v>
      </c>
      <c r="AW487" s="14" t="s">
        <v>38</v>
      </c>
      <c r="AX487" s="14" t="s">
        <v>84</v>
      </c>
      <c r="AY487" s="263" t="s">
        <v>298</v>
      </c>
    </row>
    <row r="488" s="15" customFormat="1">
      <c r="A488" s="15"/>
      <c r="B488" s="264"/>
      <c r="C488" s="265"/>
      <c r="D488" s="244" t="s">
        <v>305</v>
      </c>
      <c r="E488" s="266" t="s">
        <v>1</v>
      </c>
      <c r="F488" s="267" t="s">
        <v>307</v>
      </c>
      <c r="G488" s="265"/>
      <c r="H488" s="268">
        <v>17</v>
      </c>
      <c r="I488" s="269"/>
      <c r="J488" s="265"/>
      <c r="K488" s="265"/>
      <c r="L488" s="270"/>
      <c r="M488" s="271"/>
      <c r="N488" s="272"/>
      <c r="O488" s="272"/>
      <c r="P488" s="272"/>
      <c r="Q488" s="272"/>
      <c r="R488" s="272"/>
      <c r="S488" s="272"/>
      <c r="T488" s="27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4" t="s">
        <v>305</v>
      </c>
      <c r="AU488" s="274" t="s">
        <v>93</v>
      </c>
      <c r="AV488" s="15" t="s">
        <v>155</v>
      </c>
      <c r="AW488" s="15" t="s">
        <v>38</v>
      </c>
      <c r="AX488" s="15" t="s">
        <v>91</v>
      </c>
      <c r="AY488" s="274" t="s">
        <v>298</v>
      </c>
    </row>
    <row r="489" s="2" customFormat="1" ht="24.15" customHeight="1">
      <c r="A489" s="39"/>
      <c r="B489" s="40"/>
      <c r="C489" s="279" t="s">
        <v>737</v>
      </c>
      <c r="D489" s="279" t="s">
        <v>346</v>
      </c>
      <c r="E489" s="280" t="s">
        <v>738</v>
      </c>
      <c r="F489" s="281" t="s">
        <v>739</v>
      </c>
      <c r="G489" s="282" t="s">
        <v>186</v>
      </c>
      <c r="H489" s="283">
        <v>1</v>
      </c>
      <c r="I489" s="284"/>
      <c r="J489" s="285">
        <f>ROUND(I489*H489,2)</f>
        <v>0</v>
      </c>
      <c r="K489" s="281" t="s">
        <v>303</v>
      </c>
      <c r="L489" s="286"/>
      <c r="M489" s="287" t="s">
        <v>1</v>
      </c>
      <c r="N489" s="288" t="s">
        <v>49</v>
      </c>
      <c r="O489" s="92"/>
      <c r="P489" s="238">
        <f>O489*H489</f>
        <v>0</v>
      </c>
      <c r="Q489" s="238">
        <v>0.0025000000000000001</v>
      </c>
      <c r="R489" s="238">
        <f>Q489*H489</f>
        <v>0.0025000000000000001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338</v>
      </c>
      <c r="AT489" s="240" t="s">
        <v>346</v>
      </c>
      <c r="AU489" s="240" t="s">
        <v>93</v>
      </c>
      <c r="AY489" s="18" t="s">
        <v>298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91</v>
      </c>
      <c r="BK489" s="241">
        <f>ROUND(I489*H489,2)</f>
        <v>0</v>
      </c>
      <c r="BL489" s="18" t="s">
        <v>155</v>
      </c>
      <c r="BM489" s="240" t="s">
        <v>740</v>
      </c>
    </row>
    <row r="490" s="13" customFormat="1">
      <c r="A490" s="13"/>
      <c r="B490" s="242"/>
      <c r="C490" s="243"/>
      <c r="D490" s="244" t="s">
        <v>305</v>
      </c>
      <c r="E490" s="245" t="s">
        <v>1</v>
      </c>
      <c r="F490" s="246" t="s">
        <v>383</v>
      </c>
      <c r="G490" s="243"/>
      <c r="H490" s="245" t="s">
        <v>1</v>
      </c>
      <c r="I490" s="247"/>
      <c r="J490" s="243"/>
      <c r="K490" s="243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305</v>
      </c>
      <c r="AU490" s="252" t="s">
        <v>93</v>
      </c>
      <c r="AV490" s="13" t="s">
        <v>91</v>
      </c>
      <c r="AW490" s="13" t="s">
        <v>38</v>
      </c>
      <c r="AX490" s="13" t="s">
        <v>84</v>
      </c>
      <c r="AY490" s="252" t="s">
        <v>298</v>
      </c>
    </row>
    <row r="491" s="14" customFormat="1">
      <c r="A491" s="14"/>
      <c r="B491" s="253"/>
      <c r="C491" s="254"/>
      <c r="D491" s="244" t="s">
        <v>305</v>
      </c>
      <c r="E491" s="255" t="s">
        <v>1</v>
      </c>
      <c r="F491" s="256" t="s">
        <v>91</v>
      </c>
      <c r="G491" s="254"/>
      <c r="H491" s="257">
        <v>1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305</v>
      </c>
      <c r="AU491" s="263" t="s">
        <v>93</v>
      </c>
      <c r="AV491" s="14" t="s">
        <v>93</v>
      </c>
      <c r="AW491" s="14" t="s">
        <v>38</v>
      </c>
      <c r="AX491" s="14" t="s">
        <v>84</v>
      </c>
      <c r="AY491" s="263" t="s">
        <v>298</v>
      </c>
    </row>
    <row r="492" s="15" customFormat="1">
      <c r="A492" s="15"/>
      <c r="B492" s="264"/>
      <c r="C492" s="265"/>
      <c r="D492" s="244" t="s">
        <v>305</v>
      </c>
      <c r="E492" s="266" t="s">
        <v>1</v>
      </c>
      <c r="F492" s="267" t="s">
        <v>307</v>
      </c>
      <c r="G492" s="265"/>
      <c r="H492" s="268">
        <v>1</v>
      </c>
      <c r="I492" s="269"/>
      <c r="J492" s="265"/>
      <c r="K492" s="265"/>
      <c r="L492" s="270"/>
      <c r="M492" s="271"/>
      <c r="N492" s="272"/>
      <c r="O492" s="272"/>
      <c r="P492" s="272"/>
      <c r="Q492" s="272"/>
      <c r="R492" s="272"/>
      <c r="S492" s="272"/>
      <c r="T492" s="27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4" t="s">
        <v>305</v>
      </c>
      <c r="AU492" s="274" t="s">
        <v>93</v>
      </c>
      <c r="AV492" s="15" t="s">
        <v>155</v>
      </c>
      <c r="AW492" s="15" t="s">
        <v>38</v>
      </c>
      <c r="AX492" s="15" t="s">
        <v>91</v>
      </c>
      <c r="AY492" s="274" t="s">
        <v>298</v>
      </c>
    </row>
    <row r="493" s="2" customFormat="1" ht="16.5" customHeight="1">
      <c r="A493" s="39"/>
      <c r="B493" s="40"/>
      <c r="C493" s="279" t="s">
        <v>741</v>
      </c>
      <c r="D493" s="279" t="s">
        <v>346</v>
      </c>
      <c r="E493" s="280" t="s">
        <v>742</v>
      </c>
      <c r="F493" s="281" t="s">
        <v>743</v>
      </c>
      <c r="G493" s="282" t="s">
        <v>186</v>
      </c>
      <c r="H493" s="283">
        <v>8</v>
      </c>
      <c r="I493" s="284"/>
      <c r="J493" s="285">
        <f>ROUND(I493*H493,2)</f>
        <v>0</v>
      </c>
      <c r="K493" s="281" t="s">
        <v>303</v>
      </c>
      <c r="L493" s="286"/>
      <c r="M493" s="287" t="s">
        <v>1</v>
      </c>
      <c r="N493" s="288" t="s">
        <v>49</v>
      </c>
      <c r="O493" s="92"/>
      <c r="P493" s="238">
        <f>O493*H493</f>
        <v>0</v>
      </c>
      <c r="Q493" s="238">
        <v>0.0077000000000000002</v>
      </c>
      <c r="R493" s="238">
        <f>Q493*H493</f>
        <v>0.061600000000000002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338</v>
      </c>
      <c r="AT493" s="240" t="s">
        <v>346</v>
      </c>
      <c r="AU493" s="240" t="s">
        <v>93</v>
      </c>
      <c r="AY493" s="18" t="s">
        <v>298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91</v>
      </c>
      <c r="BK493" s="241">
        <f>ROUND(I493*H493,2)</f>
        <v>0</v>
      </c>
      <c r="BL493" s="18" t="s">
        <v>155</v>
      </c>
      <c r="BM493" s="240" t="s">
        <v>744</v>
      </c>
    </row>
    <row r="494" s="13" customFormat="1">
      <c r="A494" s="13"/>
      <c r="B494" s="242"/>
      <c r="C494" s="243"/>
      <c r="D494" s="244" t="s">
        <v>305</v>
      </c>
      <c r="E494" s="245" t="s">
        <v>1</v>
      </c>
      <c r="F494" s="246" t="s">
        <v>383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305</v>
      </c>
      <c r="AU494" s="252" t="s">
        <v>93</v>
      </c>
      <c r="AV494" s="13" t="s">
        <v>91</v>
      </c>
      <c r="AW494" s="13" t="s">
        <v>38</v>
      </c>
      <c r="AX494" s="13" t="s">
        <v>84</v>
      </c>
      <c r="AY494" s="252" t="s">
        <v>298</v>
      </c>
    </row>
    <row r="495" s="14" customFormat="1">
      <c r="A495" s="14"/>
      <c r="B495" s="253"/>
      <c r="C495" s="254"/>
      <c r="D495" s="244" t="s">
        <v>305</v>
      </c>
      <c r="E495" s="255" t="s">
        <v>1</v>
      </c>
      <c r="F495" s="256" t="s">
        <v>338</v>
      </c>
      <c r="G495" s="254"/>
      <c r="H495" s="257">
        <v>8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305</v>
      </c>
      <c r="AU495" s="263" t="s">
        <v>93</v>
      </c>
      <c r="AV495" s="14" t="s">
        <v>93</v>
      </c>
      <c r="AW495" s="14" t="s">
        <v>38</v>
      </c>
      <c r="AX495" s="14" t="s">
        <v>84</v>
      </c>
      <c r="AY495" s="263" t="s">
        <v>298</v>
      </c>
    </row>
    <row r="496" s="15" customFormat="1">
      <c r="A496" s="15"/>
      <c r="B496" s="264"/>
      <c r="C496" s="265"/>
      <c r="D496" s="244" t="s">
        <v>305</v>
      </c>
      <c r="E496" s="266" t="s">
        <v>1</v>
      </c>
      <c r="F496" s="267" t="s">
        <v>307</v>
      </c>
      <c r="G496" s="265"/>
      <c r="H496" s="268">
        <v>8</v>
      </c>
      <c r="I496" s="269"/>
      <c r="J496" s="265"/>
      <c r="K496" s="265"/>
      <c r="L496" s="270"/>
      <c r="M496" s="271"/>
      <c r="N496" s="272"/>
      <c r="O496" s="272"/>
      <c r="P496" s="272"/>
      <c r="Q496" s="272"/>
      <c r="R496" s="272"/>
      <c r="S496" s="272"/>
      <c r="T496" s="27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4" t="s">
        <v>305</v>
      </c>
      <c r="AU496" s="274" t="s">
        <v>93</v>
      </c>
      <c r="AV496" s="15" t="s">
        <v>155</v>
      </c>
      <c r="AW496" s="15" t="s">
        <v>38</v>
      </c>
      <c r="AX496" s="15" t="s">
        <v>91</v>
      </c>
      <c r="AY496" s="274" t="s">
        <v>298</v>
      </c>
    </row>
    <row r="497" s="2" customFormat="1" ht="16.5" customHeight="1">
      <c r="A497" s="39"/>
      <c r="B497" s="40"/>
      <c r="C497" s="279" t="s">
        <v>745</v>
      </c>
      <c r="D497" s="279" t="s">
        <v>346</v>
      </c>
      <c r="E497" s="280" t="s">
        <v>746</v>
      </c>
      <c r="F497" s="281" t="s">
        <v>747</v>
      </c>
      <c r="G497" s="282" t="s">
        <v>186</v>
      </c>
      <c r="H497" s="283">
        <v>6</v>
      </c>
      <c r="I497" s="284"/>
      <c r="J497" s="285">
        <f>ROUND(I497*H497,2)</f>
        <v>0</v>
      </c>
      <c r="K497" s="281" t="s">
        <v>303</v>
      </c>
      <c r="L497" s="286"/>
      <c r="M497" s="287" t="s">
        <v>1</v>
      </c>
      <c r="N497" s="288" t="s">
        <v>49</v>
      </c>
      <c r="O497" s="92"/>
      <c r="P497" s="238">
        <f>O497*H497</f>
        <v>0</v>
      </c>
      <c r="Q497" s="238">
        <v>0.0053</v>
      </c>
      <c r="R497" s="238">
        <f>Q497*H497</f>
        <v>0.031800000000000002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338</v>
      </c>
      <c r="AT497" s="240" t="s">
        <v>346</v>
      </c>
      <c r="AU497" s="240" t="s">
        <v>93</v>
      </c>
      <c r="AY497" s="18" t="s">
        <v>298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91</v>
      </c>
      <c r="BK497" s="241">
        <f>ROUND(I497*H497,2)</f>
        <v>0</v>
      </c>
      <c r="BL497" s="18" t="s">
        <v>155</v>
      </c>
      <c r="BM497" s="240" t="s">
        <v>748</v>
      </c>
    </row>
    <row r="498" s="13" customFormat="1">
      <c r="A498" s="13"/>
      <c r="B498" s="242"/>
      <c r="C498" s="243"/>
      <c r="D498" s="244" t="s">
        <v>305</v>
      </c>
      <c r="E498" s="245" t="s">
        <v>1</v>
      </c>
      <c r="F498" s="246" t="s">
        <v>383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305</v>
      </c>
      <c r="AU498" s="252" t="s">
        <v>93</v>
      </c>
      <c r="AV498" s="13" t="s">
        <v>91</v>
      </c>
      <c r="AW498" s="13" t="s">
        <v>38</v>
      </c>
      <c r="AX498" s="13" t="s">
        <v>84</v>
      </c>
      <c r="AY498" s="252" t="s">
        <v>298</v>
      </c>
    </row>
    <row r="499" s="14" customFormat="1">
      <c r="A499" s="14"/>
      <c r="B499" s="253"/>
      <c r="C499" s="254"/>
      <c r="D499" s="244" t="s">
        <v>305</v>
      </c>
      <c r="E499" s="255" t="s">
        <v>1</v>
      </c>
      <c r="F499" s="256" t="s">
        <v>183</v>
      </c>
      <c r="G499" s="254"/>
      <c r="H499" s="257">
        <v>6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305</v>
      </c>
      <c r="AU499" s="263" t="s">
        <v>93</v>
      </c>
      <c r="AV499" s="14" t="s">
        <v>93</v>
      </c>
      <c r="AW499" s="14" t="s">
        <v>38</v>
      </c>
      <c r="AX499" s="14" t="s">
        <v>84</v>
      </c>
      <c r="AY499" s="263" t="s">
        <v>298</v>
      </c>
    </row>
    <row r="500" s="15" customFormat="1">
      <c r="A500" s="15"/>
      <c r="B500" s="264"/>
      <c r="C500" s="265"/>
      <c r="D500" s="244" t="s">
        <v>305</v>
      </c>
      <c r="E500" s="266" t="s">
        <v>1</v>
      </c>
      <c r="F500" s="267" t="s">
        <v>307</v>
      </c>
      <c r="G500" s="265"/>
      <c r="H500" s="268">
        <v>6</v>
      </c>
      <c r="I500" s="269"/>
      <c r="J500" s="265"/>
      <c r="K500" s="265"/>
      <c r="L500" s="270"/>
      <c r="M500" s="271"/>
      <c r="N500" s="272"/>
      <c r="O500" s="272"/>
      <c r="P500" s="272"/>
      <c r="Q500" s="272"/>
      <c r="R500" s="272"/>
      <c r="S500" s="272"/>
      <c r="T500" s="27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4" t="s">
        <v>305</v>
      </c>
      <c r="AU500" s="274" t="s">
        <v>93</v>
      </c>
      <c r="AV500" s="15" t="s">
        <v>155</v>
      </c>
      <c r="AW500" s="15" t="s">
        <v>38</v>
      </c>
      <c r="AX500" s="15" t="s">
        <v>91</v>
      </c>
      <c r="AY500" s="274" t="s">
        <v>298</v>
      </c>
    </row>
    <row r="501" s="2" customFormat="1" ht="16.5" customHeight="1">
      <c r="A501" s="39"/>
      <c r="B501" s="40"/>
      <c r="C501" s="279" t="s">
        <v>749</v>
      </c>
      <c r="D501" s="279" t="s">
        <v>346</v>
      </c>
      <c r="E501" s="280" t="s">
        <v>750</v>
      </c>
      <c r="F501" s="281" t="s">
        <v>751</v>
      </c>
      <c r="G501" s="282" t="s">
        <v>186</v>
      </c>
      <c r="H501" s="283">
        <v>2</v>
      </c>
      <c r="I501" s="284"/>
      <c r="J501" s="285">
        <f>ROUND(I501*H501,2)</f>
        <v>0</v>
      </c>
      <c r="K501" s="281" t="s">
        <v>303</v>
      </c>
      <c r="L501" s="286"/>
      <c r="M501" s="287" t="s">
        <v>1</v>
      </c>
      <c r="N501" s="288" t="s">
        <v>49</v>
      </c>
      <c r="O501" s="92"/>
      <c r="P501" s="238">
        <f>O501*H501</f>
        <v>0</v>
      </c>
      <c r="Q501" s="238">
        <v>0.0012999999999999999</v>
      </c>
      <c r="R501" s="238">
        <f>Q501*H501</f>
        <v>0.0025999999999999999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338</v>
      </c>
      <c r="AT501" s="240" t="s">
        <v>346</v>
      </c>
      <c r="AU501" s="240" t="s">
        <v>93</v>
      </c>
      <c r="AY501" s="18" t="s">
        <v>298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91</v>
      </c>
      <c r="BK501" s="241">
        <f>ROUND(I501*H501,2)</f>
        <v>0</v>
      </c>
      <c r="BL501" s="18" t="s">
        <v>155</v>
      </c>
      <c r="BM501" s="240" t="s">
        <v>752</v>
      </c>
    </row>
    <row r="502" s="13" customFormat="1">
      <c r="A502" s="13"/>
      <c r="B502" s="242"/>
      <c r="C502" s="243"/>
      <c r="D502" s="244" t="s">
        <v>305</v>
      </c>
      <c r="E502" s="245" t="s">
        <v>1</v>
      </c>
      <c r="F502" s="246" t="s">
        <v>383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305</v>
      </c>
      <c r="AU502" s="252" t="s">
        <v>93</v>
      </c>
      <c r="AV502" s="13" t="s">
        <v>91</v>
      </c>
      <c r="AW502" s="13" t="s">
        <v>38</v>
      </c>
      <c r="AX502" s="13" t="s">
        <v>84</v>
      </c>
      <c r="AY502" s="252" t="s">
        <v>298</v>
      </c>
    </row>
    <row r="503" s="14" customFormat="1">
      <c r="A503" s="14"/>
      <c r="B503" s="253"/>
      <c r="C503" s="254"/>
      <c r="D503" s="244" t="s">
        <v>305</v>
      </c>
      <c r="E503" s="255" t="s">
        <v>1</v>
      </c>
      <c r="F503" s="256" t="s">
        <v>93</v>
      </c>
      <c r="G503" s="254"/>
      <c r="H503" s="257">
        <v>2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305</v>
      </c>
      <c r="AU503" s="263" t="s">
        <v>93</v>
      </c>
      <c r="AV503" s="14" t="s">
        <v>93</v>
      </c>
      <c r="AW503" s="14" t="s">
        <v>38</v>
      </c>
      <c r="AX503" s="14" t="s">
        <v>84</v>
      </c>
      <c r="AY503" s="263" t="s">
        <v>298</v>
      </c>
    </row>
    <row r="504" s="15" customFormat="1">
      <c r="A504" s="15"/>
      <c r="B504" s="264"/>
      <c r="C504" s="265"/>
      <c r="D504" s="244" t="s">
        <v>305</v>
      </c>
      <c r="E504" s="266" t="s">
        <v>1</v>
      </c>
      <c r="F504" s="267" t="s">
        <v>307</v>
      </c>
      <c r="G504" s="265"/>
      <c r="H504" s="268">
        <v>2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4" t="s">
        <v>305</v>
      </c>
      <c r="AU504" s="274" t="s">
        <v>93</v>
      </c>
      <c r="AV504" s="15" t="s">
        <v>155</v>
      </c>
      <c r="AW504" s="15" t="s">
        <v>38</v>
      </c>
      <c r="AX504" s="15" t="s">
        <v>91</v>
      </c>
      <c r="AY504" s="274" t="s">
        <v>298</v>
      </c>
    </row>
    <row r="505" s="2" customFormat="1" ht="24.15" customHeight="1">
      <c r="A505" s="39"/>
      <c r="B505" s="40"/>
      <c r="C505" s="229" t="s">
        <v>753</v>
      </c>
      <c r="D505" s="229" t="s">
        <v>300</v>
      </c>
      <c r="E505" s="230" t="s">
        <v>754</v>
      </c>
      <c r="F505" s="231" t="s">
        <v>755</v>
      </c>
      <c r="G505" s="232" t="s">
        <v>186</v>
      </c>
      <c r="H505" s="233">
        <v>14</v>
      </c>
      <c r="I505" s="234"/>
      <c r="J505" s="235">
        <f>ROUND(I505*H505,2)</f>
        <v>0</v>
      </c>
      <c r="K505" s="231" t="s">
        <v>303</v>
      </c>
      <c r="L505" s="45"/>
      <c r="M505" s="236" t="s">
        <v>1</v>
      </c>
      <c r="N505" s="237" t="s">
        <v>49</v>
      </c>
      <c r="O505" s="92"/>
      <c r="P505" s="238">
        <f>O505*H505</f>
        <v>0</v>
      </c>
      <c r="Q505" s="238">
        <v>0.10940999999999999</v>
      </c>
      <c r="R505" s="238">
        <f>Q505*H505</f>
        <v>1.5317399999999999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155</v>
      </c>
      <c r="AT505" s="240" t="s">
        <v>300</v>
      </c>
      <c r="AU505" s="240" t="s">
        <v>93</v>
      </c>
      <c r="AY505" s="18" t="s">
        <v>298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91</v>
      </c>
      <c r="BK505" s="241">
        <f>ROUND(I505*H505,2)</f>
        <v>0</v>
      </c>
      <c r="BL505" s="18" t="s">
        <v>155</v>
      </c>
      <c r="BM505" s="240" t="s">
        <v>756</v>
      </c>
    </row>
    <row r="506" s="13" customFormat="1">
      <c r="A506" s="13"/>
      <c r="B506" s="242"/>
      <c r="C506" s="243"/>
      <c r="D506" s="244" t="s">
        <v>305</v>
      </c>
      <c r="E506" s="245" t="s">
        <v>1</v>
      </c>
      <c r="F506" s="246" t="s">
        <v>383</v>
      </c>
      <c r="G506" s="243"/>
      <c r="H506" s="245" t="s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305</v>
      </c>
      <c r="AU506" s="252" t="s">
        <v>93</v>
      </c>
      <c r="AV506" s="13" t="s">
        <v>91</v>
      </c>
      <c r="AW506" s="13" t="s">
        <v>38</v>
      </c>
      <c r="AX506" s="13" t="s">
        <v>84</v>
      </c>
      <c r="AY506" s="252" t="s">
        <v>298</v>
      </c>
    </row>
    <row r="507" s="14" customFormat="1">
      <c r="A507" s="14"/>
      <c r="B507" s="253"/>
      <c r="C507" s="254"/>
      <c r="D507" s="244" t="s">
        <v>305</v>
      </c>
      <c r="E507" s="255" t="s">
        <v>209</v>
      </c>
      <c r="F507" s="256" t="s">
        <v>211</v>
      </c>
      <c r="G507" s="254"/>
      <c r="H507" s="257">
        <v>14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305</v>
      </c>
      <c r="AU507" s="263" t="s">
        <v>93</v>
      </c>
      <c r="AV507" s="14" t="s">
        <v>93</v>
      </c>
      <c r="AW507" s="14" t="s">
        <v>38</v>
      </c>
      <c r="AX507" s="14" t="s">
        <v>84</v>
      </c>
      <c r="AY507" s="263" t="s">
        <v>298</v>
      </c>
    </row>
    <row r="508" s="15" customFormat="1">
      <c r="A508" s="15"/>
      <c r="B508" s="264"/>
      <c r="C508" s="265"/>
      <c r="D508" s="244" t="s">
        <v>305</v>
      </c>
      <c r="E508" s="266" t="s">
        <v>1</v>
      </c>
      <c r="F508" s="267" t="s">
        <v>307</v>
      </c>
      <c r="G508" s="265"/>
      <c r="H508" s="268">
        <v>14</v>
      </c>
      <c r="I508" s="269"/>
      <c r="J508" s="265"/>
      <c r="K508" s="265"/>
      <c r="L508" s="270"/>
      <c r="M508" s="271"/>
      <c r="N508" s="272"/>
      <c r="O508" s="272"/>
      <c r="P508" s="272"/>
      <c r="Q508" s="272"/>
      <c r="R508" s="272"/>
      <c r="S508" s="272"/>
      <c r="T508" s="273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4" t="s">
        <v>305</v>
      </c>
      <c r="AU508" s="274" t="s">
        <v>93</v>
      </c>
      <c r="AV508" s="15" t="s">
        <v>155</v>
      </c>
      <c r="AW508" s="15" t="s">
        <v>38</v>
      </c>
      <c r="AX508" s="15" t="s">
        <v>91</v>
      </c>
      <c r="AY508" s="274" t="s">
        <v>298</v>
      </c>
    </row>
    <row r="509" s="2" customFormat="1" ht="21.75" customHeight="1">
      <c r="A509" s="39"/>
      <c r="B509" s="40"/>
      <c r="C509" s="279" t="s">
        <v>757</v>
      </c>
      <c r="D509" s="279" t="s">
        <v>346</v>
      </c>
      <c r="E509" s="280" t="s">
        <v>758</v>
      </c>
      <c r="F509" s="281" t="s">
        <v>759</v>
      </c>
      <c r="G509" s="282" t="s">
        <v>186</v>
      </c>
      <c r="H509" s="283">
        <v>14</v>
      </c>
      <c r="I509" s="284"/>
      <c r="J509" s="285">
        <f>ROUND(I509*H509,2)</f>
        <v>0</v>
      </c>
      <c r="K509" s="281" t="s">
        <v>303</v>
      </c>
      <c r="L509" s="286"/>
      <c r="M509" s="287" t="s">
        <v>1</v>
      </c>
      <c r="N509" s="288" t="s">
        <v>49</v>
      </c>
      <c r="O509" s="92"/>
      <c r="P509" s="238">
        <f>O509*H509</f>
        <v>0</v>
      </c>
      <c r="Q509" s="238">
        <v>0.0064999999999999997</v>
      </c>
      <c r="R509" s="238">
        <f>Q509*H509</f>
        <v>0.090999999999999998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338</v>
      </c>
      <c r="AT509" s="240" t="s">
        <v>346</v>
      </c>
      <c r="AU509" s="240" t="s">
        <v>93</v>
      </c>
      <c r="AY509" s="18" t="s">
        <v>298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91</v>
      </c>
      <c r="BK509" s="241">
        <f>ROUND(I509*H509,2)</f>
        <v>0</v>
      </c>
      <c r="BL509" s="18" t="s">
        <v>155</v>
      </c>
      <c r="BM509" s="240" t="s">
        <v>760</v>
      </c>
    </row>
    <row r="510" s="14" customFormat="1">
      <c r="A510" s="14"/>
      <c r="B510" s="253"/>
      <c r="C510" s="254"/>
      <c r="D510" s="244" t="s">
        <v>305</v>
      </c>
      <c r="E510" s="255" t="s">
        <v>1</v>
      </c>
      <c r="F510" s="256" t="s">
        <v>209</v>
      </c>
      <c r="G510" s="254"/>
      <c r="H510" s="257">
        <v>14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305</v>
      </c>
      <c r="AU510" s="263" t="s">
        <v>93</v>
      </c>
      <c r="AV510" s="14" t="s">
        <v>93</v>
      </c>
      <c r="AW510" s="14" t="s">
        <v>38</v>
      </c>
      <c r="AX510" s="14" t="s">
        <v>84</v>
      </c>
      <c r="AY510" s="263" t="s">
        <v>298</v>
      </c>
    </row>
    <row r="511" s="15" customFormat="1">
      <c r="A511" s="15"/>
      <c r="B511" s="264"/>
      <c r="C511" s="265"/>
      <c r="D511" s="244" t="s">
        <v>305</v>
      </c>
      <c r="E511" s="266" t="s">
        <v>1</v>
      </c>
      <c r="F511" s="267" t="s">
        <v>307</v>
      </c>
      <c r="G511" s="265"/>
      <c r="H511" s="268">
        <v>14</v>
      </c>
      <c r="I511" s="269"/>
      <c r="J511" s="265"/>
      <c r="K511" s="265"/>
      <c r="L511" s="270"/>
      <c r="M511" s="271"/>
      <c r="N511" s="272"/>
      <c r="O511" s="272"/>
      <c r="P511" s="272"/>
      <c r="Q511" s="272"/>
      <c r="R511" s="272"/>
      <c r="S511" s="272"/>
      <c r="T511" s="27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4" t="s">
        <v>305</v>
      </c>
      <c r="AU511" s="274" t="s">
        <v>93</v>
      </c>
      <c r="AV511" s="15" t="s">
        <v>155</v>
      </c>
      <c r="AW511" s="15" t="s">
        <v>38</v>
      </c>
      <c r="AX511" s="15" t="s">
        <v>91</v>
      </c>
      <c r="AY511" s="274" t="s">
        <v>298</v>
      </c>
    </row>
    <row r="512" s="2" customFormat="1" ht="16.5" customHeight="1">
      <c r="A512" s="39"/>
      <c r="B512" s="40"/>
      <c r="C512" s="279" t="s">
        <v>761</v>
      </c>
      <c r="D512" s="279" t="s">
        <v>346</v>
      </c>
      <c r="E512" s="280" t="s">
        <v>762</v>
      </c>
      <c r="F512" s="281" t="s">
        <v>763</v>
      </c>
      <c r="G512" s="282" t="s">
        <v>186</v>
      </c>
      <c r="H512" s="283">
        <v>34</v>
      </c>
      <c r="I512" s="284"/>
      <c r="J512" s="285">
        <f>ROUND(I512*H512,2)</f>
        <v>0</v>
      </c>
      <c r="K512" s="281" t="s">
        <v>303</v>
      </c>
      <c r="L512" s="286"/>
      <c r="M512" s="287" t="s">
        <v>1</v>
      </c>
      <c r="N512" s="288" t="s">
        <v>49</v>
      </c>
      <c r="O512" s="92"/>
      <c r="P512" s="238">
        <f>O512*H512</f>
        <v>0</v>
      </c>
      <c r="Q512" s="238">
        <v>0.00040000000000000002</v>
      </c>
      <c r="R512" s="238">
        <f>Q512*H512</f>
        <v>0.013600000000000001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338</v>
      </c>
      <c r="AT512" s="240" t="s">
        <v>346</v>
      </c>
      <c r="AU512" s="240" t="s">
        <v>93</v>
      </c>
      <c r="AY512" s="18" t="s">
        <v>298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91</v>
      </c>
      <c r="BK512" s="241">
        <f>ROUND(I512*H512,2)</f>
        <v>0</v>
      </c>
      <c r="BL512" s="18" t="s">
        <v>155</v>
      </c>
      <c r="BM512" s="240" t="s">
        <v>764</v>
      </c>
    </row>
    <row r="513" s="14" customFormat="1">
      <c r="A513" s="14"/>
      <c r="B513" s="253"/>
      <c r="C513" s="254"/>
      <c r="D513" s="244" t="s">
        <v>305</v>
      </c>
      <c r="E513" s="255" t="s">
        <v>1</v>
      </c>
      <c r="F513" s="256" t="s">
        <v>765</v>
      </c>
      <c r="G513" s="254"/>
      <c r="H513" s="257">
        <v>34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305</v>
      </c>
      <c r="AU513" s="263" t="s">
        <v>93</v>
      </c>
      <c r="AV513" s="14" t="s">
        <v>93</v>
      </c>
      <c r="AW513" s="14" t="s">
        <v>38</v>
      </c>
      <c r="AX513" s="14" t="s">
        <v>84</v>
      </c>
      <c r="AY513" s="263" t="s">
        <v>298</v>
      </c>
    </row>
    <row r="514" s="15" customFormat="1">
      <c r="A514" s="15"/>
      <c r="B514" s="264"/>
      <c r="C514" s="265"/>
      <c r="D514" s="244" t="s">
        <v>305</v>
      </c>
      <c r="E514" s="266" t="s">
        <v>1</v>
      </c>
      <c r="F514" s="267" t="s">
        <v>307</v>
      </c>
      <c r="G514" s="265"/>
      <c r="H514" s="268">
        <v>34</v>
      </c>
      <c r="I514" s="269"/>
      <c r="J514" s="265"/>
      <c r="K514" s="265"/>
      <c r="L514" s="270"/>
      <c r="M514" s="271"/>
      <c r="N514" s="272"/>
      <c r="O514" s="272"/>
      <c r="P514" s="272"/>
      <c r="Q514" s="272"/>
      <c r="R514" s="272"/>
      <c r="S514" s="272"/>
      <c r="T514" s="27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4" t="s">
        <v>305</v>
      </c>
      <c r="AU514" s="274" t="s">
        <v>93</v>
      </c>
      <c r="AV514" s="15" t="s">
        <v>155</v>
      </c>
      <c r="AW514" s="15" t="s">
        <v>38</v>
      </c>
      <c r="AX514" s="15" t="s">
        <v>91</v>
      </c>
      <c r="AY514" s="274" t="s">
        <v>298</v>
      </c>
    </row>
    <row r="515" s="2" customFormat="1" ht="24.15" customHeight="1">
      <c r="A515" s="39"/>
      <c r="B515" s="40"/>
      <c r="C515" s="229" t="s">
        <v>766</v>
      </c>
      <c r="D515" s="229" t="s">
        <v>300</v>
      </c>
      <c r="E515" s="230" t="s">
        <v>767</v>
      </c>
      <c r="F515" s="231" t="s">
        <v>768</v>
      </c>
      <c r="G515" s="232" t="s">
        <v>152</v>
      </c>
      <c r="H515" s="233">
        <v>716.89999999999998</v>
      </c>
      <c r="I515" s="234"/>
      <c r="J515" s="235">
        <f>ROUND(I515*H515,2)</f>
        <v>0</v>
      </c>
      <c r="K515" s="231" t="s">
        <v>303</v>
      </c>
      <c r="L515" s="45"/>
      <c r="M515" s="236" t="s">
        <v>1</v>
      </c>
      <c r="N515" s="237" t="s">
        <v>49</v>
      </c>
      <c r="O515" s="92"/>
      <c r="P515" s="238">
        <f>O515*H515</f>
        <v>0</v>
      </c>
      <c r="Q515" s="238">
        <v>0.00020000000000000001</v>
      </c>
      <c r="R515" s="238">
        <f>Q515*H515</f>
        <v>0.14338000000000001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155</v>
      </c>
      <c r="AT515" s="240" t="s">
        <v>300</v>
      </c>
      <c r="AU515" s="240" t="s">
        <v>93</v>
      </c>
      <c r="AY515" s="18" t="s">
        <v>298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91</v>
      </c>
      <c r="BK515" s="241">
        <f>ROUND(I515*H515,2)</f>
        <v>0</v>
      </c>
      <c r="BL515" s="18" t="s">
        <v>155</v>
      </c>
      <c r="BM515" s="240" t="s">
        <v>769</v>
      </c>
    </row>
    <row r="516" s="13" customFormat="1">
      <c r="A516" s="13"/>
      <c r="B516" s="242"/>
      <c r="C516" s="243"/>
      <c r="D516" s="244" t="s">
        <v>305</v>
      </c>
      <c r="E516" s="245" t="s">
        <v>1</v>
      </c>
      <c r="F516" s="246" t="s">
        <v>555</v>
      </c>
      <c r="G516" s="243"/>
      <c r="H516" s="245" t="s">
        <v>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305</v>
      </c>
      <c r="AU516" s="252" t="s">
        <v>93</v>
      </c>
      <c r="AV516" s="13" t="s">
        <v>91</v>
      </c>
      <c r="AW516" s="13" t="s">
        <v>38</v>
      </c>
      <c r="AX516" s="13" t="s">
        <v>84</v>
      </c>
      <c r="AY516" s="252" t="s">
        <v>298</v>
      </c>
    </row>
    <row r="517" s="14" customFormat="1">
      <c r="A517" s="14"/>
      <c r="B517" s="253"/>
      <c r="C517" s="254"/>
      <c r="D517" s="244" t="s">
        <v>305</v>
      </c>
      <c r="E517" s="255" t="s">
        <v>204</v>
      </c>
      <c r="F517" s="256" t="s">
        <v>770</v>
      </c>
      <c r="G517" s="254"/>
      <c r="H517" s="257">
        <v>716.89999999999998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305</v>
      </c>
      <c r="AU517" s="263" t="s">
        <v>93</v>
      </c>
      <c r="AV517" s="14" t="s">
        <v>93</v>
      </c>
      <c r="AW517" s="14" t="s">
        <v>38</v>
      </c>
      <c r="AX517" s="14" t="s">
        <v>84</v>
      </c>
      <c r="AY517" s="263" t="s">
        <v>298</v>
      </c>
    </row>
    <row r="518" s="15" customFormat="1">
      <c r="A518" s="15"/>
      <c r="B518" s="264"/>
      <c r="C518" s="265"/>
      <c r="D518" s="244" t="s">
        <v>305</v>
      </c>
      <c r="E518" s="266" t="s">
        <v>1</v>
      </c>
      <c r="F518" s="267" t="s">
        <v>307</v>
      </c>
      <c r="G518" s="265"/>
      <c r="H518" s="268">
        <v>716.89999999999998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4" t="s">
        <v>305</v>
      </c>
      <c r="AU518" s="274" t="s">
        <v>93</v>
      </c>
      <c r="AV518" s="15" t="s">
        <v>155</v>
      </c>
      <c r="AW518" s="15" t="s">
        <v>38</v>
      </c>
      <c r="AX518" s="15" t="s">
        <v>91</v>
      </c>
      <c r="AY518" s="274" t="s">
        <v>298</v>
      </c>
    </row>
    <row r="519" s="2" customFormat="1" ht="24.15" customHeight="1">
      <c r="A519" s="39"/>
      <c r="B519" s="40"/>
      <c r="C519" s="229" t="s">
        <v>771</v>
      </c>
      <c r="D519" s="229" t="s">
        <v>300</v>
      </c>
      <c r="E519" s="230" t="s">
        <v>772</v>
      </c>
      <c r="F519" s="231" t="s">
        <v>773</v>
      </c>
      <c r="G519" s="232" t="s">
        <v>152</v>
      </c>
      <c r="H519" s="233">
        <v>34.399999999999999</v>
      </c>
      <c r="I519" s="234"/>
      <c r="J519" s="235">
        <f>ROUND(I519*H519,2)</f>
        <v>0</v>
      </c>
      <c r="K519" s="231" t="s">
        <v>303</v>
      </c>
      <c r="L519" s="45"/>
      <c r="M519" s="236" t="s">
        <v>1</v>
      </c>
      <c r="N519" s="237" t="s">
        <v>49</v>
      </c>
      <c r="O519" s="92"/>
      <c r="P519" s="238">
        <f>O519*H519</f>
        <v>0</v>
      </c>
      <c r="Q519" s="238">
        <v>6.9999999999999994E-05</v>
      </c>
      <c r="R519" s="238">
        <f>Q519*H519</f>
        <v>0.0024079999999999996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155</v>
      </c>
      <c r="AT519" s="240" t="s">
        <v>300</v>
      </c>
      <c r="AU519" s="240" t="s">
        <v>93</v>
      </c>
      <c r="AY519" s="18" t="s">
        <v>298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91</v>
      </c>
      <c r="BK519" s="241">
        <f>ROUND(I519*H519,2)</f>
        <v>0</v>
      </c>
      <c r="BL519" s="18" t="s">
        <v>155</v>
      </c>
      <c r="BM519" s="240" t="s">
        <v>774</v>
      </c>
    </row>
    <row r="520" s="13" customFormat="1">
      <c r="A520" s="13"/>
      <c r="B520" s="242"/>
      <c r="C520" s="243"/>
      <c r="D520" s="244" t="s">
        <v>305</v>
      </c>
      <c r="E520" s="245" t="s">
        <v>1</v>
      </c>
      <c r="F520" s="246" t="s">
        <v>555</v>
      </c>
      <c r="G520" s="243"/>
      <c r="H520" s="245" t="s">
        <v>1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305</v>
      </c>
      <c r="AU520" s="252" t="s">
        <v>93</v>
      </c>
      <c r="AV520" s="13" t="s">
        <v>91</v>
      </c>
      <c r="AW520" s="13" t="s">
        <v>38</v>
      </c>
      <c r="AX520" s="13" t="s">
        <v>84</v>
      </c>
      <c r="AY520" s="252" t="s">
        <v>298</v>
      </c>
    </row>
    <row r="521" s="14" customFormat="1">
      <c r="A521" s="14"/>
      <c r="B521" s="253"/>
      <c r="C521" s="254"/>
      <c r="D521" s="244" t="s">
        <v>305</v>
      </c>
      <c r="E521" s="255" t="s">
        <v>207</v>
      </c>
      <c r="F521" s="256" t="s">
        <v>775</v>
      </c>
      <c r="G521" s="254"/>
      <c r="H521" s="257">
        <v>34.399999999999999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305</v>
      </c>
      <c r="AU521" s="263" t="s">
        <v>93</v>
      </c>
      <c r="AV521" s="14" t="s">
        <v>93</v>
      </c>
      <c r="AW521" s="14" t="s">
        <v>38</v>
      </c>
      <c r="AX521" s="14" t="s">
        <v>84</v>
      </c>
      <c r="AY521" s="263" t="s">
        <v>298</v>
      </c>
    </row>
    <row r="522" s="15" customFormat="1">
      <c r="A522" s="15"/>
      <c r="B522" s="264"/>
      <c r="C522" s="265"/>
      <c r="D522" s="244" t="s">
        <v>305</v>
      </c>
      <c r="E522" s="266" t="s">
        <v>1</v>
      </c>
      <c r="F522" s="267" t="s">
        <v>307</v>
      </c>
      <c r="G522" s="265"/>
      <c r="H522" s="268">
        <v>34.399999999999999</v>
      </c>
      <c r="I522" s="269"/>
      <c r="J522" s="265"/>
      <c r="K522" s="265"/>
      <c r="L522" s="270"/>
      <c r="M522" s="271"/>
      <c r="N522" s="272"/>
      <c r="O522" s="272"/>
      <c r="P522" s="272"/>
      <c r="Q522" s="272"/>
      <c r="R522" s="272"/>
      <c r="S522" s="272"/>
      <c r="T522" s="27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4" t="s">
        <v>305</v>
      </c>
      <c r="AU522" s="274" t="s">
        <v>93</v>
      </c>
      <c r="AV522" s="15" t="s">
        <v>155</v>
      </c>
      <c r="AW522" s="15" t="s">
        <v>38</v>
      </c>
      <c r="AX522" s="15" t="s">
        <v>91</v>
      </c>
      <c r="AY522" s="274" t="s">
        <v>298</v>
      </c>
    </row>
    <row r="523" s="2" customFormat="1" ht="24.15" customHeight="1">
      <c r="A523" s="39"/>
      <c r="B523" s="40"/>
      <c r="C523" s="229" t="s">
        <v>776</v>
      </c>
      <c r="D523" s="229" t="s">
        <v>300</v>
      </c>
      <c r="E523" s="230" t="s">
        <v>777</v>
      </c>
      <c r="F523" s="231" t="s">
        <v>778</v>
      </c>
      <c r="G523" s="232" t="s">
        <v>121</v>
      </c>
      <c r="H523" s="233">
        <v>11.08</v>
      </c>
      <c r="I523" s="234"/>
      <c r="J523" s="235">
        <f>ROUND(I523*H523,2)</f>
        <v>0</v>
      </c>
      <c r="K523" s="231" t="s">
        <v>303</v>
      </c>
      <c r="L523" s="45"/>
      <c r="M523" s="236" t="s">
        <v>1</v>
      </c>
      <c r="N523" s="237" t="s">
        <v>49</v>
      </c>
      <c r="O523" s="92"/>
      <c r="P523" s="238">
        <f>O523*H523</f>
        <v>0</v>
      </c>
      <c r="Q523" s="238">
        <v>0.0016000000000000001</v>
      </c>
      <c r="R523" s="238">
        <f>Q523*H523</f>
        <v>0.017728000000000001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155</v>
      </c>
      <c r="AT523" s="240" t="s">
        <v>300</v>
      </c>
      <c r="AU523" s="240" t="s">
        <v>93</v>
      </c>
      <c r="AY523" s="18" t="s">
        <v>298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91</v>
      </c>
      <c r="BK523" s="241">
        <f>ROUND(I523*H523,2)</f>
        <v>0</v>
      </c>
      <c r="BL523" s="18" t="s">
        <v>155</v>
      </c>
      <c r="BM523" s="240" t="s">
        <v>779</v>
      </c>
    </row>
    <row r="524" s="13" customFormat="1">
      <c r="A524" s="13"/>
      <c r="B524" s="242"/>
      <c r="C524" s="243"/>
      <c r="D524" s="244" t="s">
        <v>305</v>
      </c>
      <c r="E524" s="245" t="s">
        <v>1</v>
      </c>
      <c r="F524" s="246" t="s">
        <v>306</v>
      </c>
      <c r="G524" s="243"/>
      <c r="H524" s="245" t="s">
        <v>1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305</v>
      </c>
      <c r="AU524" s="252" t="s">
        <v>93</v>
      </c>
      <c r="AV524" s="13" t="s">
        <v>91</v>
      </c>
      <c r="AW524" s="13" t="s">
        <v>38</v>
      </c>
      <c r="AX524" s="13" t="s">
        <v>84</v>
      </c>
      <c r="AY524" s="252" t="s">
        <v>298</v>
      </c>
    </row>
    <row r="525" s="14" customFormat="1">
      <c r="A525" s="14"/>
      <c r="B525" s="253"/>
      <c r="C525" s="254"/>
      <c r="D525" s="244" t="s">
        <v>305</v>
      </c>
      <c r="E525" s="255" t="s">
        <v>1</v>
      </c>
      <c r="F525" s="256" t="s">
        <v>780</v>
      </c>
      <c r="G525" s="254"/>
      <c r="H525" s="257">
        <v>11.08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305</v>
      </c>
      <c r="AU525" s="263" t="s">
        <v>93</v>
      </c>
      <c r="AV525" s="14" t="s">
        <v>93</v>
      </c>
      <c r="AW525" s="14" t="s">
        <v>38</v>
      </c>
      <c r="AX525" s="14" t="s">
        <v>84</v>
      </c>
      <c r="AY525" s="263" t="s">
        <v>298</v>
      </c>
    </row>
    <row r="526" s="15" customFormat="1">
      <c r="A526" s="15"/>
      <c r="B526" s="264"/>
      <c r="C526" s="265"/>
      <c r="D526" s="244" t="s">
        <v>305</v>
      </c>
      <c r="E526" s="266" t="s">
        <v>1</v>
      </c>
      <c r="F526" s="267" t="s">
        <v>307</v>
      </c>
      <c r="G526" s="265"/>
      <c r="H526" s="268">
        <v>11.08</v>
      </c>
      <c r="I526" s="269"/>
      <c r="J526" s="265"/>
      <c r="K526" s="265"/>
      <c r="L526" s="270"/>
      <c r="M526" s="271"/>
      <c r="N526" s="272"/>
      <c r="O526" s="272"/>
      <c r="P526" s="272"/>
      <c r="Q526" s="272"/>
      <c r="R526" s="272"/>
      <c r="S526" s="272"/>
      <c r="T526" s="27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4" t="s">
        <v>305</v>
      </c>
      <c r="AU526" s="274" t="s">
        <v>93</v>
      </c>
      <c r="AV526" s="15" t="s">
        <v>155</v>
      </c>
      <c r="AW526" s="15" t="s">
        <v>38</v>
      </c>
      <c r="AX526" s="15" t="s">
        <v>91</v>
      </c>
      <c r="AY526" s="274" t="s">
        <v>298</v>
      </c>
    </row>
    <row r="527" s="2" customFormat="1" ht="16.5" customHeight="1">
      <c r="A527" s="39"/>
      <c r="B527" s="40"/>
      <c r="C527" s="229" t="s">
        <v>781</v>
      </c>
      <c r="D527" s="229" t="s">
        <v>300</v>
      </c>
      <c r="E527" s="230" t="s">
        <v>782</v>
      </c>
      <c r="F527" s="231" t="s">
        <v>783</v>
      </c>
      <c r="G527" s="232" t="s">
        <v>152</v>
      </c>
      <c r="H527" s="233">
        <v>751.29999999999995</v>
      </c>
      <c r="I527" s="234"/>
      <c r="J527" s="235">
        <f>ROUND(I527*H527,2)</f>
        <v>0</v>
      </c>
      <c r="K527" s="231" t="s">
        <v>303</v>
      </c>
      <c r="L527" s="45"/>
      <c r="M527" s="236" t="s">
        <v>1</v>
      </c>
      <c r="N527" s="237" t="s">
        <v>49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155</v>
      </c>
      <c r="AT527" s="240" t="s">
        <v>300</v>
      </c>
      <c r="AU527" s="240" t="s">
        <v>93</v>
      </c>
      <c r="AY527" s="18" t="s">
        <v>298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91</v>
      </c>
      <c r="BK527" s="241">
        <f>ROUND(I527*H527,2)</f>
        <v>0</v>
      </c>
      <c r="BL527" s="18" t="s">
        <v>155</v>
      </c>
      <c r="BM527" s="240" t="s">
        <v>784</v>
      </c>
    </row>
    <row r="528" s="14" customFormat="1">
      <c r="A528" s="14"/>
      <c r="B528" s="253"/>
      <c r="C528" s="254"/>
      <c r="D528" s="244" t="s">
        <v>305</v>
      </c>
      <c r="E528" s="255" t="s">
        <v>1</v>
      </c>
      <c r="F528" s="256" t="s">
        <v>785</v>
      </c>
      <c r="G528" s="254"/>
      <c r="H528" s="257">
        <v>751.29999999999995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305</v>
      </c>
      <c r="AU528" s="263" t="s">
        <v>93</v>
      </c>
      <c r="AV528" s="14" t="s">
        <v>93</v>
      </c>
      <c r="AW528" s="14" t="s">
        <v>38</v>
      </c>
      <c r="AX528" s="14" t="s">
        <v>84</v>
      </c>
      <c r="AY528" s="263" t="s">
        <v>298</v>
      </c>
    </row>
    <row r="529" s="15" customFormat="1">
      <c r="A529" s="15"/>
      <c r="B529" s="264"/>
      <c r="C529" s="265"/>
      <c r="D529" s="244" t="s">
        <v>305</v>
      </c>
      <c r="E529" s="266" t="s">
        <v>1</v>
      </c>
      <c r="F529" s="267" t="s">
        <v>307</v>
      </c>
      <c r="G529" s="265"/>
      <c r="H529" s="268">
        <v>751.29999999999995</v>
      </c>
      <c r="I529" s="269"/>
      <c r="J529" s="265"/>
      <c r="K529" s="265"/>
      <c r="L529" s="270"/>
      <c r="M529" s="271"/>
      <c r="N529" s="272"/>
      <c r="O529" s="272"/>
      <c r="P529" s="272"/>
      <c r="Q529" s="272"/>
      <c r="R529" s="272"/>
      <c r="S529" s="272"/>
      <c r="T529" s="27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4" t="s">
        <v>305</v>
      </c>
      <c r="AU529" s="274" t="s">
        <v>93</v>
      </c>
      <c r="AV529" s="15" t="s">
        <v>155</v>
      </c>
      <c r="AW529" s="15" t="s">
        <v>38</v>
      </c>
      <c r="AX529" s="15" t="s">
        <v>91</v>
      </c>
      <c r="AY529" s="274" t="s">
        <v>298</v>
      </c>
    </row>
    <row r="530" s="2" customFormat="1" ht="33" customHeight="1">
      <c r="A530" s="39"/>
      <c r="B530" s="40"/>
      <c r="C530" s="229" t="s">
        <v>786</v>
      </c>
      <c r="D530" s="229" t="s">
        <v>300</v>
      </c>
      <c r="E530" s="230" t="s">
        <v>787</v>
      </c>
      <c r="F530" s="231" t="s">
        <v>788</v>
      </c>
      <c r="G530" s="232" t="s">
        <v>152</v>
      </c>
      <c r="H530" s="233">
        <v>1410.5</v>
      </c>
      <c r="I530" s="234"/>
      <c r="J530" s="235">
        <f>ROUND(I530*H530,2)</f>
        <v>0</v>
      </c>
      <c r="K530" s="231" t="s">
        <v>303</v>
      </c>
      <c r="L530" s="45"/>
      <c r="M530" s="236" t="s">
        <v>1</v>
      </c>
      <c r="N530" s="237" t="s">
        <v>49</v>
      </c>
      <c r="O530" s="92"/>
      <c r="P530" s="238">
        <f>O530*H530</f>
        <v>0</v>
      </c>
      <c r="Q530" s="238">
        <v>0.15540000000000001</v>
      </c>
      <c r="R530" s="238">
        <f>Q530*H530</f>
        <v>219.19170000000003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155</v>
      </c>
      <c r="AT530" s="240" t="s">
        <v>300</v>
      </c>
      <c r="AU530" s="240" t="s">
        <v>93</v>
      </c>
      <c r="AY530" s="18" t="s">
        <v>298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91</v>
      </c>
      <c r="BK530" s="241">
        <f>ROUND(I530*H530,2)</f>
        <v>0</v>
      </c>
      <c r="BL530" s="18" t="s">
        <v>155</v>
      </c>
      <c r="BM530" s="240" t="s">
        <v>789</v>
      </c>
    </row>
    <row r="531" s="13" customFormat="1">
      <c r="A531" s="13"/>
      <c r="B531" s="242"/>
      <c r="C531" s="243"/>
      <c r="D531" s="244" t="s">
        <v>305</v>
      </c>
      <c r="E531" s="245" t="s">
        <v>1</v>
      </c>
      <c r="F531" s="246" t="s">
        <v>555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305</v>
      </c>
      <c r="AU531" s="252" t="s">
        <v>93</v>
      </c>
      <c r="AV531" s="13" t="s">
        <v>91</v>
      </c>
      <c r="AW531" s="13" t="s">
        <v>38</v>
      </c>
      <c r="AX531" s="13" t="s">
        <v>84</v>
      </c>
      <c r="AY531" s="252" t="s">
        <v>298</v>
      </c>
    </row>
    <row r="532" s="14" customFormat="1">
      <c r="A532" s="14"/>
      <c r="B532" s="253"/>
      <c r="C532" s="254"/>
      <c r="D532" s="244" t="s">
        <v>305</v>
      </c>
      <c r="E532" s="255" t="s">
        <v>156</v>
      </c>
      <c r="F532" s="256" t="s">
        <v>790</v>
      </c>
      <c r="G532" s="254"/>
      <c r="H532" s="257">
        <v>1146.2000000000001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305</v>
      </c>
      <c r="AU532" s="263" t="s">
        <v>93</v>
      </c>
      <c r="AV532" s="14" t="s">
        <v>93</v>
      </c>
      <c r="AW532" s="14" t="s">
        <v>38</v>
      </c>
      <c r="AX532" s="14" t="s">
        <v>84</v>
      </c>
      <c r="AY532" s="263" t="s">
        <v>298</v>
      </c>
    </row>
    <row r="533" s="14" customFormat="1">
      <c r="A533" s="14"/>
      <c r="B533" s="253"/>
      <c r="C533" s="254"/>
      <c r="D533" s="244" t="s">
        <v>305</v>
      </c>
      <c r="E533" s="255" t="s">
        <v>158</v>
      </c>
      <c r="F533" s="256" t="s">
        <v>791</v>
      </c>
      <c r="G533" s="254"/>
      <c r="H533" s="257">
        <v>40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305</v>
      </c>
      <c r="AU533" s="263" t="s">
        <v>93</v>
      </c>
      <c r="AV533" s="14" t="s">
        <v>93</v>
      </c>
      <c r="AW533" s="14" t="s">
        <v>38</v>
      </c>
      <c r="AX533" s="14" t="s">
        <v>84</v>
      </c>
      <c r="AY533" s="263" t="s">
        <v>298</v>
      </c>
    </row>
    <row r="534" s="14" customFormat="1">
      <c r="A534" s="14"/>
      <c r="B534" s="253"/>
      <c r="C534" s="254"/>
      <c r="D534" s="244" t="s">
        <v>305</v>
      </c>
      <c r="E534" s="255" t="s">
        <v>160</v>
      </c>
      <c r="F534" s="256" t="s">
        <v>792</v>
      </c>
      <c r="G534" s="254"/>
      <c r="H534" s="257">
        <v>66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305</v>
      </c>
      <c r="AU534" s="263" t="s">
        <v>93</v>
      </c>
      <c r="AV534" s="14" t="s">
        <v>93</v>
      </c>
      <c r="AW534" s="14" t="s">
        <v>38</v>
      </c>
      <c r="AX534" s="14" t="s">
        <v>84</v>
      </c>
      <c r="AY534" s="263" t="s">
        <v>298</v>
      </c>
    </row>
    <row r="535" s="14" customFormat="1">
      <c r="A535" s="14"/>
      <c r="B535" s="253"/>
      <c r="C535" s="254"/>
      <c r="D535" s="244" t="s">
        <v>305</v>
      </c>
      <c r="E535" s="255" t="s">
        <v>162</v>
      </c>
      <c r="F535" s="256" t="s">
        <v>793</v>
      </c>
      <c r="G535" s="254"/>
      <c r="H535" s="257">
        <v>158.30000000000001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305</v>
      </c>
      <c r="AU535" s="263" t="s">
        <v>93</v>
      </c>
      <c r="AV535" s="14" t="s">
        <v>93</v>
      </c>
      <c r="AW535" s="14" t="s">
        <v>38</v>
      </c>
      <c r="AX535" s="14" t="s">
        <v>84</v>
      </c>
      <c r="AY535" s="263" t="s">
        <v>298</v>
      </c>
    </row>
    <row r="536" s="15" customFormat="1">
      <c r="A536" s="15"/>
      <c r="B536" s="264"/>
      <c r="C536" s="265"/>
      <c r="D536" s="244" t="s">
        <v>305</v>
      </c>
      <c r="E536" s="266" t="s">
        <v>1</v>
      </c>
      <c r="F536" s="267" t="s">
        <v>307</v>
      </c>
      <c r="G536" s="265"/>
      <c r="H536" s="268">
        <v>1410.5</v>
      </c>
      <c r="I536" s="269"/>
      <c r="J536" s="265"/>
      <c r="K536" s="265"/>
      <c r="L536" s="270"/>
      <c r="M536" s="271"/>
      <c r="N536" s="272"/>
      <c r="O536" s="272"/>
      <c r="P536" s="272"/>
      <c r="Q536" s="272"/>
      <c r="R536" s="272"/>
      <c r="S536" s="272"/>
      <c r="T536" s="27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4" t="s">
        <v>305</v>
      </c>
      <c r="AU536" s="274" t="s">
        <v>93</v>
      </c>
      <c r="AV536" s="15" t="s">
        <v>155</v>
      </c>
      <c r="AW536" s="15" t="s">
        <v>38</v>
      </c>
      <c r="AX536" s="15" t="s">
        <v>91</v>
      </c>
      <c r="AY536" s="274" t="s">
        <v>298</v>
      </c>
    </row>
    <row r="537" s="2" customFormat="1" ht="24.15" customHeight="1">
      <c r="A537" s="39"/>
      <c r="B537" s="40"/>
      <c r="C537" s="279" t="s">
        <v>794</v>
      </c>
      <c r="D537" s="279" t="s">
        <v>346</v>
      </c>
      <c r="E537" s="280" t="s">
        <v>795</v>
      </c>
      <c r="F537" s="281" t="s">
        <v>796</v>
      </c>
      <c r="G537" s="282" t="s">
        <v>152</v>
      </c>
      <c r="H537" s="283">
        <v>66</v>
      </c>
      <c r="I537" s="284"/>
      <c r="J537" s="285">
        <f>ROUND(I537*H537,2)</f>
        <v>0</v>
      </c>
      <c r="K537" s="281" t="s">
        <v>303</v>
      </c>
      <c r="L537" s="286"/>
      <c r="M537" s="287" t="s">
        <v>1</v>
      </c>
      <c r="N537" s="288" t="s">
        <v>49</v>
      </c>
      <c r="O537" s="92"/>
      <c r="P537" s="238">
        <f>O537*H537</f>
        <v>0</v>
      </c>
      <c r="Q537" s="238">
        <v>0.065670000000000006</v>
      </c>
      <c r="R537" s="238">
        <f>Q537*H537</f>
        <v>4.3342200000000002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338</v>
      </c>
      <c r="AT537" s="240" t="s">
        <v>346</v>
      </c>
      <c r="AU537" s="240" t="s">
        <v>93</v>
      </c>
      <c r="AY537" s="18" t="s">
        <v>298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91</v>
      </c>
      <c r="BK537" s="241">
        <f>ROUND(I537*H537,2)</f>
        <v>0</v>
      </c>
      <c r="BL537" s="18" t="s">
        <v>155</v>
      </c>
      <c r="BM537" s="240" t="s">
        <v>797</v>
      </c>
    </row>
    <row r="538" s="14" customFormat="1">
      <c r="A538" s="14"/>
      <c r="B538" s="253"/>
      <c r="C538" s="254"/>
      <c r="D538" s="244" t="s">
        <v>305</v>
      </c>
      <c r="E538" s="255" t="s">
        <v>1</v>
      </c>
      <c r="F538" s="256" t="s">
        <v>160</v>
      </c>
      <c r="G538" s="254"/>
      <c r="H538" s="257">
        <v>66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305</v>
      </c>
      <c r="AU538" s="263" t="s">
        <v>93</v>
      </c>
      <c r="AV538" s="14" t="s">
        <v>93</v>
      </c>
      <c r="AW538" s="14" t="s">
        <v>38</v>
      </c>
      <c r="AX538" s="14" t="s">
        <v>84</v>
      </c>
      <c r="AY538" s="263" t="s">
        <v>298</v>
      </c>
    </row>
    <row r="539" s="15" customFormat="1">
      <c r="A539" s="15"/>
      <c r="B539" s="264"/>
      <c r="C539" s="265"/>
      <c r="D539" s="244" t="s">
        <v>305</v>
      </c>
      <c r="E539" s="266" t="s">
        <v>1</v>
      </c>
      <c r="F539" s="267" t="s">
        <v>307</v>
      </c>
      <c r="G539" s="265"/>
      <c r="H539" s="268">
        <v>66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4" t="s">
        <v>305</v>
      </c>
      <c r="AU539" s="274" t="s">
        <v>93</v>
      </c>
      <c r="AV539" s="15" t="s">
        <v>155</v>
      </c>
      <c r="AW539" s="15" t="s">
        <v>38</v>
      </c>
      <c r="AX539" s="15" t="s">
        <v>91</v>
      </c>
      <c r="AY539" s="274" t="s">
        <v>298</v>
      </c>
    </row>
    <row r="540" s="2" customFormat="1" ht="24.15" customHeight="1">
      <c r="A540" s="39"/>
      <c r="B540" s="40"/>
      <c r="C540" s="279" t="s">
        <v>798</v>
      </c>
      <c r="D540" s="279" t="s">
        <v>346</v>
      </c>
      <c r="E540" s="280" t="s">
        <v>799</v>
      </c>
      <c r="F540" s="281" t="s">
        <v>800</v>
      </c>
      <c r="G540" s="282" t="s">
        <v>152</v>
      </c>
      <c r="H540" s="283">
        <v>161.46600000000001</v>
      </c>
      <c r="I540" s="284"/>
      <c r="J540" s="285">
        <f>ROUND(I540*H540,2)</f>
        <v>0</v>
      </c>
      <c r="K540" s="281" t="s">
        <v>303</v>
      </c>
      <c r="L540" s="286"/>
      <c r="M540" s="287" t="s">
        <v>1</v>
      </c>
      <c r="N540" s="288" t="s">
        <v>49</v>
      </c>
      <c r="O540" s="92"/>
      <c r="P540" s="238">
        <f>O540*H540</f>
        <v>0</v>
      </c>
      <c r="Q540" s="238">
        <v>0.048300000000000003</v>
      </c>
      <c r="R540" s="238">
        <f>Q540*H540</f>
        <v>7.7988078000000005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338</v>
      </c>
      <c r="AT540" s="240" t="s">
        <v>346</v>
      </c>
      <c r="AU540" s="240" t="s">
        <v>93</v>
      </c>
      <c r="AY540" s="18" t="s">
        <v>298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91</v>
      </c>
      <c r="BK540" s="241">
        <f>ROUND(I540*H540,2)</f>
        <v>0</v>
      </c>
      <c r="BL540" s="18" t="s">
        <v>155</v>
      </c>
      <c r="BM540" s="240" t="s">
        <v>801</v>
      </c>
    </row>
    <row r="541" s="14" customFormat="1">
      <c r="A541" s="14"/>
      <c r="B541" s="253"/>
      <c r="C541" s="254"/>
      <c r="D541" s="244" t="s">
        <v>305</v>
      </c>
      <c r="E541" s="255" t="s">
        <v>1</v>
      </c>
      <c r="F541" s="256" t="s">
        <v>162</v>
      </c>
      <c r="G541" s="254"/>
      <c r="H541" s="257">
        <v>158.30000000000001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305</v>
      </c>
      <c r="AU541" s="263" t="s">
        <v>93</v>
      </c>
      <c r="AV541" s="14" t="s">
        <v>93</v>
      </c>
      <c r="AW541" s="14" t="s">
        <v>38</v>
      </c>
      <c r="AX541" s="14" t="s">
        <v>84</v>
      </c>
      <c r="AY541" s="263" t="s">
        <v>298</v>
      </c>
    </row>
    <row r="542" s="15" customFormat="1">
      <c r="A542" s="15"/>
      <c r="B542" s="264"/>
      <c r="C542" s="265"/>
      <c r="D542" s="244" t="s">
        <v>305</v>
      </c>
      <c r="E542" s="266" t="s">
        <v>1</v>
      </c>
      <c r="F542" s="267" t="s">
        <v>307</v>
      </c>
      <c r="G542" s="265"/>
      <c r="H542" s="268">
        <v>158.30000000000001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4" t="s">
        <v>305</v>
      </c>
      <c r="AU542" s="274" t="s">
        <v>93</v>
      </c>
      <c r="AV542" s="15" t="s">
        <v>155</v>
      </c>
      <c r="AW542" s="15" t="s">
        <v>38</v>
      </c>
      <c r="AX542" s="15" t="s">
        <v>91</v>
      </c>
      <c r="AY542" s="274" t="s">
        <v>298</v>
      </c>
    </row>
    <row r="543" s="14" customFormat="1">
      <c r="A543" s="14"/>
      <c r="B543" s="253"/>
      <c r="C543" s="254"/>
      <c r="D543" s="244" t="s">
        <v>305</v>
      </c>
      <c r="E543" s="254"/>
      <c r="F543" s="256" t="s">
        <v>802</v>
      </c>
      <c r="G543" s="254"/>
      <c r="H543" s="257">
        <v>161.46600000000001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305</v>
      </c>
      <c r="AU543" s="263" t="s">
        <v>93</v>
      </c>
      <c r="AV543" s="14" t="s">
        <v>93</v>
      </c>
      <c r="AW543" s="14" t="s">
        <v>4</v>
      </c>
      <c r="AX543" s="14" t="s">
        <v>91</v>
      </c>
      <c r="AY543" s="263" t="s">
        <v>298</v>
      </c>
    </row>
    <row r="544" s="2" customFormat="1" ht="21.75" customHeight="1">
      <c r="A544" s="39"/>
      <c r="B544" s="40"/>
      <c r="C544" s="279" t="s">
        <v>803</v>
      </c>
      <c r="D544" s="279" t="s">
        <v>346</v>
      </c>
      <c r="E544" s="280" t="s">
        <v>804</v>
      </c>
      <c r="F544" s="281" t="s">
        <v>805</v>
      </c>
      <c r="G544" s="282" t="s">
        <v>152</v>
      </c>
      <c r="H544" s="283">
        <v>40</v>
      </c>
      <c r="I544" s="284"/>
      <c r="J544" s="285">
        <f>ROUND(I544*H544,2)</f>
        <v>0</v>
      </c>
      <c r="K544" s="281" t="s">
        <v>303</v>
      </c>
      <c r="L544" s="286"/>
      <c r="M544" s="287" t="s">
        <v>1</v>
      </c>
      <c r="N544" s="288" t="s">
        <v>49</v>
      </c>
      <c r="O544" s="92"/>
      <c r="P544" s="238">
        <f>O544*H544</f>
        <v>0</v>
      </c>
      <c r="Q544" s="238">
        <v>0.048399999999999999</v>
      </c>
      <c r="R544" s="238">
        <f>Q544*H544</f>
        <v>1.9359999999999999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338</v>
      </c>
      <c r="AT544" s="240" t="s">
        <v>346</v>
      </c>
      <c r="AU544" s="240" t="s">
        <v>93</v>
      </c>
      <c r="AY544" s="18" t="s">
        <v>298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91</v>
      </c>
      <c r="BK544" s="241">
        <f>ROUND(I544*H544,2)</f>
        <v>0</v>
      </c>
      <c r="BL544" s="18" t="s">
        <v>155</v>
      </c>
      <c r="BM544" s="240" t="s">
        <v>806</v>
      </c>
    </row>
    <row r="545" s="14" customFormat="1">
      <c r="A545" s="14"/>
      <c r="B545" s="253"/>
      <c r="C545" s="254"/>
      <c r="D545" s="244" t="s">
        <v>305</v>
      </c>
      <c r="E545" s="255" t="s">
        <v>1</v>
      </c>
      <c r="F545" s="256" t="s">
        <v>158</v>
      </c>
      <c r="G545" s="254"/>
      <c r="H545" s="257">
        <v>40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305</v>
      </c>
      <c r="AU545" s="263" t="s">
        <v>93</v>
      </c>
      <c r="AV545" s="14" t="s">
        <v>93</v>
      </c>
      <c r="AW545" s="14" t="s">
        <v>38</v>
      </c>
      <c r="AX545" s="14" t="s">
        <v>84</v>
      </c>
      <c r="AY545" s="263" t="s">
        <v>298</v>
      </c>
    </row>
    <row r="546" s="15" customFormat="1">
      <c r="A546" s="15"/>
      <c r="B546" s="264"/>
      <c r="C546" s="265"/>
      <c r="D546" s="244" t="s">
        <v>305</v>
      </c>
      <c r="E546" s="266" t="s">
        <v>1</v>
      </c>
      <c r="F546" s="267" t="s">
        <v>307</v>
      </c>
      <c r="G546" s="265"/>
      <c r="H546" s="268">
        <v>40</v>
      </c>
      <c r="I546" s="269"/>
      <c r="J546" s="265"/>
      <c r="K546" s="265"/>
      <c r="L546" s="270"/>
      <c r="M546" s="271"/>
      <c r="N546" s="272"/>
      <c r="O546" s="272"/>
      <c r="P546" s="272"/>
      <c r="Q546" s="272"/>
      <c r="R546" s="272"/>
      <c r="S546" s="272"/>
      <c r="T546" s="27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4" t="s">
        <v>305</v>
      </c>
      <c r="AU546" s="274" t="s">
        <v>93</v>
      </c>
      <c r="AV546" s="15" t="s">
        <v>155</v>
      </c>
      <c r="AW546" s="15" t="s">
        <v>38</v>
      </c>
      <c r="AX546" s="15" t="s">
        <v>91</v>
      </c>
      <c r="AY546" s="274" t="s">
        <v>298</v>
      </c>
    </row>
    <row r="547" s="2" customFormat="1" ht="16.5" customHeight="1">
      <c r="A547" s="39"/>
      <c r="B547" s="40"/>
      <c r="C547" s="279" t="s">
        <v>807</v>
      </c>
      <c r="D547" s="279" t="s">
        <v>346</v>
      </c>
      <c r="E547" s="280" t="s">
        <v>808</v>
      </c>
      <c r="F547" s="281" t="s">
        <v>809</v>
      </c>
      <c r="G547" s="282" t="s">
        <v>152</v>
      </c>
      <c r="H547" s="283">
        <v>1157.662</v>
      </c>
      <c r="I547" s="284"/>
      <c r="J547" s="285">
        <f>ROUND(I547*H547,2)</f>
        <v>0</v>
      </c>
      <c r="K547" s="281" t="s">
        <v>303</v>
      </c>
      <c r="L547" s="286"/>
      <c r="M547" s="287" t="s">
        <v>1</v>
      </c>
      <c r="N547" s="288" t="s">
        <v>49</v>
      </c>
      <c r="O547" s="92"/>
      <c r="P547" s="238">
        <f>O547*H547</f>
        <v>0</v>
      </c>
      <c r="Q547" s="238">
        <v>0.080000000000000002</v>
      </c>
      <c r="R547" s="238">
        <f>Q547*H547</f>
        <v>92.612960000000001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338</v>
      </c>
      <c r="AT547" s="240" t="s">
        <v>346</v>
      </c>
      <c r="AU547" s="240" t="s">
        <v>93</v>
      </c>
      <c r="AY547" s="18" t="s">
        <v>298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91</v>
      </c>
      <c r="BK547" s="241">
        <f>ROUND(I547*H547,2)</f>
        <v>0</v>
      </c>
      <c r="BL547" s="18" t="s">
        <v>155</v>
      </c>
      <c r="BM547" s="240" t="s">
        <v>810</v>
      </c>
    </row>
    <row r="548" s="14" customFormat="1">
      <c r="A548" s="14"/>
      <c r="B548" s="253"/>
      <c r="C548" s="254"/>
      <c r="D548" s="244" t="s">
        <v>305</v>
      </c>
      <c r="E548" s="255" t="s">
        <v>1</v>
      </c>
      <c r="F548" s="256" t="s">
        <v>156</v>
      </c>
      <c r="G548" s="254"/>
      <c r="H548" s="257">
        <v>1146.2000000000001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305</v>
      </c>
      <c r="AU548" s="263" t="s">
        <v>93</v>
      </c>
      <c r="AV548" s="14" t="s">
        <v>93</v>
      </c>
      <c r="AW548" s="14" t="s">
        <v>38</v>
      </c>
      <c r="AX548" s="14" t="s">
        <v>84</v>
      </c>
      <c r="AY548" s="263" t="s">
        <v>298</v>
      </c>
    </row>
    <row r="549" s="15" customFormat="1">
      <c r="A549" s="15"/>
      <c r="B549" s="264"/>
      <c r="C549" s="265"/>
      <c r="D549" s="244" t="s">
        <v>305</v>
      </c>
      <c r="E549" s="266" t="s">
        <v>1</v>
      </c>
      <c r="F549" s="267" t="s">
        <v>307</v>
      </c>
      <c r="G549" s="265"/>
      <c r="H549" s="268">
        <v>1146.2000000000001</v>
      </c>
      <c r="I549" s="269"/>
      <c r="J549" s="265"/>
      <c r="K549" s="265"/>
      <c r="L549" s="270"/>
      <c r="M549" s="271"/>
      <c r="N549" s="272"/>
      <c r="O549" s="272"/>
      <c r="P549" s="272"/>
      <c r="Q549" s="272"/>
      <c r="R549" s="272"/>
      <c r="S549" s="272"/>
      <c r="T549" s="27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4" t="s">
        <v>305</v>
      </c>
      <c r="AU549" s="274" t="s">
        <v>93</v>
      </c>
      <c r="AV549" s="15" t="s">
        <v>155</v>
      </c>
      <c r="AW549" s="15" t="s">
        <v>38</v>
      </c>
      <c r="AX549" s="15" t="s">
        <v>91</v>
      </c>
      <c r="AY549" s="274" t="s">
        <v>298</v>
      </c>
    </row>
    <row r="550" s="14" customFormat="1">
      <c r="A550" s="14"/>
      <c r="B550" s="253"/>
      <c r="C550" s="254"/>
      <c r="D550" s="244" t="s">
        <v>305</v>
      </c>
      <c r="E550" s="254"/>
      <c r="F550" s="256" t="s">
        <v>811</v>
      </c>
      <c r="G550" s="254"/>
      <c r="H550" s="257">
        <v>1157.662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305</v>
      </c>
      <c r="AU550" s="263" t="s">
        <v>93</v>
      </c>
      <c r="AV550" s="14" t="s">
        <v>93</v>
      </c>
      <c r="AW550" s="14" t="s">
        <v>4</v>
      </c>
      <c r="AX550" s="14" t="s">
        <v>91</v>
      </c>
      <c r="AY550" s="263" t="s">
        <v>298</v>
      </c>
    </row>
    <row r="551" s="2" customFormat="1" ht="33" customHeight="1">
      <c r="A551" s="39"/>
      <c r="B551" s="40"/>
      <c r="C551" s="229" t="s">
        <v>812</v>
      </c>
      <c r="D551" s="229" t="s">
        <v>300</v>
      </c>
      <c r="E551" s="230" t="s">
        <v>813</v>
      </c>
      <c r="F551" s="231" t="s">
        <v>814</v>
      </c>
      <c r="G551" s="232" t="s">
        <v>152</v>
      </c>
      <c r="H551" s="233">
        <v>1274.7000000000001</v>
      </c>
      <c r="I551" s="234"/>
      <c r="J551" s="235">
        <f>ROUND(I551*H551,2)</f>
        <v>0</v>
      </c>
      <c r="K551" s="231" t="s">
        <v>303</v>
      </c>
      <c r="L551" s="45"/>
      <c r="M551" s="236" t="s">
        <v>1</v>
      </c>
      <c r="N551" s="237" t="s">
        <v>49</v>
      </c>
      <c r="O551" s="92"/>
      <c r="P551" s="238">
        <f>O551*H551</f>
        <v>0</v>
      </c>
      <c r="Q551" s="238">
        <v>0.1295</v>
      </c>
      <c r="R551" s="238">
        <f>Q551*H551</f>
        <v>165.07365000000002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155</v>
      </c>
      <c r="AT551" s="240" t="s">
        <v>300</v>
      </c>
      <c r="AU551" s="240" t="s">
        <v>93</v>
      </c>
      <c r="AY551" s="18" t="s">
        <v>298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91</v>
      </c>
      <c r="BK551" s="241">
        <f>ROUND(I551*H551,2)</f>
        <v>0</v>
      </c>
      <c r="BL551" s="18" t="s">
        <v>155</v>
      </c>
      <c r="BM551" s="240" t="s">
        <v>815</v>
      </c>
    </row>
    <row r="552" s="14" customFormat="1">
      <c r="A552" s="14"/>
      <c r="B552" s="253"/>
      <c r="C552" s="254"/>
      <c r="D552" s="244" t="s">
        <v>305</v>
      </c>
      <c r="E552" s="255" t="s">
        <v>164</v>
      </c>
      <c r="F552" s="256" t="s">
        <v>816</v>
      </c>
      <c r="G552" s="254"/>
      <c r="H552" s="257">
        <v>1274.7000000000001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305</v>
      </c>
      <c r="AU552" s="263" t="s">
        <v>93</v>
      </c>
      <c r="AV552" s="14" t="s">
        <v>93</v>
      </c>
      <c r="AW552" s="14" t="s">
        <v>38</v>
      </c>
      <c r="AX552" s="14" t="s">
        <v>84</v>
      </c>
      <c r="AY552" s="263" t="s">
        <v>298</v>
      </c>
    </row>
    <row r="553" s="15" customFormat="1">
      <c r="A553" s="15"/>
      <c r="B553" s="264"/>
      <c r="C553" s="265"/>
      <c r="D553" s="244" t="s">
        <v>305</v>
      </c>
      <c r="E553" s="266" t="s">
        <v>1</v>
      </c>
      <c r="F553" s="267" t="s">
        <v>307</v>
      </c>
      <c r="G553" s="265"/>
      <c r="H553" s="268">
        <v>1274.7000000000001</v>
      </c>
      <c r="I553" s="269"/>
      <c r="J553" s="265"/>
      <c r="K553" s="265"/>
      <c r="L553" s="270"/>
      <c r="M553" s="271"/>
      <c r="N553" s="272"/>
      <c r="O553" s="272"/>
      <c r="P553" s="272"/>
      <c r="Q553" s="272"/>
      <c r="R553" s="272"/>
      <c r="S553" s="272"/>
      <c r="T553" s="273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4" t="s">
        <v>305</v>
      </c>
      <c r="AU553" s="274" t="s">
        <v>93</v>
      </c>
      <c r="AV553" s="15" t="s">
        <v>155</v>
      </c>
      <c r="AW553" s="15" t="s">
        <v>38</v>
      </c>
      <c r="AX553" s="15" t="s">
        <v>91</v>
      </c>
      <c r="AY553" s="274" t="s">
        <v>298</v>
      </c>
    </row>
    <row r="554" s="2" customFormat="1" ht="16.5" customHeight="1">
      <c r="A554" s="39"/>
      <c r="B554" s="40"/>
      <c r="C554" s="279" t="s">
        <v>817</v>
      </c>
      <c r="D554" s="279" t="s">
        <v>346</v>
      </c>
      <c r="E554" s="280" t="s">
        <v>818</v>
      </c>
      <c r="F554" s="281" t="s">
        <v>819</v>
      </c>
      <c r="G554" s="282" t="s">
        <v>152</v>
      </c>
      <c r="H554" s="283">
        <v>1338.435</v>
      </c>
      <c r="I554" s="284"/>
      <c r="J554" s="285">
        <f>ROUND(I554*H554,2)</f>
        <v>0</v>
      </c>
      <c r="K554" s="281" t="s">
        <v>303</v>
      </c>
      <c r="L554" s="286"/>
      <c r="M554" s="287" t="s">
        <v>1</v>
      </c>
      <c r="N554" s="288" t="s">
        <v>49</v>
      </c>
      <c r="O554" s="92"/>
      <c r="P554" s="238">
        <f>O554*H554</f>
        <v>0</v>
      </c>
      <c r="Q554" s="238">
        <v>0.044999999999999998</v>
      </c>
      <c r="R554" s="238">
        <f>Q554*H554</f>
        <v>60.229574999999997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338</v>
      </c>
      <c r="AT554" s="240" t="s">
        <v>346</v>
      </c>
      <c r="AU554" s="240" t="s">
        <v>93</v>
      </c>
      <c r="AY554" s="18" t="s">
        <v>298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91</v>
      </c>
      <c r="BK554" s="241">
        <f>ROUND(I554*H554,2)</f>
        <v>0</v>
      </c>
      <c r="BL554" s="18" t="s">
        <v>155</v>
      </c>
      <c r="BM554" s="240" t="s">
        <v>820</v>
      </c>
    </row>
    <row r="555" s="14" customFormat="1">
      <c r="A555" s="14"/>
      <c r="B555" s="253"/>
      <c r="C555" s="254"/>
      <c r="D555" s="244" t="s">
        <v>305</v>
      </c>
      <c r="E555" s="255" t="s">
        <v>1</v>
      </c>
      <c r="F555" s="256" t="s">
        <v>164</v>
      </c>
      <c r="G555" s="254"/>
      <c r="H555" s="257">
        <v>1274.7000000000001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305</v>
      </c>
      <c r="AU555" s="263" t="s">
        <v>93</v>
      </c>
      <c r="AV555" s="14" t="s">
        <v>93</v>
      </c>
      <c r="AW555" s="14" t="s">
        <v>38</v>
      </c>
      <c r="AX555" s="14" t="s">
        <v>84</v>
      </c>
      <c r="AY555" s="263" t="s">
        <v>298</v>
      </c>
    </row>
    <row r="556" s="15" customFormat="1">
      <c r="A556" s="15"/>
      <c r="B556" s="264"/>
      <c r="C556" s="265"/>
      <c r="D556" s="244" t="s">
        <v>305</v>
      </c>
      <c r="E556" s="266" t="s">
        <v>1</v>
      </c>
      <c r="F556" s="267" t="s">
        <v>307</v>
      </c>
      <c r="G556" s="265"/>
      <c r="H556" s="268">
        <v>1274.7000000000001</v>
      </c>
      <c r="I556" s="269"/>
      <c r="J556" s="265"/>
      <c r="K556" s="265"/>
      <c r="L556" s="270"/>
      <c r="M556" s="271"/>
      <c r="N556" s="272"/>
      <c r="O556" s="272"/>
      <c r="P556" s="272"/>
      <c r="Q556" s="272"/>
      <c r="R556" s="272"/>
      <c r="S556" s="272"/>
      <c r="T556" s="27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4" t="s">
        <v>305</v>
      </c>
      <c r="AU556" s="274" t="s">
        <v>93</v>
      </c>
      <c r="AV556" s="15" t="s">
        <v>155</v>
      </c>
      <c r="AW556" s="15" t="s">
        <v>38</v>
      </c>
      <c r="AX556" s="15" t="s">
        <v>91</v>
      </c>
      <c r="AY556" s="274" t="s">
        <v>298</v>
      </c>
    </row>
    <row r="557" s="14" customFormat="1">
      <c r="A557" s="14"/>
      <c r="B557" s="253"/>
      <c r="C557" s="254"/>
      <c r="D557" s="244" t="s">
        <v>305</v>
      </c>
      <c r="E557" s="254"/>
      <c r="F557" s="256" t="s">
        <v>821</v>
      </c>
      <c r="G557" s="254"/>
      <c r="H557" s="257">
        <v>1338.435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305</v>
      </c>
      <c r="AU557" s="263" t="s">
        <v>93</v>
      </c>
      <c r="AV557" s="14" t="s">
        <v>93</v>
      </c>
      <c r="AW557" s="14" t="s">
        <v>4</v>
      </c>
      <c r="AX557" s="14" t="s">
        <v>91</v>
      </c>
      <c r="AY557" s="263" t="s">
        <v>298</v>
      </c>
    </row>
    <row r="558" s="2" customFormat="1" ht="24.15" customHeight="1">
      <c r="A558" s="39"/>
      <c r="B558" s="40"/>
      <c r="C558" s="229" t="s">
        <v>822</v>
      </c>
      <c r="D558" s="229" t="s">
        <v>300</v>
      </c>
      <c r="E558" s="230" t="s">
        <v>823</v>
      </c>
      <c r="F558" s="231" t="s">
        <v>824</v>
      </c>
      <c r="G558" s="232" t="s">
        <v>152</v>
      </c>
      <c r="H558" s="233">
        <v>28</v>
      </c>
      <c r="I558" s="234"/>
      <c r="J558" s="235">
        <f>ROUND(I558*H558,2)</f>
        <v>0</v>
      </c>
      <c r="K558" s="231" t="s">
        <v>303</v>
      </c>
      <c r="L558" s="45"/>
      <c r="M558" s="236" t="s">
        <v>1</v>
      </c>
      <c r="N558" s="237" t="s">
        <v>49</v>
      </c>
      <c r="O558" s="92"/>
      <c r="P558" s="238">
        <f>O558*H558</f>
        <v>0</v>
      </c>
      <c r="Q558" s="238">
        <v>0.34612999999999999</v>
      </c>
      <c r="R558" s="238">
        <f>Q558*H558</f>
        <v>9.6916399999999996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155</v>
      </c>
      <c r="AT558" s="240" t="s">
        <v>300</v>
      </c>
      <c r="AU558" s="240" t="s">
        <v>93</v>
      </c>
      <c r="AY558" s="18" t="s">
        <v>298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91</v>
      </c>
      <c r="BK558" s="241">
        <f>ROUND(I558*H558,2)</f>
        <v>0</v>
      </c>
      <c r="BL558" s="18" t="s">
        <v>155</v>
      </c>
      <c r="BM558" s="240" t="s">
        <v>825</v>
      </c>
    </row>
    <row r="559" s="13" customFormat="1">
      <c r="A559" s="13"/>
      <c r="B559" s="242"/>
      <c r="C559" s="243"/>
      <c r="D559" s="244" t="s">
        <v>305</v>
      </c>
      <c r="E559" s="245" t="s">
        <v>1</v>
      </c>
      <c r="F559" s="246" t="s">
        <v>555</v>
      </c>
      <c r="G559" s="243"/>
      <c r="H559" s="245" t="s">
        <v>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305</v>
      </c>
      <c r="AU559" s="252" t="s">
        <v>93</v>
      </c>
      <c r="AV559" s="13" t="s">
        <v>91</v>
      </c>
      <c r="AW559" s="13" t="s">
        <v>38</v>
      </c>
      <c r="AX559" s="13" t="s">
        <v>84</v>
      </c>
      <c r="AY559" s="252" t="s">
        <v>298</v>
      </c>
    </row>
    <row r="560" s="14" customFormat="1">
      <c r="A560" s="14"/>
      <c r="B560" s="253"/>
      <c r="C560" s="254"/>
      <c r="D560" s="244" t="s">
        <v>305</v>
      </c>
      <c r="E560" s="255" t="s">
        <v>150</v>
      </c>
      <c r="F560" s="256" t="s">
        <v>826</v>
      </c>
      <c r="G560" s="254"/>
      <c r="H560" s="257">
        <v>24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305</v>
      </c>
      <c r="AU560" s="263" t="s">
        <v>93</v>
      </c>
      <c r="AV560" s="14" t="s">
        <v>93</v>
      </c>
      <c r="AW560" s="14" t="s">
        <v>38</v>
      </c>
      <c r="AX560" s="14" t="s">
        <v>84</v>
      </c>
      <c r="AY560" s="263" t="s">
        <v>298</v>
      </c>
    </row>
    <row r="561" s="14" customFormat="1">
      <c r="A561" s="14"/>
      <c r="B561" s="253"/>
      <c r="C561" s="254"/>
      <c r="D561" s="244" t="s">
        <v>305</v>
      </c>
      <c r="E561" s="255" t="s">
        <v>154</v>
      </c>
      <c r="F561" s="256" t="s">
        <v>155</v>
      </c>
      <c r="G561" s="254"/>
      <c r="H561" s="257">
        <v>4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305</v>
      </c>
      <c r="AU561" s="263" t="s">
        <v>93</v>
      </c>
      <c r="AV561" s="14" t="s">
        <v>93</v>
      </c>
      <c r="AW561" s="14" t="s">
        <v>38</v>
      </c>
      <c r="AX561" s="14" t="s">
        <v>84</v>
      </c>
      <c r="AY561" s="263" t="s">
        <v>298</v>
      </c>
    </row>
    <row r="562" s="15" customFormat="1">
      <c r="A562" s="15"/>
      <c r="B562" s="264"/>
      <c r="C562" s="265"/>
      <c r="D562" s="244" t="s">
        <v>305</v>
      </c>
      <c r="E562" s="266" t="s">
        <v>1</v>
      </c>
      <c r="F562" s="267" t="s">
        <v>307</v>
      </c>
      <c r="G562" s="265"/>
      <c r="H562" s="268">
        <v>28</v>
      </c>
      <c r="I562" s="269"/>
      <c r="J562" s="265"/>
      <c r="K562" s="265"/>
      <c r="L562" s="270"/>
      <c r="M562" s="271"/>
      <c r="N562" s="272"/>
      <c r="O562" s="272"/>
      <c r="P562" s="272"/>
      <c r="Q562" s="272"/>
      <c r="R562" s="272"/>
      <c r="S562" s="272"/>
      <c r="T562" s="273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4" t="s">
        <v>305</v>
      </c>
      <c r="AU562" s="274" t="s">
        <v>93</v>
      </c>
      <c r="AV562" s="15" t="s">
        <v>155</v>
      </c>
      <c r="AW562" s="15" t="s">
        <v>38</v>
      </c>
      <c r="AX562" s="15" t="s">
        <v>91</v>
      </c>
      <c r="AY562" s="274" t="s">
        <v>298</v>
      </c>
    </row>
    <row r="563" s="2" customFormat="1" ht="16.5" customHeight="1">
      <c r="A563" s="39"/>
      <c r="B563" s="40"/>
      <c r="C563" s="279" t="s">
        <v>827</v>
      </c>
      <c r="D563" s="279" t="s">
        <v>346</v>
      </c>
      <c r="E563" s="280" t="s">
        <v>828</v>
      </c>
      <c r="F563" s="281" t="s">
        <v>829</v>
      </c>
      <c r="G563" s="282" t="s">
        <v>152</v>
      </c>
      <c r="H563" s="283">
        <v>24</v>
      </c>
      <c r="I563" s="284"/>
      <c r="J563" s="285">
        <f>ROUND(I563*H563,2)</f>
        <v>0</v>
      </c>
      <c r="K563" s="281" t="s">
        <v>303</v>
      </c>
      <c r="L563" s="286"/>
      <c r="M563" s="287" t="s">
        <v>1</v>
      </c>
      <c r="N563" s="288" t="s">
        <v>49</v>
      </c>
      <c r="O563" s="92"/>
      <c r="P563" s="238">
        <f>O563*H563</f>
        <v>0</v>
      </c>
      <c r="Q563" s="238">
        <v>0.22500000000000001</v>
      </c>
      <c r="R563" s="238">
        <f>Q563*H563</f>
        <v>5.4000000000000004</v>
      </c>
      <c r="S563" s="238">
        <v>0</v>
      </c>
      <c r="T563" s="23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0" t="s">
        <v>338</v>
      </c>
      <c r="AT563" s="240" t="s">
        <v>346</v>
      </c>
      <c r="AU563" s="240" t="s">
        <v>93</v>
      </c>
      <c r="AY563" s="18" t="s">
        <v>298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8" t="s">
        <v>91</v>
      </c>
      <c r="BK563" s="241">
        <f>ROUND(I563*H563,2)</f>
        <v>0</v>
      </c>
      <c r="BL563" s="18" t="s">
        <v>155</v>
      </c>
      <c r="BM563" s="240" t="s">
        <v>830</v>
      </c>
    </row>
    <row r="564" s="14" customFormat="1">
      <c r="A564" s="14"/>
      <c r="B564" s="253"/>
      <c r="C564" s="254"/>
      <c r="D564" s="244" t="s">
        <v>305</v>
      </c>
      <c r="E564" s="255" t="s">
        <v>1</v>
      </c>
      <c r="F564" s="256" t="s">
        <v>150</v>
      </c>
      <c r="G564" s="254"/>
      <c r="H564" s="257">
        <v>24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305</v>
      </c>
      <c r="AU564" s="263" t="s">
        <v>93</v>
      </c>
      <c r="AV564" s="14" t="s">
        <v>93</v>
      </c>
      <c r="AW564" s="14" t="s">
        <v>38</v>
      </c>
      <c r="AX564" s="14" t="s">
        <v>84</v>
      </c>
      <c r="AY564" s="263" t="s">
        <v>298</v>
      </c>
    </row>
    <row r="565" s="15" customFormat="1">
      <c r="A565" s="15"/>
      <c r="B565" s="264"/>
      <c r="C565" s="265"/>
      <c r="D565" s="244" t="s">
        <v>305</v>
      </c>
      <c r="E565" s="266" t="s">
        <v>1</v>
      </c>
      <c r="F565" s="267" t="s">
        <v>307</v>
      </c>
      <c r="G565" s="265"/>
      <c r="H565" s="268">
        <v>24</v>
      </c>
      <c r="I565" s="269"/>
      <c r="J565" s="265"/>
      <c r="K565" s="265"/>
      <c r="L565" s="270"/>
      <c r="M565" s="271"/>
      <c r="N565" s="272"/>
      <c r="O565" s="272"/>
      <c r="P565" s="272"/>
      <c r="Q565" s="272"/>
      <c r="R565" s="272"/>
      <c r="S565" s="272"/>
      <c r="T565" s="27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4" t="s">
        <v>305</v>
      </c>
      <c r="AU565" s="274" t="s">
        <v>93</v>
      </c>
      <c r="AV565" s="15" t="s">
        <v>155</v>
      </c>
      <c r="AW565" s="15" t="s">
        <v>38</v>
      </c>
      <c r="AX565" s="15" t="s">
        <v>91</v>
      </c>
      <c r="AY565" s="274" t="s">
        <v>298</v>
      </c>
    </row>
    <row r="566" s="2" customFormat="1" ht="16.5" customHeight="1">
      <c r="A566" s="39"/>
      <c r="B566" s="40"/>
      <c r="C566" s="279" t="s">
        <v>831</v>
      </c>
      <c r="D566" s="279" t="s">
        <v>346</v>
      </c>
      <c r="E566" s="280" t="s">
        <v>832</v>
      </c>
      <c r="F566" s="281" t="s">
        <v>833</v>
      </c>
      <c r="G566" s="282" t="s">
        <v>152</v>
      </c>
      <c r="H566" s="283">
        <v>4</v>
      </c>
      <c r="I566" s="284"/>
      <c r="J566" s="285">
        <f>ROUND(I566*H566,2)</f>
        <v>0</v>
      </c>
      <c r="K566" s="281" t="s">
        <v>303</v>
      </c>
      <c r="L566" s="286"/>
      <c r="M566" s="287" t="s">
        <v>1</v>
      </c>
      <c r="N566" s="288" t="s">
        <v>49</v>
      </c>
      <c r="O566" s="92"/>
      <c r="P566" s="238">
        <f>O566*H566</f>
        <v>0</v>
      </c>
      <c r="Q566" s="238">
        <v>0.14999999999999999</v>
      </c>
      <c r="R566" s="238">
        <f>Q566*H566</f>
        <v>0.59999999999999998</v>
      </c>
      <c r="S566" s="238">
        <v>0</v>
      </c>
      <c r="T566" s="23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338</v>
      </c>
      <c r="AT566" s="240" t="s">
        <v>346</v>
      </c>
      <c r="AU566" s="240" t="s">
        <v>93</v>
      </c>
      <c r="AY566" s="18" t="s">
        <v>298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91</v>
      </c>
      <c r="BK566" s="241">
        <f>ROUND(I566*H566,2)</f>
        <v>0</v>
      </c>
      <c r="BL566" s="18" t="s">
        <v>155</v>
      </c>
      <c r="BM566" s="240" t="s">
        <v>834</v>
      </c>
    </row>
    <row r="567" s="14" customFormat="1">
      <c r="A567" s="14"/>
      <c r="B567" s="253"/>
      <c r="C567" s="254"/>
      <c r="D567" s="244" t="s">
        <v>305</v>
      </c>
      <c r="E567" s="255" t="s">
        <v>1</v>
      </c>
      <c r="F567" s="256" t="s">
        <v>154</v>
      </c>
      <c r="G567" s="254"/>
      <c r="H567" s="257">
        <v>4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305</v>
      </c>
      <c r="AU567" s="263" t="s">
        <v>93</v>
      </c>
      <c r="AV567" s="14" t="s">
        <v>93</v>
      </c>
      <c r="AW567" s="14" t="s">
        <v>38</v>
      </c>
      <c r="AX567" s="14" t="s">
        <v>84</v>
      </c>
      <c r="AY567" s="263" t="s">
        <v>298</v>
      </c>
    </row>
    <row r="568" s="15" customFormat="1">
      <c r="A568" s="15"/>
      <c r="B568" s="264"/>
      <c r="C568" s="265"/>
      <c r="D568" s="244" t="s">
        <v>305</v>
      </c>
      <c r="E568" s="266" t="s">
        <v>1</v>
      </c>
      <c r="F568" s="267" t="s">
        <v>307</v>
      </c>
      <c r="G568" s="265"/>
      <c r="H568" s="268">
        <v>4</v>
      </c>
      <c r="I568" s="269"/>
      <c r="J568" s="265"/>
      <c r="K568" s="265"/>
      <c r="L568" s="270"/>
      <c r="M568" s="271"/>
      <c r="N568" s="272"/>
      <c r="O568" s="272"/>
      <c r="P568" s="272"/>
      <c r="Q568" s="272"/>
      <c r="R568" s="272"/>
      <c r="S568" s="272"/>
      <c r="T568" s="27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4" t="s">
        <v>305</v>
      </c>
      <c r="AU568" s="274" t="s">
        <v>93</v>
      </c>
      <c r="AV568" s="15" t="s">
        <v>155</v>
      </c>
      <c r="AW568" s="15" t="s">
        <v>38</v>
      </c>
      <c r="AX568" s="15" t="s">
        <v>91</v>
      </c>
      <c r="AY568" s="274" t="s">
        <v>298</v>
      </c>
    </row>
    <row r="569" s="2" customFormat="1" ht="33" customHeight="1">
      <c r="A569" s="39"/>
      <c r="B569" s="40"/>
      <c r="C569" s="229" t="s">
        <v>835</v>
      </c>
      <c r="D569" s="229" t="s">
        <v>300</v>
      </c>
      <c r="E569" s="230" t="s">
        <v>836</v>
      </c>
      <c r="F569" s="231" t="s">
        <v>837</v>
      </c>
      <c r="G569" s="232" t="s">
        <v>186</v>
      </c>
      <c r="H569" s="233">
        <v>1</v>
      </c>
      <c r="I569" s="234"/>
      <c r="J569" s="235">
        <f>ROUND(I569*H569,2)</f>
        <v>0</v>
      </c>
      <c r="K569" s="231" t="s">
        <v>303</v>
      </c>
      <c r="L569" s="45"/>
      <c r="M569" s="236" t="s">
        <v>1</v>
      </c>
      <c r="N569" s="237" t="s">
        <v>49</v>
      </c>
      <c r="O569" s="92"/>
      <c r="P569" s="238">
        <f>O569*H569</f>
        <v>0</v>
      </c>
      <c r="Q569" s="238">
        <v>15.30899</v>
      </c>
      <c r="R569" s="238">
        <f>Q569*H569</f>
        <v>15.30899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155</v>
      </c>
      <c r="AT569" s="240" t="s">
        <v>300</v>
      </c>
      <c r="AU569" s="240" t="s">
        <v>93</v>
      </c>
      <c r="AY569" s="18" t="s">
        <v>298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91</v>
      </c>
      <c r="BK569" s="241">
        <f>ROUND(I569*H569,2)</f>
        <v>0</v>
      </c>
      <c r="BL569" s="18" t="s">
        <v>155</v>
      </c>
      <c r="BM569" s="240" t="s">
        <v>838</v>
      </c>
    </row>
    <row r="570" s="13" customFormat="1">
      <c r="A570" s="13"/>
      <c r="B570" s="242"/>
      <c r="C570" s="243"/>
      <c r="D570" s="244" t="s">
        <v>305</v>
      </c>
      <c r="E570" s="245" t="s">
        <v>1</v>
      </c>
      <c r="F570" s="246" t="s">
        <v>383</v>
      </c>
      <c r="G570" s="243"/>
      <c r="H570" s="245" t="s">
        <v>1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305</v>
      </c>
      <c r="AU570" s="252" t="s">
        <v>93</v>
      </c>
      <c r="AV570" s="13" t="s">
        <v>91</v>
      </c>
      <c r="AW570" s="13" t="s">
        <v>38</v>
      </c>
      <c r="AX570" s="13" t="s">
        <v>84</v>
      </c>
      <c r="AY570" s="252" t="s">
        <v>298</v>
      </c>
    </row>
    <row r="571" s="14" customFormat="1">
      <c r="A571" s="14"/>
      <c r="B571" s="253"/>
      <c r="C571" s="254"/>
      <c r="D571" s="244" t="s">
        <v>305</v>
      </c>
      <c r="E571" s="255" t="s">
        <v>1</v>
      </c>
      <c r="F571" s="256" t="s">
        <v>91</v>
      </c>
      <c r="G571" s="254"/>
      <c r="H571" s="257">
        <v>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305</v>
      </c>
      <c r="AU571" s="263" t="s">
        <v>93</v>
      </c>
      <c r="AV571" s="14" t="s">
        <v>93</v>
      </c>
      <c r="AW571" s="14" t="s">
        <v>38</v>
      </c>
      <c r="AX571" s="14" t="s">
        <v>84</v>
      </c>
      <c r="AY571" s="263" t="s">
        <v>298</v>
      </c>
    </row>
    <row r="572" s="15" customFormat="1">
      <c r="A572" s="15"/>
      <c r="B572" s="264"/>
      <c r="C572" s="265"/>
      <c r="D572" s="244" t="s">
        <v>305</v>
      </c>
      <c r="E572" s="266" t="s">
        <v>1</v>
      </c>
      <c r="F572" s="267" t="s">
        <v>307</v>
      </c>
      <c r="G572" s="265"/>
      <c r="H572" s="268">
        <v>1</v>
      </c>
      <c r="I572" s="269"/>
      <c r="J572" s="265"/>
      <c r="K572" s="265"/>
      <c r="L572" s="270"/>
      <c r="M572" s="271"/>
      <c r="N572" s="272"/>
      <c r="O572" s="272"/>
      <c r="P572" s="272"/>
      <c r="Q572" s="272"/>
      <c r="R572" s="272"/>
      <c r="S572" s="272"/>
      <c r="T572" s="27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4" t="s">
        <v>305</v>
      </c>
      <c r="AU572" s="274" t="s">
        <v>93</v>
      </c>
      <c r="AV572" s="15" t="s">
        <v>155</v>
      </c>
      <c r="AW572" s="15" t="s">
        <v>38</v>
      </c>
      <c r="AX572" s="15" t="s">
        <v>91</v>
      </c>
      <c r="AY572" s="274" t="s">
        <v>298</v>
      </c>
    </row>
    <row r="573" s="2" customFormat="1" ht="33" customHeight="1">
      <c r="A573" s="39"/>
      <c r="B573" s="40"/>
      <c r="C573" s="229" t="s">
        <v>839</v>
      </c>
      <c r="D573" s="229" t="s">
        <v>300</v>
      </c>
      <c r="E573" s="230" t="s">
        <v>840</v>
      </c>
      <c r="F573" s="231" t="s">
        <v>841</v>
      </c>
      <c r="G573" s="232" t="s">
        <v>152</v>
      </c>
      <c r="H573" s="233">
        <v>1429.5</v>
      </c>
      <c r="I573" s="234"/>
      <c r="J573" s="235">
        <f>ROUND(I573*H573,2)</f>
        <v>0</v>
      </c>
      <c r="K573" s="231" t="s">
        <v>303</v>
      </c>
      <c r="L573" s="45"/>
      <c r="M573" s="236" t="s">
        <v>1</v>
      </c>
      <c r="N573" s="237" t="s">
        <v>49</v>
      </c>
      <c r="O573" s="92"/>
      <c r="P573" s="238">
        <f>O573*H573</f>
        <v>0</v>
      </c>
      <c r="Q573" s="238">
        <v>0.00059999999999999995</v>
      </c>
      <c r="R573" s="238">
        <f>Q573*H573</f>
        <v>0.85769999999999991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155</v>
      </c>
      <c r="AT573" s="240" t="s">
        <v>300</v>
      </c>
      <c r="AU573" s="240" t="s">
        <v>93</v>
      </c>
      <c r="AY573" s="18" t="s">
        <v>298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91</v>
      </c>
      <c r="BK573" s="241">
        <f>ROUND(I573*H573,2)</f>
        <v>0</v>
      </c>
      <c r="BL573" s="18" t="s">
        <v>155</v>
      </c>
      <c r="BM573" s="240" t="s">
        <v>842</v>
      </c>
    </row>
    <row r="574" s="14" customFormat="1">
      <c r="A574" s="14"/>
      <c r="B574" s="253"/>
      <c r="C574" s="254"/>
      <c r="D574" s="244" t="s">
        <v>305</v>
      </c>
      <c r="E574" s="255" t="s">
        <v>1</v>
      </c>
      <c r="F574" s="256" t="s">
        <v>229</v>
      </c>
      <c r="G574" s="254"/>
      <c r="H574" s="257">
        <v>1429.5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305</v>
      </c>
      <c r="AU574" s="263" t="s">
        <v>93</v>
      </c>
      <c r="AV574" s="14" t="s">
        <v>93</v>
      </c>
      <c r="AW574" s="14" t="s">
        <v>38</v>
      </c>
      <c r="AX574" s="14" t="s">
        <v>84</v>
      </c>
      <c r="AY574" s="263" t="s">
        <v>298</v>
      </c>
    </row>
    <row r="575" s="15" customFormat="1">
      <c r="A575" s="15"/>
      <c r="B575" s="264"/>
      <c r="C575" s="265"/>
      <c r="D575" s="244" t="s">
        <v>305</v>
      </c>
      <c r="E575" s="266" t="s">
        <v>1</v>
      </c>
      <c r="F575" s="267" t="s">
        <v>307</v>
      </c>
      <c r="G575" s="265"/>
      <c r="H575" s="268">
        <v>1429.5</v>
      </c>
      <c r="I575" s="269"/>
      <c r="J575" s="265"/>
      <c r="K575" s="265"/>
      <c r="L575" s="270"/>
      <c r="M575" s="271"/>
      <c r="N575" s="272"/>
      <c r="O575" s="272"/>
      <c r="P575" s="272"/>
      <c r="Q575" s="272"/>
      <c r="R575" s="272"/>
      <c r="S575" s="272"/>
      <c r="T575" s="27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4" t="s">
        <v>305</v>
      </c>
      <c r="AU575" s="274" t="s">
        <v>93</v>
      </c>
      <c r="AV575" s="15" t="s">
        <v>155</v>
      </c>
      <c r="AW575" s="15" t="s">
        <v>38</v>
      </c>
      <c r="AX575" s="15" t="s">
        <v>91</v>
      </c>
      <c r="AY575" s="274" t="s">
        <v>298</v>
      </c>
    </row>
    <row r="576" s="2" customFormat="1" ht="24.15" customHeight="1">
      <c r="A576" s="39"/>
      <c r="B576" s="40"/>
      <c r="C576" s="229" t="s">
        <v>843</v>
      </c>
      <c r="D576" s="229" t="s">
        <v>300</v>
      </c>
      <c r="E576" s="230" t="s">
        <v>844</v>
      </c>
      <c r="F576" s="231" t="s">
        <v>845</v>
      </c>
      <c r="G576" s="232" t="s">
        <v>152</v>
      </c>
      <c r="H576" s="233">
        <v>79</v>
      </c>
      <c r="I576" s="234"/>
      <c r="J576" s="235">
        <f>ROUND(I576*H576,2)</f>
        <v>0</v>
      </c>
      <c r="K576" s="231" t="s">
        <v>303</v>
      </c>
      <c r="L576" s="45"/>
      <c r="M576" s="236" t="s">
        <v>1</v>
      </c>
      <c r="N576" s="237" t="s">
        <v>49</v>
      </c>
      <c r="O576" s="92"/>
      <c r="P576" s="238">
        <f>O576*H576</f>
        <v>0</v>
      </c>
      <c r="Q576" s="238">
        <v>0.14760999999999999</v>
      </c>
      <c r="R576" s="238">
        <f>Q576*H576</f>
        <v>11.66119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155</v>
      </c>
      <c r="AT576" s="240" t="s">
        <v>300</v>
      </c>
      <c r="AU576" s="240" t="s">
        <v>93</v>
      </c>
      <c r="AY576" s="18" t="s">
        <v>298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91</v>
      </c>
      <c r="BK576" s="241">
        <f>ROUND(I576*H576,2)</f>
        <v>0</v>
      </c>
      <c r="BL576" s="18" t="s">
        <v>155</v>
      </c>
      <c r="BM576" s="240" t="s">
        <v>846</v>
      </c>
    </row>
    <row r="577" s="13" customFormat="1">
      <c r="A577" s="13"/>
      <c r="B577" s="242"/>
      <c r="C577" s="243"/>
      <c r="D577" s="244" t="s">
        <v>305</v>
      </c>
      <c r="E577" s="245" t="s">
        <v>1</v>
      </c>
      <c r="F577" s="246" t="s">
        <v>555</v>
      </c>
      <c r="G577" s="243"/>
      <c r="H577" s="245" t="s">
        <v>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305</v>
      </c>
      <c r="AU577" s="252" t="s">
        <v>93</v>
      </c>
      <c r="AV577" s="13" t="s">
        <v>91</v>
      </c>
      <c r="AW577" s="13" t="s">
        <v>38</v>
      </c>
      <c r="AX577" s="13" t="s">
        <v>84</v>
      </c>
      <c r="AY577" s="252" t="s">
        <v>298</v>
      </c>
    </row>
    <row r="578" s="14" customFormat="1">
      <c r="A578" s="14"/>
      <c r="B578" s="253"/>
      <c r="C578" s="254"/>
      <c r="D578" s="244" t="s">
        <v>305</v>
      </c>
      <c r="E578" s="255" t="s">
        <v>180</v>
      </c>
      <c r="F578" s="256" t="s">
        <v>847</v>
      </c>
      <c r="G578" s="254"/>
      <c r="H578" s="257">
        <v>79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305</v>
      </c>
      <c r="AU578" s="263" t="s">
        <v>93</v>
      </c>
      <c r="AV578" s="14" t="s">
        <v>93</v>
      </c>
      <c r="AW578" s="14" t="s">
        <v>38</v>
      </c>
      <c r="AX578" s="14" t="s">
        <v>84</v>
      </c>
      <c r="AY578" s="263" t="s">
        <v>298</v>
      </c>
    </row>
    <row r="579" s="15" customFormat="1">
      <c r="A579" s="15"/>
      <c r="B579" s="264"/>
      <c r="C579" s="265"/>
      <c r="D579" s="244" t="s">
        <v>305</v>
      </c>
      <c r="E579" s="266" t="s">
        <v>1</v>
      </c>
      <c r="F579" s="267" t="s">
        <v>307</v>
      </c>
      <c r="G579" s="265"/>
      <c r="H579" s="268">
        <v>79</v>
      </c>
      <c r="I579" s="269"/>
      <c r="J579" s="265"/>
      <c r="K579" s="265"/>
      <c r="L579" s="270"/>
      <c r="M579" s="271"/>
      <c r="N579" s="272"/>
      <c r="O579" s="272"/>
      <c r="P579" s="272"/>
      <c r="Q579" s="272"/>
      <c r="R579" s="272"/>
      <c r="S579" s="272"/>
      <c r="T579" s="27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4" t="s">
        <v>305</v>
      </c>
      <c r="AU579" s="274" t="s">
        <v>93</v>
      </c>
      <c r="AV579" s="15" t="s">
        <v>155</v>
      </c>
      <c r="AW579" s="15" t="s">
        <v>38</v>
      </c>
      <c r="AX579" s="15" t="s">
        <v>91</v>
      </c>
      <c r="AY579" s="274" t="s">
        <v>298</v>
      </c>
    </row>
    <row r="580" s="2" customFormat="1" ht="16.5" customHeight="1">
      <c r="A580" s="39"/>
      <c r="B580" s="40"/>
      <c r="C580" s="279" t="s">
        <v>848</v>
      </c>
      <c r="D580" s="279" t="s">
        <v>346</v>
      </c>
      <c r="E580" s="280" t="s">
        <v>849</v>
      </c>
      <c r="F580" s="281" t="s">
        <v>850</v>
      </c>
      <c r="G580" s="282" t="s">
        <v>152</v>
      </c>
      <c r="H580" s="283">
        <v>79</v>
      </c>
      <c r="I580" s="284"/>
      <c r="J580" s="285">
        <f>ROUND(I580*H580,2)</f>
        <v>0</v>
      </c>
      <c r="K580" s="281" t="s">
        <v>303</v>
      </c>
      <c r="L580" s="286"/>
      <c r="M580" s="287" t="s">
        <v>1</v>
      </c>
      <c r="N580" s="288" t="s">
        <v>49</v>
      </c>
      <c r="O580" s="92"/>
      <c r="P580" s="238">
        <f>O580*H580</f>
        <v>0</v>
      </c>
      <c r="Q580" s="238">
        <v>0.13400000000000001</v>
      </c>
      <c r="R580" s="238">
        <f>Q580*H580</f>
        <v>10.586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338</v>
      </c>
      <c r="AT580" s="240" t="s">
        <v>346</v>
      </c>
      <c r="AU580" s="240" t="s">
        <v>93</v>
      </c>
      <c r="AY580" s="18" t="s">
        <v>298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91</v>
      </c>
      <c r="BK580" s="241">
        <f>ROUND(I580*H580,2)</f>
        <v>0</v>
      </c>
      <c r="BL580" s="18" t="s">
        <v>155</v>
      </c>
      <c r="BM580" s="240" t="s">
        <v>851</v>
      </c>
    </row>
    <row r="581" s="14" customFormat="1">
      <c r="A581" s="14"/>
      <c r="B581" s="253"/>
      <c r="C581" s="254"/>
      <c r="D581" s="244" t="s">
        <v>305</v>
      </c>
      <c r="E581" s="255" t="s">
        <v>1</v>
      </c>
      <c r="F581" s="256" t="s">
        <v>180</v>
      </c>
      <c r="G581" s="254"/>
      <c r="H581" s="257">
        <v>79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305</v>
      </c>
      <c r="AU581" s="263" t="s">
        <v>93</v>
      </c>
      <c r="AV581" s="14" t="s">
        <v>93</v>
      </c>
      <c r="AW581" s="14" t="s">
        <v>38</v>
      </c>
      <c r="AX581" s="14" t="s">
        <v>84</v>
      </c>
      <c r="AY581" s="263" t="s">
        <v>298</v>
      </c>
    </row>
    <row r="582" s="15" customFormat="1">
      <c r="A582" s="15"/>
      <c r="B582" s="264"/>
      <c r="C582" s="265"/>
      <c r="D582" s="244" t="s">
        <v>305</v>
      </c>
      <c r="E582" s="266" t="s">
        <v>1</v>
      </c>
      <c r="F582" s="267" t="s">
        <v>307</v>
      </c>
      <c r="G582" s="265"/>
      <c r="H582" s="268">
        <v>79</v>
      </c>
      <c r="I582" s="269"/>
      <c r="J582" s="265"/>
      <c r="K582" s="265"/>
      <c r="L582" s="270"/>
      <c r="M582" s="271"/>
      <c r="N582" s="272"/>
      <c r="O582" s="272"/>
      <c r="P582" s="272"/>
      <c r="Q582" s="272"/>
      <c r="R582" s="272"/>
      <c r="S582" s="272"/>
      <c r="T582" s="273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4" t="s">
        <v>305</v>
      </c>
      <c r="AU582" s="274" t="s">
        <v>93</v>
      </c>
      <c r="AV582" s="15" t="s">
        <v>155</v>
      </c>
      <c r="AW582" s="15" t="s">
        <v>38</v>
      </c>
      <c r="AX582" s="15" t="s">
        <v>91</v>
      </c>
      <c r="AY582" s="274" t="s">
        <v>298</v>
      </c>
    </row>
    <row r="583" s="2" customFormat="1" ht="24.15" customHeight="1">
      <c r="A583" s="39"/>
      <c r="B583" s="40"/>
      <c r="C583" s="229" t="s">
        <v>852</v>
      </c>
      <c r="D583" s="229" t="s">
        <v>300</v>
      </c>
      <c r="E583" s="230" t="s">
        <v>853</v>
      </c>
      <c r="F583" s="231" t="s">
        <v>854</v>
      </c>
      <c r="G583" s="232" t="s">
        <v>121</v>
      </c>
      <c r="H583" s="233">
        <v>136</v>
      </c>
      <c r="I583" s="234"/>
      <c r="J583" s="235">
        <f>ROUND(I583*H583,2)</f>
        <v>0</v>
      </c>
      <c r="K583" s="231" t="s">
        <v>303</v>
      </c>
      <c r="L583" s="45"/>
      <c r="M583" s="236" t="s">
        <v>1</v>
      </c>
      <c r="N583" s="237" t="s">
        <v>49</v>
      </c>
      <c r="O583" s="92"/>
      <c r="P583" s="238">
        <f>O583*H583</f>
        <v>0</v>
      </c>
      <c r="Q583" s="238">
        <v>0.28028999999999998</v>
      </c>
      <c r="R583" s="238">
        <f>Q583*H583</f>
        <v>38.119439999999997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155</v>
      </c>
      <c r="AT583" s="240" t="s">
        <v>300</v>
      </c>
      <c r="AU583" s="240" t="s">
        <v>93</v>
      </c>
      <c r="AY583" s="18" t="s">
        <v>298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91</v>
      </c>
      <c r="BK583" s="241">
        <f>ROUND(I583*H583,2)</f>
        <v>0</v>
      </c>
      <c r="BL583" s="18" t="s">
        <v>155</v>
      </c>
      <c r="BM583" s="240" t="s">
        <v>855</v>
      </c>
    </row>
    <row r="584" s="13" customFormat="1">
      <c r="A584" s="13"/>
      <c r="B584" s="242"/>
      <c r="C584" s="243"/>
      <c r="D584" s="244" t="s">
        <v>305</v>
      </c>
      <c r="E584" s="245" t="s">
        <v>1</v>
      </c>
      <c r="F584" s="246" t="s">
        <v>306</v>
      </c>
      <c r="G584" s="243"/>
      <c r="H584" s="245" t="s">
        <v>1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305</v>
      </c>
      <c r="AU584" s="252" t="s">
        <v>93</v>
      </c>
      <c r="AV584" s="13" t="s">
        <v>91</v>
      </c>
      <c r="AW584" s="13" t="s">
        <v>38</v>
      </c>
      <c r="AX584" s="13" t="s">
        <v>84</v>
      </c>
      <c r="AY584" s="252" t="s">
        <v>298</v>
      </c>
    </row>
    <row r="585" s="14" customFormat="1">
      <c r="A585" s="14"/>
      <c r="B585" s="253"/>
      <c r="C585" s="254"/>
      <c r="D585" s="244" t="s">
        <v>305</v>
      </c>
      <c r="E585" s="255" t="s">
        <v>856</v>
      </c>
      <c r="F585" s="256" t="s">
        <v>857</v>
      </c>
      <c r="G585" s="254"/>
      <c r="H585" s="257">
        <v>136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305</v>
      </c>
      <c r="AU585" s="263" t="s">
        <v>93</v>
      </c>
      <c r="AV585" s="14" t="s">
        <v>93</v>
      </c>
      <c r="AW585" s="14" t="s">
        <v>38</v>
      </c>
      <c r="AX585" s="14" t="s">
        <v>84</v>
      </c>
      <c r="AY585" s="263" t="s">
        <v>298</v>
      </c>
    </row>
    <row r="586" s="15" customFormat="1">
      <c r="A586" s="15"/>
      <c r="B586" s="264"/>
      <c r="C586" s="265"/>
      <c r="D586" s="244" t="s">
        <v>305</v>
      </c>
      <c r="E586" s="266" t="s">
        <v>1</v>
      </c>
      <c r="F586" s="267" t="s">
        <v>307</v>
      </c>
      <c r="G586" s="265"/>
      <c r="H586" s="268">
        <v>136</v>
      </c>
      <c r="I586" s="269"/>
      <c r="J586" s="265"/>
      <c r="K586" s="265"/>
      <c r="L586" s="270"/>
      <c r="M586" s="271"/>
      <c r="N586" s="272"/>
      <c r="O586" s="272"/>
      <c r="P586" s="272"/>
      <c r="Q586" s="272"/>
      <c r="R586" s="272"/>
      <c r="S586" s="272"/>
      <c r="T586" s="27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4" t="s">
        <v>305</v>
      </c>
      <c r="AU586" s="274" t="s">
        <v>93</v>
      </c>
      <c r="AV586" s="15" t="s">
        <v>155</v>
      </c>
      <c r="AW586" s="15" t="s">
        <v>38</v>
      </c>
      <c r="AX586" s="15" t="s">
        <v>91</v>
      </c>
      <c r="AY586" s="274" t="s">
        <v>298</v>
      </c>
    </row>
    <row r="587" s="2" customFormat="1" ht="16.5" customHeight="1">
      <c r="A587" s="39"/>
      <c r="B587" s="40"/>
      <c r="C587" s="279" t="s">
        <v>858</v>
      </c>
      <c r="D587" s="279" t="s">
        <v>346</v>
      </c>
      <c r="E587" s="280" t="s">
        <v>859</v>
      </c>
      <c r="F587" s="281" t="s">
        <v>860</v>
      </c>
      <c r="G587" s="282" t="s">
        <v>186</v>
      </c>
      <c r="H587" s="283">
        <v>716</v>
      </c>
      <c r="I587" s="284"/>
      <c r="J587" s="285">
        <f>ROUND(I587*H587,2)</f>
        <v>0</v>
      </c>
      <c r="K587" s="281" t="s">
        <v>1</v>
      </c>
      <c r="L587" s="286"/>
      <c r="M587" s="287" t="s">
        <v>1</v>
      </c>
      <c r="N587" s="288" t="s">
        <v>49</v>
      </c>
      <c r="O587" s="92"/>
      <c r="P587" s="238">
        <f>O587*H587</f>
        <v>0</v>
      </c>
      <c r="Q587" s="238">
        <v>0.043999999999999997</v>
      </c>
      <c r="R587" s="238">
        <f>Q587*H587</f>
        <v>31.503999999999998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338</v>
      </c>
      <c r="AT587" s="240" t="s">
        <v>346</v>
      </c>
      <c r="AU587" s="240" t="s">
        <v>93</v>
      </c>
      <c r="AY587" s="18" t="s">
        <v>298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91</v>
      </c>
      <c r="BK587" s="241">
        <f>ROUND(I587*H587,2)</f>
        <v>0</v>
      </c>
      <c r="BL587" s="18" t="s">
        <v>155</v>
      </c>
      <c r="BM587" s="240" t="s">
        <v>861</v>
      </c>
    </row>
    <row r="588" s="14" customFormat="1">
      <c r="A588" s="14"/>
      <c r="B588" s="253"/>
      <c r="C588" s="254"/>
      <c r="D588" s="244" t="s">
        <v>305</v>
      </c>
      <c r="E588" s="255" t="s">
        <v>1</v>
      </c>
      <c r="F588" s="256" t="s">
        <v>862</v>
      </c>
      <c r="G588" s="254"/>
      <c r="H588" s="257">
        <v>716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305</v>
      </c>
      <c r="AU588" s="263" t="s">
        <v>93</v>
      </c>
      <c r="AV588" s="14" t="s">
        <v>93</v>
      </c>
      <c r="AW588" s="14" t="s">
        <v>38</v>
      </c>
      <c r="AX588" s="14" t="s">
        <v>84</v>
      </c>
      <c r="AY588" s="263" t="s">
        <v>298</v>
      </c>
    </row>
    <row r="589" s="15" customFormat="1">
      <c r="A589" s="15"/>
      <c r="B589" s="264"/>
      <c r="C589" s="265"/>
      <c r="D589" s="244" t="s">
        <v>305</v>
      </c>
      <c r="E589" s="266" t="s">
        <v>1</v>
      </c>
      <c r="F589" s="267" t="s">
        <v>307</v>
      </c>
      <c r="G589" s="265"/>
      <c r="H589" s="268">
        <v>716</v>
      </c>
      <c r="I589" s="269"/>
      <c r="J589" s="265"/>
      <c r="K589" s="265"/>
      <c r="L589" s="270"/>
      <c r="M589" s="271"/>
      <c r="N589" s="272"/>
      <c r="O589" s="272"/>
      <c r="P589" s="272"/>
      <c r="Q589" s="272"/>
      <c r="R589" s="272"/>
      <c r="S589" s="272"/>
      <c r="T589" s="273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4" t="s">
        <v>305</v>
      </c>
      <c r="AU589" s="274" t="s">
        <v>93</v>
      </c>
      <c r="AV589" s="15" t="s">
        <v>155</v>
      </c>
      <c r="AW589" s="15" t="s">
        <v>38</v>
      </c>
      <c r="AX589" s="15" t="s">
        <v>91</v>
      </c>
      <c r="AY589" s="274" t="s">
        <v>298</v>
      </c>
    </row>
    <row r="590" s="2" customFormat="1" ht="24.15" customHeight="1">
      <c r="A590" s="39"/>
      <c r="B590" s="40"/>
      <c r="C590" s="229" t="s">
        <v>863</v>
      </c>
      <c r="D590" s="229" t="s">
        <v>300</v>
      </c>
      <c r="E590" s="230" t="s">
        <v>864</v>
      </c>
      <c r="F590" s="231" t="s">
        <v>865</v>
      </c>
      <c r="G590" s="232" t="s">
        <v>152</v>
      </c>
      <c r="H590" s="233">
        <v>178.5</v>
      </c>
      <c r="I590" s="234"/>
      <c r="J590" s="235">
        <f>ROUND(I590*H590,2)</f>
        <v>0</v>
      </c>
      <c r="K590" s="231" t="s">
        <v>303</v>
      </c>
      <c r="L590" s="45"/>
      <c r="M590" s="236" t="s">
        <v>1</v>
      </c>
      <c r="N590" s="237" t="s">
        <v>49</v>
      </c>
      <c r="O590" s="92"/>
      <c r="P590" s="238">
        <f>O590*H590</f>
        <v>0</v>
      </c>
      <c r="Q590" s="238">
        <v>0.16370999999999999</v>
      </c>
      <c r="R590" s="238">
        <f>Q590*H590</f>
        <v>29.222234999999998</v>
      </c>
      <c r="S590" s="238">
        <v>0</v>
      </c>
      <c r="T590" s="23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0" t="s">
        <v>155</v>
      </c>
      <c r="AT590" s="240" t="s">
        <v>300</v>
      </c>
      <c r="AU590" s="240" t="s">
        <v>93</v>
      </c>
      <c r="AY590" s="18" t="s">
        <v>298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8" t="s">
        <v>91</v>
      </c>
      <c r="BK590" s="241">
        <f>ROUND(I590*H590,2)</f>
        <v>0</v>
      </c>
      <c r="BL590" s="18" t="s">
        <v>155</v>
      </c>
      <c r="BM590" s="240" t="s">
        <v>866</v>
      </c>
    </row>
    <row r="591" s="13" customFormat="1">
      <c r="A591" s="13"/>
      <c r="B591" s="242"/>
      <c r="C591" s="243"/>
      <c r="D591" s="244" t="s">
        <v>305</v>
      </c>
      <c r="E591" s="245" t="s">
        <v>1</v>
      </c>
      <c r="F591" s="246" t="s">
        <v>555</v>
      </c>
      <c r="G591" s="243"/>
      <c r="H591" s="245" t="s">
        <v>1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305</v>
      </c>
      <c r="AU591" s="252" t="s">
        <v>93</v>
      </c>
      <c r="AV591" s="13" t="s">
        <v>91</v>
      </c>
      <c r="AW591" s="13" t="s">
        <v>38</v>
      </c>
      <c r="AX591" s="13" t="s">
        <v>84</v>
      </c>
      <c r="AY591" s="252" t="s">
        <v>298</v>
      </c>
    </row>
    <row r="592" s="14" customFormat="1">
      <c r="A592" s="14"/>
      <c r="B592" s="253"/>
      <c r="C592" s="254"/>
      <c r="D592" s="244" t="s">
        <v>305</v>
      </c>
      <c r="E592" s="255" t="s">
        <v>177</v>
      </c>
      <c r="F592" s="256" t="s">
        <v>867</v>
      </c>
      <c r="G592" s="254"/>
      <c r="H592" s="257">
        <v>172.5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305</v>
      </c>
      <c r="AU592" s="263" t="s">
        <v>93</v>
      </c>
      <c r="AV592" s="14" t="s">
        <v>93</v>
      </c>
      <c r="AW592" s="14" t="s">
        <v>38</v>
      </c>
      <c r="AX592" s="14" t="s">
        <v>84</v>
      </c>
      <c r="AY592" s="263" t="s">
        <v>298</v>
      </c>
    </row>
    <row r="593" s="14" customFormat="1">
      <c r="A593" s="14"/>
      <c r="B593" s="253"/>
      <c r="C593" s="254"/>
      <c r="D593" s="244" t="s">
        <v>305</v>
      </c>
      <c r="E593" s="255" t="s">
        <v>182</v>
      </c>
      <c r="F593" s="256" t="s">
        <v>868</v>
      </c>
      <c r="G593" s="254"/>
      <c r="H593" s="257">
        <v>6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305</v>
      </c>
      <c r="AU593" s="263" t="s">
        <v>93</v>
      </c>
      <c r="AV593" s="14" t="s">
        <v>93</v>
      </c>
      <c r="AW593" s="14" t="s">
        <v>38</v>
      </c>
      <c r="AX593" s="14" t="s">
        <v>84</v>
      </c>
      <c r="AY593" s="263" t="s">
        <v>298</v>
      </c>
    </row>
    <row r="594" s="15" customFormat="1">
      <c r="A594" s="15"/>
      <c r="B594" s="264"/>
      <c r="C594" s="265"/>
      <c r="D594" s="244" t="s">
        <v>305</v>
      </c>
      <c r="E594" s="266" t="s">
        <v>1</v>
      </c>
      <c r="F594" s="267" t="s">
        <v>307</v>
      </c>
      <c r="G594" s="265"/>
      <c r="H594" s="268">
        <v>178.5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305</v>
      </c>
      <c r="AU594" s="274" t="s">
        <v>93</v>
      </c>
      <c r="AV594" s="15" t="s">
        <v>155</v>
      </c>
      <c r="AW594" s="15" t="s">
        <v>38</v>
      </c>
      <c r="AX594" s="15" t="s">
        <v>91</v>
      </c>
      <c r="AY594" s="274" t="s">
        <v>298</v>
      </c>
    </row>
    <row r="595" s="2" customFormat="1" ht="16.5" customHeight="1">
      <c r="A595" s="39"/>
      <c r="B595" s="40"/>
      <c r="C595" s="279" t="s">
        <v>869</v>
      </c>
      <c r="D595" s="279" t="s">
        <v>346</v>
      </c>
      <c r="E595" s="280" t="s">
        <v>870</v>
      </c>
      <c r="F595" s="281" t="s">
        <v>871</v>
      </c>
      <c r="G595" s="282" t="s">
        <v>186</v>
      </c>
      <c r="H595" s="283">
        <v>345</v>
      </c>
      <c r="I595" s="284"/>
      <c r="J595" s="285">
        <f>ROUND(I595*H595,2)</f>
        <v>0</v>
      </c>
      <c r="K595" s="281" t="s">
        <v>1</v>
      </c>
      <c r="L595" s="286"/>
      <c r="M595" s="287" t="s">
        <v>1</v>
      </c>
      <c r="N595" s="288" t="s">
        <v>49</v>
      </c>
      <c r="O595" s="92"/>
      <c r="P595" s="238">
        <f>O595*H595</f>
        <v>0</v>
      </c>
      <c r="Q595" s="238">
        <v>0.084000000000000005</v>
      </c>
      <c r="R595" s="238">
        <f>Q595*H595</f>
        <v>28.98</v>
      </c>
      <c r="S595" s="238">
        <v>0</v>
      </c>
      <c r="T595" s="23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338</v>
      </c>
      <c r="AT595" s="240" t="s">
        <v>346</v>
      </c>
      <c r="AU595" s="240" t="s">
        <v>93</v>
      </c>
      <c r="AY595" s="18" t="s">
        <v>298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91</v>
      </c>
      <c r="BK595" s="241">
        <f>ROUND(I595*H595,2)</f>
        <v>0</v>
      </c>
      <c r="BL595" s="18" t="s">
        <v>155</v>
      </c>
      <c r="BM595" s="240" t="s">
        <v>872</v>
      </c>
    </row>
    <row r="596" s="14" customFormat="1">
      <c r="A596" s="14"/>
      <c r="B596" s="253"/>
      <c r="C596" s="254"/>
      <c r="D596" s="244" t="s">
        <v>305</v>
      </c>
      <c r="E596" s="255" t="s">
        <v>1</v>
      </c>
      <c r="F596" s="256" t="s">
        <v>873</v>
      </c>
      <c r="G596" s="254"/>
      <c r="H596" s="257">
        <v>345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305</v>
      </c>
      <c r="AU596" s="263" t="s">
        <v>93</v>
      </c>
      <c r="AV596" s="14" t="s">
        <v>93</v>
      </c>
      <c r="AW596" s="14" t="s">
        <v>38</v>
      </c>
      <c r="AX596" s="14" t="s">
        <v>91</v>
      </c>
      <c r="AY596" s="263" t="s">
        <v>298</v>
      </c>
    </row>
    <row r="597" s="2" customFormat="1" ht="37.8" customHeight="1">
      <c r="A597" s="39"/>
      <c r="B597" s="40"/>
      <c r="C597" s="279" t="s">
        <v>874</v>
      </c>
      <c r="D597" s="279" t="s">
        <v>346</v>
      </c>
      <c r="E597" s="280" t="s">
        <v>875</v>
      </c>
      <c r="F597" s="281" t="s">
        <v>876</v>
      </c>
      <c r="G597" s="282" t="s">
        <v>152</v>
      </c>
      <c r="H597" s="283">
        <v>6</v>
      </c>
      <c r="I597" s="284"/>
      <c r="J597" s="285">
        <f>ROUND(I597*H597,2)</f>
        <v>0</v>
      </c>
      <c r="K597" s="281" t="s">
        <v>1</v>
      </c>
      <c r="L597" s="286"/>
      <c r="M597" s="287" t="s">
        <v>1</v>
      </c>
      <c r="N597" s="288" t="s">
        <v>49</v>
      </c>
      <c r="O597" s="92"/>
      <c r="P597" s="238">
        <f>O597*H597</f>
        <v>0</v>
      </c>
      <c r="Q597" s="238">
        <v>0.16300000000000001</v>
      </c>
      <c r="R597" s="238">
        <f>Q597*H597</f>
        <v>0.97799999999999998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338</v>
      </c>
      <c r="AT597" s="240" t="s">
        <v>346</v>
      </c>
      <c r="AU597" s="240" t="s">
        <v>93</v>
      </c>
      <c r="AY597" s="18" t="s">
        <v>298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91</v>
      </c>
      <c r="BK597" s="241">
        <f>ROUND(I597*H597,2)</f>
        <v>0</v>
      </c>
      <c r="BL597" s="18" t="s">
        <v>155</v>
      </c>
      <c r="BM597" s="240" t="s">
        <v>877</v>
      </c>
    </row>
    <row r="598" s="2" customFormat="1">
      <c r="A598" s="39"/>
      <c r="B598" s="40"/>
      <c r="C598" s="41"/>
      <c r="D598" s="244" t="s">
        <v>324</v>
      </c>
      <c r="E598" s="41"/>
      <c r="F598" s="275" t="s">
        <v>878</v>
      </c>
      <c r="G598" s="41"/>
      <c r="H598" s="41"/>
      <c r="I598" s="276"/>
      <c r="J598" s="41"/>
      <c r="K598" s="41"/>
      <c r="L598" s="45"/>
      <c r="M598" s="277"/>
      <c r="N598" s="278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324</v>
      </c>
      <c r="AU598" s="18" t="s">
        <v>93</v>
      </c>
    </row>
    <row r="599" s="14" customFormat="1">
      <c r="A599" s="14"/>
      <c r="B599" s="253"/>
      <c r="C599" s="254"/>
      <c r="D599" s="244" t="s">
        <v>305</v>
      </c>
      <c r="E599" s="255" t="s">
        <v>1</v>
      </c>
      <c r="F599" s="256" t="s">
        <v>182</v>
      </c>
      <c r="G599" s="254"/>
      <c r="H599" s="257">
        <v>6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305</v>
      </c>
      <c r="AU599" s="263" t="s">
        <v>93</v>
      </c>
      <c r="AV599" s="14" t="s">
        <v>93</v>
      </c>
      <c r="AW599" s="14" t="s">
        <v>38</v>
      </c>
      <c r="AX599" s="14" t="s">
        <v>84</v>
      </c>
      <c r="AY599" s="263" t="s">
        <v>298</v>
      </c>
    </row>
    <row r="600" s="15" customFormat="1">
      <c r="A600" s="15"/>
      <c r="B600" s="264"/>
      <c r="C600" s="265"/>
      <c r="D600" s="244" t="s">
        <v>305</v>
      </c>
      <c r="E600" s="266" t="s">
        <v>1</v>
      </c>
      <c r="F600" s="267" t="s">
        <v>307</v>
      </c>
      <c r="G600" s="265"/>
      <c r="H600" s="268">
        <v>6</v>
      </c>
      <c r="I600" s="269"/>
      <c r="J600" s="265"/>
      <c r="K600" s="265"/>
      <c r="L600" s="270"/>
      <c r="M600" s="271"/>
      <c r="N600" s="272"/>
      <c r="O600" s="272"/>
      <c r="P600" s="272"/>
      <c r="Q600" s="272"/>
      <c r="R600" s="272"/>
      <c r="S600" s="272"/>
      <c r="T600" s="27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4" t="s">
        <v>305</v>
      </c>
      <c r="AU600" s="274" t="s">
        <v>93</v>
      </c>
      <c r="AV600" s="15" t="s">
        <v>155</v>
      </c>
      <c r="AW600" s="15" t="s">
        <v>38</v>
      </c>
      <c r="AX600" s="15" t="s">
        <v>91</v>
      </c>
      <c r="AY600" s="274" t="s">
        <v>298</v>
      </c>
    </row>
    <row r="601" s="2" customFormat="1" ht="33" customHeight="1">
      <c r="A601" s="39"/>
      <c r="B601" s="40"/>
      <c r="C601" s="229" t="s">
        <v>879</v>
      </c>
      <c r="D601" s="229" t="s">
        <v>300</v>
      </c>
      <c r="E601" s="230" t="s">
        <v>880</v>
      </c>
      <c r="F601" s="231" t="s">
        <v>881</v>
      </c>
      <c r="G601" s="232" t="s">
        <v>152</v>
      </c>
      <c r="H601" s="233">
        <v>13.5</v>
      </c>
      <c r="I601" s="234"/>
      <c r="J601" s="235">
        <f>ROUND(I601*H601,2)</f>
        <v>0</v>
      </c>
      <c r="K601" s="231" t="s">
        <v>303</v>
      </c>
      <c r="L601" s="45"/>
      <c r="M601" s="236" t="s">
        <v>1</v>
      </c>
      <c r="N601" s="237" t="s">
        <v>49</v>
      </c>
      <c r="O601" s="92"/>
      <c r="P601" s="238">
        <f>O601*H601</f>
        <v>0</v>
      </c>
      <c r="Q601" s="238">
        <v>0.25564999999999999</v>
      </c>
      <c r="R601" s="238">
        <f>Q601*H601</f>
        <v>3.4512749999999999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155</v>
      </c>
      <c r="AT601" s="240" t="s">
        <v>300</v>
      </c>
      <c r="AU601" s="240" t="s">
        <v>93</v>
      </c>
      <c r="AY601" s="18" t="s">
        <v>298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91</v>
      </c>
      <c r="BK601" s="241">
        <f>ROUND(I601*H601,2)</f>
        <v>0</v>
      </c>
      <c r="BL601" s="18" t="s">
        <v>155</v>
      </c>
      <c r="BM601" s="240" t="s">
        <v>882</v>
      </c>
    </row>
    <row r="602" s="13" customFormat="1">
      <c r="A602" s="13"/>
      <c r="B602" s="242"/>
      <c r="C602" s="243"/>
      <c r="D602" s="244" t="s">
        <v>305</v>
      </c>
      <c r="E602" s="245" t="s">
        <v>1</v>
      </c>
      <c r="F602" s="246" t="s">
        <v>555</v>
      </c>
      <c r="G602" s="243"/>
      <c r="H602" s="245" t="s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305</v>
      </c>
      <c r="AU602" s="252" t="s">
        <v>93</v>
      </c>
      <c r="AV602" s="13" t="s">
        <v>91</v>
      </c>
      <c r="AW602" s="13" t="s">
        <v>38</v>
      </c>
      <c r="AX602" s="13" t="s">
        <v>84</v>
      </c>
      <c r="AY602" s="252" t="s">
        <v>298</v>
      </c>
    </row>
    <row r="603" s="14" customFormat="1">
      <c r="A603" s="14"/>
      <c r="B603" s="253"/>
      <c r="C603" s="254"/>
      <c r="D603" s="244" t="s">
        <v>305</v>
      </c>
      <c r="E603" s="255" t="s">
        <v>1</v>
      </c>
      <c r="F603" s="256" t="s">
        <v>883</v>
      </c>
      <c r="G603" s="254"/>
      <c r="H603" s="257">
        <v>13.5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305</v>
      </c>
      <c r="AU603" s="263" t="s">
        <v>93</v>
      </c>
      <c r="AV603" s="14" t="s">
        <v>93</v>
      </c>
      <c r="AW603" s="14" t="s">
        <v>38</v>
      </c>
      <c r="AX603" s="14" t="s">
        <v>84</v>
      </c>
      <c r="AY603" s="263" t="s">
        <v>298</v>
      </c>
    </row>
    <row r="604" s="15" customFormat="1">
      <c r="A604" s="15"/>
      <c r="B604" s="264"/>
      <c r="C604" s="265"/>
      <c r="D604" s="244" t="s">
        <v>305</v>
      </c>
      <c r="E604" s="266" t="s">
        <v>1</v>
      </c>
      <c r="F604" s="267" t="s">
        <v>307</v>
      </c>
      <c r="G604" s="265"/>
      <c r="H604" s="268">
        <v>13.5</v>
      </c>
      <c r="I604" s="269"/>
      <c r="J604" s="265"/>
      <c r="K604" s="265"/>
      <c r="L604" s="270"/>
      <c r="M604" s="271"/>
      <c r="N604" s="272"/>
      <c r="O604" s="272"/>
      <c r="P604" s="272"/>
      <c r="Q604" s="272"/>
      <c r="R604" s="272"/>
      <c r="S604" s="272"/>
      <c r="T604" s="273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4" t="s">
        <v>305</v>
      </c>
      <c r="AU604" s="274" t="s">
        <v>93</v>
      </c>
      <c r="AV604" s="15" t="s">
        <v>155</v>
      </c>
      <c r="AW604" s="15" t="s">
        <v>38</v>
      </c>
      <c r="AX604" s="15" t="s">
        <v>91</v>
      </c>
      <c r="AY604" s="274" t="s">
        <v>298</v>
      </c>
    </row>
    <row r="605" s="2" customFormat="1" ht="24.15" customHeight="1">
      <c r="A605" s="39"/>
      <c r="B605" s="40"/>
      <c r="C605" s="229" t="s">
        <v>884</v>
      </c>
      <c r="D605" s="229" t="s">
        <v>300</v>
      </c>
      <c r="E605" s="230" t="s">
        <v>885</v>
      </c>
      <c r="F605" s="231" t="s">
        <v>886</v>
      </c>
      <c r="G605" s="232" t="s">
        <v>152</v>
      </c>
      <c r="H605" s="233">
        <v>19</v>
      </c>
      <c r="I605" s="234"/>
      <c r="J605" s="235">
        <f>ROUND(I605*H605,2)</f>
        <v>0</v>
      </c>
      <c r="K605" s="231" t="s">
        <v>303</v>
      </c>
      <c r="L605" s="45"/>
      <c r="M605" s="236" t="s">
        <v>1</v>
      </c>
      <c r="N605" s="237" t="s">
        <v>49</v>
      </c>
      <c r="O605" s="92"/>
      <c r="P605" s="238">
        <f>O605*H605</f>
        <v>0</v>
      </c>
      <c r="Q605" s="238">
        <v>0.51915</v>
      </c>
      <c r="R605" s="238">
        <f>Q605*H605</f>
        <v>9.8638499999999993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155</v>
      </c>
      <c r="AT605" s="240" t="s">
        <v>300</v>
      </c>
      <c r="AU605" s="240" t="s">
        <v>93</v>
      </c>
      <c r="AY605" s="18" t="s">
        <v>298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91</v>
      </c>
      <c r="BK605" s="241">
        <f>ROUND(I605*H605,2)</f>
        <v>0</v>
      </c>
      <c r="BL605" s="18" t="s">
        <v>155</v>
      </c>
      <c r="BM605" s="240" t="s">
        <v>887</v>
      </c>
    </row>
    <row r="606" s="13" customFormat="1">
      <c r="A606" s="13"/>
      <c r="B606" s="242"/>
      <c r="C606" s="243"/>
      <c r="D606" s="244" t="s">
        <v>305</v>
      </c>
      <c r="E606" s="245" t="s">
        <v>1</v>
      </c>
      <c r="F606" s="246" t="s">
        <v>555</v>
      </c>
      <c r="G606" s="243"/>
      <c r="H606" s="245" t="s">
        <v>1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305</v>
      </c>
      <c r="AU606" s="252" t="s">
        <v>93</v>
      </c>
      <c r="AV606" s="13" t="s">
        <v>91</v>
      </c>
      <c r="AW606" s="13" t="s">
        <v>38</v>
      </c>
      <c r="AX606" s="13" t="s">
        <v>84</v>
      </c>
      <c r="AY606" s="252" t="s">
        <v>298</v>
      </c>
    </row>
    <row r="607" s="14" customFormat="1">
      <c r="A607" s="14"/>
      <c r="B607" s="253"/>
      <c r="C607" s="254"/>
      <c r="D607" s="244" t="s">
        <v>305</v>
      </c>
      <c r="E607" s="255" t="s">
        <v>1</v>
      </c>
      <c r="F607" s="256" t="s">
        <v>888</v>
      </c>
      <c r="G607" s="254"/>
      <c r="H607" s="257">
        <v>19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305</v>
      </c>
      <c r="AU607" s="263" t="s">
        <v>93</v>
      </c>
      <c r="AV607" s="14" t="s">
        <v>93</v>
      </c>
      <c r="AW607" s="14" t="s">
        <v>38</v>
      </c>
      <c r="AX607" s="14" t="s">
        <v>84</v>
      </c>
      <c r="AY607" s="263" t="s">
        <v>298</v>
      </c>
    </row>
    <row r="608" s="15" customFormat="1">
      <c r="A608" s="15"/>
      <c r="B608" s="264"/>
      <c r="C608" s="265"/>
      <c r="D608" s="244" t="s">
        <v>305</v>
      </c>
      <c r="E608" s="266" t="s">
        <v>1</v>
      </c>
      <c r="F608" s="267" t="s">
        <v>307</v>
      </c>
      <c r="G608" s="265"/>
      <c r="H608" s="268">
        <v>19</v>
      </c>
      <c r="I608" s="269"/>
      <c r="J608" s="265"/>
      <c r="K608" s="265"/>
      <c r="L608" s="270"/>
      <c r="M608" s="271"/>
      <c r="N608" s="272"/>
      <c r="O608" s="272"/>
      <c r="P608" s="272"/>
      <c r="Q608" s="272"/>
      <c r="R608" s="272"/>
      <c r="S608" s="272"/>
      <c r="T608" s="273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4" t="s">
        <v>305</v>
      </c>
      <c r="AU608" s="274" t="s">
        <v>93</v>
      </c>
      <c r="AV608" s="15" t="s">
        <v>155</v>
      </c>
      <c r="AW608" s="15" t="s">
        <v>38</v>
      </c>
      <c r="AX608" s="15" t="s">
        <v>91</v>
      </c>
      <c r="AY608" s="274" t="s">
        <v>298</v>
      </c>
    </row>
    <row r="609" s="2" customFormat="1" ht="24.15" customHeight="1">
      <c r="A609" s="39"/>
      <c r="B609" s="40"/>
      <c r="C609" s="229" t="s">
        <v>889</v>
      </c>
      <c r="D609" s="229" t="s">
        <v>300</v>
      </c>
      <c r="E609" s="230" t="s">
        <v>890</v>
      </c>
      <c r="F609" s="231" t="s">
        <v>891</v>
      </c>
      <c r="G609" s="232" t="s">
        <v>186</v>
      </c>
      <c r="H609" s="233">
        <v>3</v>
      </c>
      <c r="I609" s="234"/>
      <c r="J609" s="235">
        <f>ROUND(I609*H609,2)</f>
        <v>0</v>
      </c>
      <c r="K609" s="231" t="s">
        <v>303</v>
      </c>
      <c r="L609" s="45"/>
      <c r="M609" s="236" t="s">
        <v>1</v>
      </c>
      <c r="N609" s="237" t="s">
        <v>49</v>
      </c>
      <c r="O609" s="92"/>
      <c r="P609" s="238">
        <f>O609*H609</f>
        <v>0</v>
      </c>
      <c r="Q609" s="238">
        <v>0.2767</v>
      </c>
      <c r="R609" s="238">
        <f>Q609*H609</f>
        <v>0.83010000000000006</v>
      </c>
      <c r="S609" s="238">
        <v>0</v>
      </c>
      <c r="T609" s="23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0" t="s">
        <v>155</v>
      </c>
      <c r="AT609" s="240" t="s">
        <v>300</v>
      </c>
      <c r="AU609" s="240" t="s">
        <v>93</v>
      </c>
      <c r="AY609" s="18" t="s">
        <v>298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91</v>
      </c>
      <c r="BK609" s="241">
        <f>ROUND(I609*H609,2)</f>
        <v>0</v>
      </c>
      <c r="BL609" s="18" t="s">
        <v>155</v>
      </c>
      <c r="BM609" s="240" t="s">
        <v>892</v>
      </c>
    </row>
    <row r="610" s="13" customFormat="1">
      <c r="A610" s="13"/>
      <c r="B610" s="242"/>
      <c r="C610" s="243"/>
      <c r="D610" s="244" t="s">
        <v>305</v>
      </c>
      <c r="E610" s="245" t="s">
        <v>1</v>
      </c>
      <c r="F610" s="246" t="s">
        <v>383</v>
      </c>
      <c r="G610" s="243"/>
      <c r="H610" s="245" t="s">
        <v>1</v>
      </c>
      <c r="I610" s="247"/>
      <c r="J610" s="243"/>
      <c r="K610" s="243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305</v>
      </c>
      <c r="AU610" s="252" t="s">
        <v>93</v>
      </c>
      <c r="AV610" s="13" t="s">
        <v>91</v>
      </c>
      <c r="AW610" s="13" t="s">
        <v>38</v>
      </c>
      <c r="AX610" s="13" t="s">
        <v>84</v>
      </c>
      <c r="AY610" s="252" t="s">
        <v>298</v>
      </c>
    </row>
    <row r="611" s="14" customFormat="1">
      <c r="A611" s="14"/>
      <c r="B611" s="253"/>
      <c r="C611" s="254"/>
      <c r="D611" s="244" t="s">
        <v>305</v>
      </c>
      <c r="E611" s="255" t="s">
        <v>1</v>
      </c>
      <c r="F611" s="256" t="s">
        <v>193</v>
      </c>
      <c r="G611" s="254"/>
      <c r="H611" s="257">
        <v>3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305</v>
      </c>
      <c r="AU611" s="263" t="s">
        <v>93</v>
      </c>
      <c r="AV611" s="14" t="s">
        <v>93</v>
      </c>
      <c r="AW611" s="14" t="s">
        <v>38</v>
      </c>
      <c r="AX611" s="14" t="s">
        <v>84</v>
      </c>
      <c r="AY611" s="263" t="s">
        <v>298</v>
      </c>
    </row>
    <row r="612" s="15" customFormat="1">
      <c r="A612" s="15"/>
      <c r="B612" s="264"/>
      <c r="C612" s="265"/>
      <c r="D612" s="244" t="s">
        <v>305</v>
      </c>
      <c r="E612" s="266" t="s">
        <v>1</v>
      </c>
      <c r="F612" s="267" t="s">
        <v>307</v>
      </c>
      <c r="G612" s="265"/>
      <c r="H612" s="268">
        <v>3</v>
      </c>
      <c r="I612" s="269"/>
      <c r="J612" s="265"/>
      <c r="K612" s="265"/>
      <c r="L612" s="270"/>
      <c r="M612" s="271"/>
      <c r="N612" s="272"/>
      <c r="O612" s="272"/>
      <c r="P612" s="272"/>
      <c r="Q612" s="272"/>
      <c r="R612" s="272"/>
      <c r="S612" s="272"/>
      <c r="T612" s="27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4" t="s">
        <v>305</v>
      </c>
      <c r="AU612" s="274" t="s">
        <v>93</v>
      </c>
      <c r="AV612" s="15" t="s">
        <v>155</v>
      </c>
      <c r="AW612" s="15" t="s">
        <v>38</v>
      </c>
      <c r="AX612" s="15" t="s">
        <v>91</v>
      </c>
      <c r="AY612" s="274" t="s">
        <v>298</v>
      </c>
    </row>
    <row r="613" s="2" customFormat="1" ht="33" customHeight="1">
      <c r="A613" s="39"/>
      <c r="B613" s="40"/>
      <c r="C613" s="229" t="s">
        <v>893</v>
      </c>
      <c r="D613" s="229" t="s">
        <v>300</v>
      </c>
      <c r="E613" s="230" t="s">
        <v>894</v>
      </c>
      <c r="F613" s="231" t="s">
        <v>895</v>
      </c>
      <c r="G613" s="232" t="s">
        <v>896</v>
      </c>
      <c r="H613" s="233">
        <v>1</v>
      </c>
      <c r="I613" s="234"/>
      <c r="J613" s="235">
        <f>ROUND(I613*H613,2)</f>
        <v>0</v>
      </c>
      <c r="K613" s="231" t="s">
        <v>1</v>
      </c>
      <c r="L613" s="45"/>
      <c r="M613" s="236" t="s">
        <v>1</v>
      </c>
      <c r="N613" s="237" t="s">
        <v>49</v>
      </c>
      <c r="O613" s="92"/>
      <c r="P613" s="238">
        <f>O613*H613</f>
        <v>0</v>
      </c>
      <c r="Q613" s="238">
        <v>0</v>
      </c>
      <c r="R613" s="238">
        <f>Q613*H613</f>
        <v>0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155</v>
      </c>
      <c r="AT613" s="240" t="s">
        <v>300</v>
      </c>
      <c r="AU613" s="240" t="s">
        <v>93</v>
      </c>
      <c r="AY613" s="18" t="s">
        <v>298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91</v>
      </c>
      <c r="BK613" s="241">
        <f>ROUND(I613*H613,2)</f>
        <v>0</v>
      </c>
      <c r="BL613" s="18" t="s">
        <v>155</v>
      </c>
      <c r="BM613" s="240" t="s">
        <v>897</v>
      </c>
    </row>
    <row r="614" s="13" customFormat="1">
      <c r="A614" s="13"/>
      <c r="B614" s="242"/>
      <c r="C614" s="243"/>
      <c r="D614" s="244" t="s">
        <v>305</v>
      </c>
      <c r="E614" s="245" t="s">
        <v>1</v>
      </c>
      <c r="F614" s="246" t="s">
        <v>383</v>
      </c>
      <c r="G614" s="243"/>
      <c r="H614" s="245" t="s">
        <v>1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305</v>
      </c>
      <c r="AU614" s="252" t="s">
        <v>93</v>
      </c>
      <c r="AV614" s="13" t="s">
        <v>91</v>
      </c>
      <c r="AW614" s="13" t="s">
        <v>38</v>
      </c>
      <c r="AX614" s="13" t="s">
        <v>84</v>
      </c>
      <c r="AY614" s="252" t="s">
        <v>298</v>
      </c>
    </row>
    <row r="615" s="14" customFormat="1">
      <c r="A615" s="14"/>
      <c r="B615" s="253"/>
      <c r="C615" s="254"/>
      <c r="D615" s="244" t="s">
        <v>305</v>
      </c>
      <c r="E615" s="255" t="s">
        <v>1</v>
      </c>
      <c r="F615" s="256" t="s">
        <v>91</v>
      </c>
      <c r="G615" s="254"/>
      <c r="H615" s="257">
        <v>1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305</v>
      </c>
      <c r="AU615" s="263" t="s">
        <v>93</v>
      </c>
      <c r="AV615" s="14" t="s">
        <v>93</v>
      </c>
      <c r="AW615" s="14" t="s">
        <v>38</v>
      </c>
      <c r="AX615" s="14" t="s">
        <v>84</v>
      </c>
      <c r="AY615" s="263" t="s">
        <v>298</v>
      </c>
    </row>
    <row r="616" s="15" customFormat="1">
      <c r="A616" s="15"/>
      <c r="B616" s="264"/>
      <c r="C616" s="265"/>
      <c r="D616" s="244" t="s">
        <v>305</v>
      </c>
      <c r="E616" s="266" t="s">
        <v>1</v>
      </c>
      <c r="F616" s="267" t="s">
        <v>307</v>
      </c>
      <c r="G616" s="265"/>
      <c r="H616" s="268">
        <v>1</v>
      </c>
      <c r="I616" s="269"/>
      <c r="J616" s="265"/>
      <c r="K616" s="265"/>
      <c r="L616" s="270"/>
      <c r="M616" s="271"/>
      <c r="N616" s="272"/>
      <c r="O616" s="272"/>
      <c r="P616" s="272"/>
      <c r="Q616" s="272"/>
      <c r="R616" s="272"/>
      <c r="S616" s="272"/>
      <c r="T616" s="273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4" t="s">
        <v>305</v>
      </c>
      <c r="AU616" s="274" t="s">
        <v>93</v>
      </c>
      <c r="AV616" s="15" t="s">
        <v>155</v>
      </c>
      <c r="AW616" s="15" t="s">
        <v>38</v>
      </c>
      <c r="AX616" s="15" t="s">
        <v>91</v>
      </c>
      <c r="AY616" s="274" t="s">
        <v>298</v>
      </c>
    </row>
    <row r="617" s="12" customFormat="1" ht="20.88" customHeight="1">
      <c r="A617" s="12"/>
      <c r="B617" s="213"/>
      <c r="C617" s="214"/>
      <c r="D617" s="215" t="s">
        <v>83</v>
      </c>
      <c r="E617" s="227" t="s">
        <v>737</v>
      </c>
      <c r="F617" s="227" t="s">
        <v>898</v>
      </c>
      <c r="G617" s="214"/>
      <c r="H617" s="214"/>
      <c r="I617" s="217"/>
      <c r="J617" s="228">
        <f>BK617</f>
        <v>0</v>
      </c>
      <c r="K617" s="214"/>
      <c r="L617" s="219"/>
      <c r="M617" s="220"/>
      <c r="N617" s="221"/>
      <c r="O617" s="221"/>
      <c r="P617" s="222">
        <f>SUM(P618:P633)</f>
        <v>0</v>
      </c>
      <c r="Q617" s="221"/>
      <c r="R617" s="222">
        <f>SUM(R618:R633)</f>
        <v>1.44574</v>
      </c>
      <c r="S617" s="221"/>
      <c r="T617" s="223">
        <f>SUM(T618:T633)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4" t="s">
        <v>91</v>
      </c>
      <c r="AT617" s="225" t="s">
        <v>83</v>
      </c>
      <c r="AU617" s="225" t="s">
        <v>93</v>
      </c>
      <c r="AY617" s="224" t="s">
        <v>298</v>
      </c>
      <c r="BK617" s="226">
        <f>SUM(BK618:BK633)</f>
        <v>0</v>
      </c>
    </row>
    <row r="618" s="2" customFormat="1" ht="16.5" customHeight="1">
      <c r="A618" s="39"/>
      <c r="B618" s="40"/>
      <c r="C618" s="229" t="s">
        <v>899</v>
      </c>
      <c r="D618" s="229" t="s">
        <v>300</v>
      </c>
      <c r="E618" s="230" t="s">
        <v>900</v>
      </c>
      <c r="F618" s="231" t="s">
        <v>901</v>
      </c>
      <c r="G618" s="232" t="s">
        <v>186</v>
      </c>
      <c r="H618" s="233">
        <v>2</v>
      </c>
      <c r="I618" s="234"/>
      <c r="J618" s="235">
        <f>ROUND(I618*H618,2)</f>
        <v>0</v>
      </c>
      <c r="K618" s="231" t="s">
        <v>303</v>
      </c>
      <c r="L618" s="45"/>
      <c r="M618" s="236" t="s">
        <v>1</v>
      </c>
      <c r="N618" s="237" t="s">
        <v>49</v>
      </c>
      <c r="O618" s="92"/>
      <c r="P618" s="238">
        <f>O618*H618</f>
        <v>0</v>
      </c>
      <c r="Q618" s="238">
        <v>0.072870000000000004</v>
      </c>
      <c r="R618" s="238">
        <f>Q618*H618</f>
        <v>0.14574000000000001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155</v>
      </c>
      <c r="AT618" s="240" t="s">
        <v>300</v>
      </c>
      <c r="AU618" s="240" t="s">
        <v>193</v>
      </c>
      <c r="AY618" s="18" t="s">
        <v>298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91</v>
      </c>
      <c r="BK618" s="241">
        <f>ROUND(I618*H618,2)</f>
        <v>0</v>
      </c>
      <c r="BL618" s="18" t="s">
        <v>155</v>
      </c>
      <c r="BM618" s="240" t="s">
        <v>902</v>
      </c>
    </row>
    <row r="619" s="13" customFormat="1">
      <c r="A619" s="13"/>
      <c r="B619" s="242"/>
      <c r="C619" s="243"/>
      <c r="D619" s="244" t="s">
        <v>305</v>
      </c>
      <c r="E619" s="245" t="s">
        <v>1</v>
      </c>
      <c r="F619" s="246" t="s">
        <v>383</v>
      </c>
      <c r="G619" s="243"/>
      <c r="H619" s="245" t="s">
        <v>1</v>
      </c>
      <c r="I619" s="247"/>
      <c r="J619" s="243"/>
      <c r="K619" s="243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305</v>
      </c>
      <c r="AU619" s="252" t="s">
        <v>193</v>
      </c>
      <c r="AV619" s="13" t="s">
        <v>91</v>
      </c>
      <c r="AW619" s="13" t="s">
        <v>38</v>
      </c>
      <c r="AX619" s="13" t="s">
        <v>84</v>
      </c>
      <c r="AY619" s="252" t="s">
        <v>298</v>
      </c>
    </row>
    <row r="620" s="14" customFormat="1">
      <c r="A620" s="14"/>
      <c r="B620" s="253"/>
      <c r="C620" s="254"/>
      <c r="D620" s="244" t="s">
        <v>305</v>
      </c>
      <c r="E620" s="255" t="s">
        <v>199</v>
      </c>
      <c r="F620" s="256" t="s">
        <v>93</v>
      </c>
      <c r="G620" s="254"/>
      <c r="H620" s="257">
        <v>2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305</v>
      </c>
      <c r="AU620" s="263" t="s">
        <v>193</v>
      </c>
      <c r="AV620" s="14" t="s">
        <v>93</v>
      </c>
      <c r="AW620" s="14" t="s">
        <v>38</v>
      </c>
      <c r="AX620" s="14" t="s">
        <v>84</v>
      </c>
      <c r="AY620" s="263" t="s">
        <v>298</v>
      </c>
    </row>
    <row r="621" s="15" customFormat="1">
      <c r="A621" s="15"/>
      <c r="B621" s="264"/>
      <c r="C621" s="265"/>
      <c r="D621" s="244" t="s">
        <v>305</v>
      </c>
      <c r="E621" s="266" t="s">
        <v>1</v>
      </c>
      <c r="F621" s="267" t="s">
        <v>307</v>
      </c>
      <c r="G621" s="265"/>
      <c r="H621" s="268">
        <v>2</v>
      </c>
      <c r="I621" s="269"/>
      <c r="J621" s="265"/>
      <c r="K621" s="265"/>
      <c r="L621" s="270"/>
      <c r="M621" s="271"/>
      <c r="N621" s="272"/>
      <c r="O621" s="272"/>
      <c r="P621" s="272"/>
      <c r="Q621" s="272"/>
      <c r="R621" s="272"/>
      <c r="S621" s="272"/>
      <c r="T621" s="27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4" t="s">
        <v>305</v>
      </c>
      <c r="AU621" s="274" t="s">
        <v>193</v>
      </c>
      <c r="AV621" s="15" t="s">
        <v>155</v>
      </c>
      <c r="AW621" s="15" t="s">
        <v>38</v>
      </c>
      <c r="AX621" s="15" t="s">
        <v>91</v>
      </c>
      <c r="AY621" s="274" t="s">
        <v>298</v>
      </c>
    </row>
    <row r="622" s="2" customFormat="1" ht="76.35" customHeight="1">
      <c r="A622" s="39"/>
      <c r="B622" s="40"/>
      <c r="C622" s="279" t="s">
        <v>903</v>
      </c>
      <c r="D622" s="279" t="s">
        <v>346</v>
      </c>
      <c r="E622" s="280" t="s">
        <v>904</v>
      </c>
      <c r="F622" s="281" t="s">
        <v>905</v>
      </c>
      <c r="G622" s="282" t="s">
        <v>906</v>
      </c>
      <c r="H622" s="283">
        <v>2</v>
      </c>
      <c r="I622" s="284"/>
      <c r="J622" s="285">
        <f>ROUND(I622*H622,2)</f>
        <v>0</v>
      </c>
      <c r="K622" s="281" t="s">
        <v>1</v>
      </c>
      <c r="L622" s="286"/>
      <c r="M622" s="287" t="s">
        <v>1</v>
      </c>
      <c r="N622" s="288" t="s">
        <v>49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338</v>
      </c>
      <c r="AT622" s="240" t="s">
        <v>346</v>
      </c>
      <c r="AU622" s="240" t="s">
        <v>193</v>
      </c>
      <c r="AY622" s="18" t="s">
        <v>298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91</v>
      </c>
      <c r="BK622" s="241">
        <f>ROUND(I622*H622,2)</f>
        <v>0</v>
      </c>
      <c r="BL622" s="18" t="s">
        <v>155</v>
      </c>
      <c r="BM622" s="240" t="s">
        <v>907</v>
      </c>
    </row>
    <row r="623" s="2" customFormat="1">
      <c r="A623" s="39"/>
      <c r="B623" s="40"/>
      <c r="C623" s="41"/>
      <c r="D623" s="244" t="s">
        <v>324</v>
      </c>
      <c r="E623" s="41"/>
      <c r="F623" s="275" t="s">
        <v>908</v>
      </c>
      <c r="G623" s="41"/>
      <c r="H623" s="41"/>
      <c r="I623" s="276"/>
      <c r="J623" s="41"/>
      <c r="K623" s="41"/>
      <c r="L623" s="45"/>
      <c r="M623" s="277"/>
      <c r="N623" s="278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324</v>
      </c>
      <c r="AU623" s="18" t="s">
        <v>193</v>
      </c>
    </row>
    <row r="624" s="14" customFormat="1">
      <c r="A624" s="14"/>
      <c r="B624" s="253"/>
      <c r="C624" s="254"/>
      <c r="D624" s="244" t="s">
        <v>305</v>
      </c>
      <c r="E624" s="255" t="s">
        <v>1</v>
      </c>
      <c r="F624" s="256" t="s">
        <v>199</v>
      </c>
      <c r="G624" s="254"/>
      <c r="H624" s="257">
        <v>2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305</v>
      </c>
      <c r="AU624" s="263" t="s">
        <v>193</v>
      </c>
      <c r="AV624" s="14" t="s">
        <v>93</v>
      </c>
      <c r="AW624" s="14" t="s">
        <v>38</v>
      </c>
      <c r="AX624" s="14" t="s">
        <v>84</v>
      </c>
      <c r="AY624" s="263" t="s">
        <v>298</v>
      </c>
    </row>
    <row r="625" s="15" customFormat="1">
      <c r="A625" s="15"/>
      <c r="B625" s="264"/>
      <c r="C625" s="265"/>
      <c r="D625" s="244" t="s">
        <v>305</v>
      </c>
      <c r="E625" s="266" t="s">
        <v>1</v>
      </c>
      <c r="F625" s="267" t="s">
        <v>307</v>
      </c>
      <c r="G625" s="265"/>
      <c r="H625" s="268">
        <v>2</v>
      </c>
      <c r="I625" s="269"/>
      <c r="J625" s="265"/>
      <c r="K625" s="265"/>
      <c r="L625" s="270"/>
      <c r="M625" s="271"/>
      <c r="N625" s="272"/>
      <c r="O625" s="272"/>
      <c r="P625" s="272"/>
      <c r="Q625" s="272"/>
      <c r="R625" s="272"/>
      <c r="S625" s="272"/>
      <c r="T625" s="27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4" t="s">
        <v>305</v>
      </c>
      <c r="AU625" s="274" t="s">
        <v>193</v>
      </c>
      <c r="AV625" s="15" t="s">
        <v>155</v>
      </c>
      <c r="AW625" s="15" t="s">
        <v>38</v>
      </c>
      <c r="AX625" s="15" t="s">
        <v>91</v>
      </c>
      <c r="AY625" s="274" t="s">
        <v>298</v>
      </c>
    </row>
    <row r="626" s="2" customFormat="1" ht="16.5" customHeight="1">
      <c r="A626" s="39"/>
      <c r="B626" s="40"/>
      <c r="C626" s="229" t="s">
        <v>909</v>
      </c>
      <c r="D626" s="229" t="s">
        <v>300</v>
      </c>
      <c r="E626" s="230" t="s">
        <v>910</v>
      </c>
      <c r="F626" s="231" t="s">
        <v>911</v>
      </c>
      <c r="G626" s="232" t="s">
        <v>186</v>
      </c>
      <c r="H626" s="233">
        <v>2</v>
      </c>
      <c r="I626" s="234"/>
      <c r="J626" s="235">
        <f>ROUND(I626*H626,2)</f>
        <v>0</v>
      </c>
      <c r="K626" s="231" t="s">
        <v>1</v>
      </c>
      <c r="L626" s="45"/>
      <c r="M626" s="236" t="s">
        <v>1</v>
      </c>
      <c r="N626" s="237" t="s">
        <v>49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155</v>
      </c>
      <c r="AT626" s="240" t="s">
        <v>300</v>
      </c>
      <c r="AU626" s="240" t="s">
        <v>193</v>
      </c>
      <c r="AY626" s="18" t="s">
        <v>298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91</v>
      </c>
      <c r="BK626" s="241">
        <f>ROUND(I626*H626,2)</f>
        <v>0</v>
      </c>
      <c r="BL626" s="18" t="s">
        <v>155</v>
      </c>
      <c r="BM626" s="240" t="s">
        <v>912</v>
      </c>
    </row>
    <row r="627" s="13" customFormat="1">
      <c r="A627" s="13"/>
      <c r="B627" s="242"/>
      <c r="C627" s="243"/>
      <c r="D627" s="244" t="s">
        <v>305</v>
      </c>
      <c r="E627" s="245" t="s">
        <v>1</v>
      </c>
      <c r="F627" s="246" t="s">
        <v>383</v>
      </c>
      <c r="G627" s="243"/>
      <c r="H627" s="245" t="s">
        <v>1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305</v>
      </c>
      <c r="AU627" s="252" t="s">
        <v>193</v>
      </c>
      <c r="AV627" s="13" t="s">
        <v>91</v>
      </c>
      <c r="AW627" s="13" t="s">
        <v>38</v>
      </c>
      <c r="AX627" s="13" t="s">
        <v>84</v>
      </c>
      <c r="AY627" s="252" t="s">
        <v>298</v>
      </c>
    </row>
    <row r="628" s="14" customFormat="1">
      <c r="A628" s="14"/>
      <c r="B628" s="253"/>
      <c r="C628" s="254"/>
      <c r="D628" s="244" t="s">
        <v>305</v>
      </c>
      <c r="E628" s="255" t="s">
        <v>197</v>
      </c>
      <c r="F628" s="256" t="s">
        <v>93</v>
      </c>
      <c r="G628" s="254"/>
      <c r="H628" s="257">
        <v>2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305</v>
      </c>
      <c r="AU628" s="263" t="s">
        <v>193</v>
      </c>
      <c r="AV628" s="14" t="s">
        <v>93</v>
      </c>
      <c r="AW628" s="14" t="s">
        <v>38</v>
      </c>
      <c r="AX628" s="14" t="s">
        <v>84</v>
      </c>
      <c r="AY628" s="263" t="s">
        <v>298</v>
      </c>
    </row>
    <row r="629" s="15" customFormat="1">
      <c r="A629" s="15"/>
      <c r="B629" s="264"/>
      <c r="C629" s="265"/>
      <c r="D629" s="244" t="s">
        <v>305</v>
      </c>
      <c r="E629" s="266" t="s">
        <v>1</v>
      </c>
      <c r="F629" s="267" t="s">
        <v>307</v>
      </c>
      <c r="G629" s="265"/>
      <c r="H629" s="268">
        <v>2</v>
      </c>
      <c r="I629" s="269"/>
      <c r="J629" s="265"/>
      <c r="K629" s="265"/>
      <c r="L629" s="270"/>
      <c r="M629" s="271"/>
      <c r="N629" s="272"/>
      <c r="O629" s="272"/>
      <c r="P629" s="272"/>
      <c r="Q629" s="272"/>
      <c r="R629" s="272"/>
      <c r="S629" s="272"/>
      <c r="T629" s="27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4" t="s">
        <v>305</v>
      </c>
      <c r="AU629" s="274" t="s">
        <v>193</v>
      </c>
      <c r="AV629" s="15" t="s">
        <v>155</v>
      </c>
      <c r="AW629" s="15" t="s">
        <v>38</v>
      </c>
      <c r="AX629" s="15" t="s">
        <v>91</v>
      </c>
      <c r="AY629" s="274" t="s">
        <v>298</v>
      </c>
    </row>
    <row r="630" s="2" customFormat="1" ht="62.7" customHeight="1">
      <c r="A630" s="39"/>
      <c r="B630" s="40"/>
      <c r="C630" s="279" t="s">
        <v>350</v>
      </c>
      <c r="D630" s="279" t="s">
        <v>346</v>
      </c>
      <c r="E630" s="280" t="s">
        <v>913</v>
      </c>
      <c r="F630" s="281" t="s">
        <v>914</v>
      </c>
      <c r="G630" s="282" t="s">
        <v>186</v>
      </c>
      <c r="H630" s="283">
        <v>2</v>
      </c>
      <c r="I630" s="284"/>
      <c r="J630" s="285">
        <f>ROUND(I630*H630,2)</f>
        <v>0</v>
      </c>
      <c r="K630" s="281" t="s">
        <v>1</v>
      </c>
      <c r="L630" s="286"/>
      <c r="M630" s="287" t="s">
        <v>1</v>
      </c>
      <c r="N630" s="288" t="s">
        <v>49</v>
      </c>
      <c r="O630" s="92"/>
      <c r="P630" s="238">
        <f>O630*H630</f>
        <v>0</v>
      </c>
      <c r="Q630" s="238">
        <v>0.65000000000000002</v>
      </c>
      <c r="R630" s="238">
        <f>Q630*H630</f>
        <v>1.3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338</v>
      </c>
      <c r="AT630" s="240" t="s">
        <v>346</v>
      </c>
      <c r="AU630" s="240" t="s">
        <v>193</v>
      </c>
      <c r="AY630" s="18" t="s">
        <v>298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91</v>
      </c>
      <c r="BK630" s="241">
        <f>ROUND(I630*H630,2)</f>
        <v>0</v>
      </c>
      <c r="BL630" s="18" t="s">
        <v>155</v>
      </c>
      <c r="BM630" s="240" t="s">
        <v>915</v>
      </c>
    </row>
    <row r="631" s="2" customFormat="1">
      <c r="A631" s="39"/>
      <c r="B631" s="40"/>
      <c r="C631" s="41"/>
      <c r="D631" s="244" t="s">
        <v>324</v>
      </c>
      <c r="E631" s="41"/>
      <c r="F631" s="275" t="s">
        <v>916</v>
      </c>
      <c r="G631" s="41"/>
      <c r="H631" s="41"/>
      <c r="I631" s="276"/>
      <c r="J631" s="41"/>
      <c r="K631" s="41"/>
      <c r="L631" s="45"/>
      <c r="M631" s="277"/>
      <c r="N631" s="278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324</v>
      </c>
      <c r="AU631" s="18" t="s">
        <v>193</v>
      </c>
    </row>
    <row r="632" s="14" customFormat="1">
      <c r="A632" s="14"/>
      <c r="B632" s="253"/>
      <c r="C632" s="254"/>
      <c r="D632" s="244" t="s">
        <v>305</v>
      </c>
      <c r="E632" s="255" t="s">
        <v>1</v>
      </c>
      <c r="F632" s="256" t="s">
        <v>197</v>
      </c>
      <c r="G632" s="254"/>
      <c r="H632" s="257">
        <v>2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305</v>
      </c>
      <c r="AU632" s="263" t="s">
        <v>193</v>
      </c>
      <c r="AV632" s="14" t="s">
        <v>93</v>
      </c>
      <c r="AW632" s="14" t="s">
        <v>38</v>
      </c>
      <c r="AX632" s="14" t="s">
        <v>84</v>
      </c>
      <c r="AY632" s="263" t="s">
        <v>298</v>
      </c>
    </row>
    <row r="633" s="15" customFormat="1">
      <c r="A633" s="15"/>
      <c r="B633" s="264"/>
      <c r="C633" s="265"/>
      <c r="D633" s="244" t="s">
        <v>305</v>
      </c>
      <c r="E633" s="266" t="s">
        <v>1</v>
      </c>
      <c r="F633" s="267" t="s">
        <v>307</v>
      </c>
      <c r="G633" s="265"/>
      <c r="H633" s="268">
        <v>2</v>
      </c>
      <c r="I633" s="269"/>
      <c r="J633" s="265"/>
      <c r="K633" s="265"/>
      <c r="L633" s="270"/>
      <c r="M633" s="271"/>
      <c r="N633" s="272"/>
      <c r="O633" s="272"/>
      <c r="P633" s="272"/>
      <c r="Q633" s="272"/>
      <c r="R633" s="272"/>
      <c r="S633" s="272"/>
      <c r="T633" s="273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4" t="s">
        <v>305</v>
      </c>
      <c r="AU633" s="274" t="s">
        <v>193</v>
      </c>
      <c r="AV633" s="15" t="s">
        <v>155</v>
      </c>
      <c r="AW633" s="15" t="s">
        <v>38</v>
      </c>
      <c r="AX633" s="15" t="s">
        <v>91</v>
      </c>
      <c r="AY633" s="274" t="s">
        <v>298</v>
      </c>
    </row>
    <row r="634" s="12" customFormat="1" ht="20.88" customHeight="1">
      <c r="A634" s="12"/>
      <c r="B634" s="213"/>
      <c r="C634" s="214"/>
      <c r="D634" s="215" t="s">
        <v>83</v>
      </c>
      <c r="E634" s="227" t="s">
        <v>757</v>
      </c>
      <c r="F634" s="227" t="s">
        <v>917</v>
      </c>
      <c r="G634" s="214"/>
      <c r="H634" s="214"/>
      <c r="I634" s="217"/>
      <c r="J634" s="228">
        <f>BK634</f>
        <v>0</v>
      </c>
      <c r="K634" s="214"/>
      <c r="L634" s="219"/>
      <c r="M634" s="220"/>
      <c r="N634" s="221"/>
      <c r="O634" s="221"/>
      <c r="P634" s="222">
        <f>SUM(P635:P714)</f>
        <v>0</v>
      </c>
      <c r="Q634" s="221"/>
      <c r="R634" s="222">
        <f>SUM(R635:R714)</f>
        <v>0</v>
      </c>
      <c r="S634" s="221"/>
      <c r="T634" s="223">
        <f>SUM(T635:T714)</f>
        <v>882.52239999999995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4" t="s">
        <v>91</v>
      </c>
      <c r="AT634" s="225" t="s">
        <v>83</v>
      </c>
      <c r="AU634" s="225" t="s">
        <v>93</v>
      </c>
      <c r="AY634" s="224" t="s">
        <v>298</v>
      </c>
      <c r="BK634" s="226">
        <f>SUM(BK635:BK714)</f>
        <v>0</v>
      </c>
    </row>
    <row r="635" s="2" customFormat="1" ht="24.15" customHeight="1">
      <c r="A635" s="39"/>
      <c r="B635" s="40"/>
      <c r="C635" s="229" t="s">
        <v>918</v>
      </c>
      <c r="D635" s="229" t="s">
        <v>300</v>
      </c>
      <c r="E635" s="230" t="s">
        <v>919</v>
      </c>
      <c r="F635" s="231" t="s">
        <v>920</v>
      </c>
      <c r="G635" s="232" t="s">
        <v>121</v>
      </c>
      <c r="H635" s="233">
        <v>32.5</v>
      </c>
      <c r="I635" s="234"/>
      <c r="J635" s="235">
        <f>ROUND(I635*H635,2)</f>
        <v>0</v>
      </c>
      <c r="K635" s="231" t="s">
        <v>303</v>
      </c>
      <c r="L635" s="45"/>
      <c r="M635" s="236" t="s">
        <v>1</v>
      </c>
      <c r="N635" s="237" t="s">
        <v>49</v>
      </c>
      <c r="O635" s="92"/>
      <c r="P635" s="238">
        <f>O635*H635</f>
        <v>0</v>
      </c>
      <c r="Q635" s="238">
        <v>0</v>
      </c>
      <c r="R635" s="238">
        <f>Q635*H635</f>
        <v>0</v>
      </c>
      <c r="S635" s="238">
        <v>0.58599999999999997</v>
      </c>
      <c r="T635" s="239">
        <f>S635*H635</f>
        <v>19.044999999999998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155</v>
      </c>
      <c r="AT635" s="240" t="s">
        <v>300</v>
      </c>
      <c r="AU635" s="240" t="s">
        <v>193</v>
      </c>
      <c r="AY635" s="18" t="s">
        <v>298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91</v>
      </c>
      <c r="BK635" s="241">
        <f>ROUND(I635*H635,2)</f>
        <v>0</v>
      </c>
      <c r="BL635" s="18" t="s">
        <v>155</v>
      </c>
      <c r="BM635" s="240" t="s">
        <v>921</v>
      </c>
    </row>
    <row r="636" s="13" customFormat="1">
      <c r="A636" s="13"/>
      <c r="B636" s="242"/>
      <c r="C636" s="243"/>
      <c r="D636" s="244" t="s">
        <v>305</v>
      </c>
      <c r="E636" s="245" t="s">
        <v>1</v>
      </c>
      <c r="F636" s="246" t="s">
        <v>306</v>
      </c>
      <c r="G636" s="243"/>
      <c r="H636" s="245" t="s">
        <v>1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305</v>
      </c>
      <c r="AU636" s="252" t="s">
        <v>193</v>
      </c>
      <c r="AV636" s="13" t="s">
        <v>91</v>
      </c>
      <c r="AW636" s="13" t="s">
        <v>38</v>
      </c>
      <c r="AX636" s="13" t="s">
        <v>84</v>
      </c>
      <c r="AY636" s="252" t="s">
        <v>298</v>
      </c>
    </row>
    <row r="637" s="14" customFormat="1">
      <c r="A637" s="14"/>
      <c r="B637" s="253"/>
      <c r="C637" s="254"/>
      <c r="D637" s="244" t="s">
        <v>305</v>
      </c>
      <c r="E637" s="255" t="s">
        <v>1</v>
      </c>
      <c r="F637" s="256" t="s">
        <v>922</v>
      </c>
      <c r="G637" s="254"/>
      <c r="H637" s="257">
        <v>32.5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305</v>
      </c>
      <c r="AU637" s="263" t="s">
        <v>193</v>
      </c>
      <c r="AV637" s="14" t="s">
        <v>93</v>
      </c>
      <c r="AW637" s="14" t="s">
        <v>38</v>
      </c>
      <c r="AX637" s="14" t="s">
        <v>84</v>
      </c>
      <c r="AY637" s="263" t="s">
        <v>298</v>
      </c>
    </row>
    <row r="638" s="15" customFormat="1">
      <c r="A638" s="15"/>
      <c r="B638" s="264"/>
      <c r="C638" s="265"/>
      <c r="D638" s="244" t="s">
        <v>305</v>
      </c>
      <c r="E638" s="266" t="s">
        <v>1</v>
      </c>
      <c r="F638" s="267" t="s">
        <v>307</v>
      </c>
      <c r="G638" s="265"/>
      <c r="H638" s="268">
        <v>32.5</v>
      </c>
      <c r="I638" s="269"/>
      <c r="J638" s="265"/>
      <c r="K638" s="265"/>
      <c r="L638" s="270"/>
      <c r="M638" s="271"/>
      <c r="N638" s="272"/>
      <c r="O638" s="272"/>
      <c r="P638" s="272"/>
      <c r="Q638" s="272"/>
      <c r="R638" s="272"/>
      <c r="S638" s="272"/>
      <c r="T638" s="273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4" t="s">
        <v>305</v>
      </c>
      <c r="AU638" s="274" t="s">
        <v>193</v>
      </c>
      <c r="AV638" s="15" t="s">
        <v>155</v>
      </c>
      <c r="AW638" s="15" t="s">
        <v>38</v>
      </c>
      <c r="AX638" s="15" t="s">
        <v>91</v>
      </c>
      <c r="AY638" s="274" t="s">
        <v>298</v>
      </c>
    </row>
    <row r="639" s="2" customFormat="1" ht="24.15" customHeight="1">
      <c r="A639" s="39"/>
      <c r="B639" s="40"/>
      <c r="C639" s="229" t="s">
        <v>923</v>
      </c>
      <c r="D639" s="229" t="s">
        <v>300</v>
      </c>
      <c r="E639" s="230" t="s">
        <v>924</v>
      </c>
      <c r="F639" s="231" t="s">
        <v>925</v>
      </c>
      <c r="G639" s="232" t="s">
        <v>121</v>
      </c>
      <c r="H639" s="233">
        <v>51.799999999999997</v>
      </c>
      <c r="I639" s="234"/>
      <c r="J639" s="235">
        <f>ROUND(I639*H639,2)</f>
        <v>0</v>
      </c>
      <c r="K639" s="231" t="s">
        <v>303</v>
      </c>
      <c r="L639" s="45"/>
      <c r="M639" s="236" t="s">
        <v>1</v>
      </c>
      <c r="N639" s="237" t="s">
        <v>49</v>
      </c>
      <c r="O639" s="92"/>
      <c r="P639" s="238">
        <f>O639*H639</f>
        <v>0</v>
      </c>
      <c r="Q639" s="238">
        <v>0</v>
      </c>
      <c r="R639" s="238">
        <f>Q639*H639</f>
        <v>0</v>
      </c>
      <c r="S639" s="238">
        <v>0.26000000000000001</v>
      </c>
      <c r="T639" s="239">
        <f>S639*H639</f>
        <v>13.468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155</v>
      </c>
      <c r="AT639" s="240" t="s">
        <v>300</v>
      </c>
      <c r="AU639" s="240" t="s">
        <v>193</v>
      </c>
      <c r="AY639" s="18" t="s">
        <v>298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91</v>
      </c>
      <c r="BK639" s="241">
        <f>ROUND(I639*H639,2)</f>
        <v>0</v>
      </c>
      <c r="BL639" s="18" t="s">
        <v>155</v>
      </c>
      <c r="BM639" s="240" t="s">
        <v>926</v>
      </c>
    </row>
    <row r="640" s="13" customFormat="1">
      <c r="A640" s="13"/>
      <c r="B640" s="242"/>
      <c r="C640" s="243"/>
      <c r="D640" s="244" t="s">
        <v>305</v>
      </c>
      <c r="E640" s="245" t="s">
        <v>1</v>
      </c>
      <c r="F640" s="246" t="s">
        <v>306</v>
      </c>
      <c r="G640" s="243"/>
      <c r="H640" s="245" t="s">
        <v>1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305</v>
      </c>
      <c r="AU640" s="252" t="s">
        <v>193</v>
      </c>
      <c r="AV640" s="13" t="s">
        <v>91</v>
      </c>
      <c r="AW640" s="13" t="s">
        <v>38</v>
      </c>
      <c r="AX640" s="13" t="s">
        <v>84</v>
      </c>
      <c r="AY640" s="252" t="s">
        <v>298</v>
      </c>
    </row>
    <row r="641" s="14" customFormat="1">
      <c r="A641" s="14"/>
      <c r="B641" s="253"/>
      <c r="C641" s="254"/>
      <c r="D641" s="244" t="s">
        <v>305</v>
      </c>
      <c r="E641" s="255" t="s">
        <v>226</v>
      </c>
      <c r="F641" s="256" t="s">
        <v>927</v>
      </c>
      <c r="G641" s="254"/>
      <c r="H641" s="257">
        <v>51.799999999999997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305</v>
      </c>
      <c r="AU641" s="263" t="s">
        <v>193</v>
      </c>
      <c r="AV641" s="14" t="s">
        <v>93</v>
      </c>
      <c r="AW641" s="14" t="s">
        <v>38</v>
      </c>
      <c r="AX641" s="14" t="s">
        <v>84</v>
      </c>
      <c r="AY641" s="263" t="s">
        <v>298</v>
      </c>
    </row>
    <row r="642" s="15" customFormat="1">
      <c r="A642" s="15"/>
      <c r="B642" s="264"/>
      <c r="C642" s="265"/>
      <c r="D642" s="244" t="s">
        <v>305</v>
      </c>
      <c r="E642" s="266" t="s">
        <v>1</v>
      </c>
      <c r="F642" s="267" t="s">
        <v>307</v>
      </c>
      <c r="G642" s="265"/>
      <c r="H642" s="268">
        <v>51.799999999999997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4" t="s">
        <v>305</v>
      </c>
      <c r="AU642" s="274" t="s">
        <v>193</v>
      </c>
      <c r="AV642" s="15" t="s">
        <v>155</v>
      </c>
      <c r="AW642" s="15" t="s">
        <v>38</v>
      </c>
      <c r="AX642" s="15" t="s">
        <v>91</v>
      </c>
      <c r="AY642" s="274" t="s">
        <v>298</v>
      </c>
    </row>
    <row r="643" s="2" customFormat="1" ht="24.15" customHeight="1">
      <c r="A643" s="39"/>
      <c r="B643" s="40"/>
      <c r="C643" s="229" t="s">
        <v>928</v>
      </c>
      <c r="D643" s="229" t="s">
        <v>300</v>
      </c>
      <c r="E643" s="230" t="s">
        <v>929</v>
      </c>
      <c r="F643" s="231" t="s">
        <v>930</v>
      </c>
      <c r="G643" s="232" t="s">
        <v>121</v>
      </c>
      <c r="H643" s="233">
        <v>9</v>
      </c>
      <c r="I643" s="234"/>
      <c r="J643" s="235">
        <f>ROUND(I643*H643,2)</f>
        <v>0</v>
      </c>
      <c r="K643" s="231" t="s">
        <v>303</v>
      </c>
      <c r="L643" s="45"/>
      <c r="M643" s="236" t="s">
        <v>1</v>
      </c>
      <c r="N643" s="237" t="s">
        <v>49</v>
      </c>
      <c r="O643" s="92"/>
      <c r="P643" s="238">
        <f>O643*H643</f>
        <v>0</v>
      </c>
      <c r="Q643" s="238">
        <v>0</v>
      </c>
      <c r="R643" s="238">
        <f>Q643*H643</f>
        <v>0</v>
      </c>
      <c r="S643" s="238">
        <v>0.40000000000000002</v>
      </c>
      <c r="T643" s="239">
        <f>S643*H643</f>
        <v>3.6000000000000001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0" t="s">
        <v>155</v>
      </c>
      <c r="AT643" s="240" t="s">
        <v>300</v>
      </c>
      <c r="AU643" s="240" t="s">
        <v>193</v>
      </c>
      <c r="AY643" s="18" t="s">
        <v>298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91</v>
      </c>
      <c r="BK643" s="241">
        <f>ROUND(I643*H643,2)</f>
        <v>0</v>
      </c>
      <c r="BL643" s="18" t="s">
        <v>155</v>
      </c>
      <c r="BM643" s="240" t="s">
        <v>931</v>
      </c>
    </row>
    <row r="644" s="13" customFormat="1">
      <c r="A644" s="13"/>
      <c r="B644" s="242"/>
      <c r="C644" s="243"/>
      <c r="D644" s="244" t="s">
        <v>305</v>
      </c>
      <c r="E644" s="245" t="s">
        <v>1</v>
      </c>
      <c r="F644" s="246" t="s">
        <v>306</v>
      </c>
      <c r="G644" s="243"/>
      <c r="H644" s="245" t="s">
        <v>1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305</v>
      </c>
      <c r="AU644" s="252" t="s">
        <v>193</v>
      </c>
      <c r="AV644" s="13" t="s">
        <v>91</v>
      </c>
      <c r="AW644" s="13" t="s">
        <v>38</v>
      </c>
      <c r="AX644" s="13" t="s">
        <v>84</v>
      </c>
      <c r="AY644" s="252" t="s">
        <v>298</v>
      </c>
    </row>
    <row r="645" s="14" customFormat="1">
      <c r="A645" s="14"/>
      <c r="B645" s="253"/>
      <c r="C645" s="254"/>
      <c r="D645" s="244" t="s">
        <v>305</v>
      </c>
      <c r="E645" s="255" t="s">
        <v>224</v>
      </c>
      <c r="F645" s="256" t="s">
        <v>149</v>
      </c>
      <c r="G645" s="254"/>
      <c r="H645" s="257">
        <v>9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305</v>
      </c>
      <c r="AU645" s="263" t="s">
        <v>193</v>
      </c>
      <c r="AV645" s="14" t="s">
        <v>93</v>
      </c>
      <c r="AW645" s="14" t="s">
        <v>38</v>
      </c>
      <c r="AX645" s="14" t="s">
        <v>84</v>
      </c>
      <c r="AY645" s="263" t="s">
        <v>298</v>
      </c>
    </row>
    <row r="646" s="15" customFormat="1">
      <c r="A646" s="15"/>
      <c r="B646" s="264"/>
      <c r="C646" s="265"/>
      <c r="D646" s="244" t="s">
        <v>305</v>
      </c>
      <c r="E646" s="266" t="s">
        <v>1</v>
      </c>
      <c r="F646" s="267" t="s">
        <v>307</v>
      </c>
      <c r="G646" s="265"/>
      <c r="H646" s="268">
        <v>9</v>
      </c>
      <c r="I646" s="269"/>
      <c r="J646" s="265"/>
      <c r="K646" s="265"/>
      <c r="L646" s="270"/>
      <c r="M646" s="271"/>
      <c r="N646" s="272"/>
      <c r="O646" s="272"/>
      <c r="P646" s="272"/>
      <c r="Q646" s="272"/>
      <c r="R646" s="272"/>
      <c r="S646" s="272"/>
      <c r="T646" s="273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4" t="s">
        <v>305</v>
      </c>
      <c r="AU646" s="274" t="s">
        <v>193</v>
      </c>
      <c r="AV646" s="15" t="s">
        <v>155</v>
      </c>
      <c r="AW646" s="15" t="s">
        <v>38</v>
      </c>
      <c r="AX646" s="15" t="s">
        <v>91</v>
      </c>
      <c r="AY646" s="274" t="s">
        <v>298</v>
      </c>
    </row>
    <row r="647" s="2" customFormat="1" ht="24.15" customHeight="1">
      <c r="A647" s="39"/>
      <c r="B647" s="40"/>
      <c r="C647" s="229" t="s">
        <v>932</v>
      </c>
      <c r="D647" s="229" t="s">
        <v>300</v>
      </c>
      <c r="E647" s="230" t="s">
        <v>933</v>
      </c>
      <c r="F647" s="231" t="s">
        <v>934</v>
      </c>
      <c r="G647" s="232" t="s">
        <v>121</v>
      </c>
      <c r="H647" s="233">
        <v>1127.4000000000001</v>
      </c>
      <c r="I647" s="234"/>
      <c r="J647" s="235">
        <f>ROUND(I647*H647,2)</f>
        <v>0</v>
      </c>
      <c r="K647" s="231" t="s">
        <v>303</v>
      </c>
      <c r="L647" s="45"/>
      <c r="M647" s="236" t="s">
        <v>1</v>
      </c>
      <c r="N647" s="237" t="s">
        <v>49</v>
      </c>
      <c r="O647" s="92"/>
      <c r="P647" s="238">
        <f>O647*H647</f>
        <v>0</v>
      </c>
      <c r="Q647" s="238">
        <v>0</v>
      </c>
      <c r="R647" s="238">
        <f>Q647*H647</f>
        <v>0</v>
      </c>
      <c r="S647" s="238">
        <v>0.28999999999999998</v>
      </c>
      <c r="T647" s="239">
        <f>S647*H647</f>
        <v>326.94600000000003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0" t="s">
        <v>155</v>
      </c>
      <c r="AT647" s="240" t="s">
        <v>300</v>
      </c>
      <c r="AU647" s="240" t="s">
        <v>193</v>
      </c>
      <c r="AY647" s="18" t="s">
        <v>298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91</v>
      </c>
      <c r="BK647" s="241">
        <f>ROUND(I647*H647,2)</f>
        <v>0</v>
      </c>
      <c r="BL647" s="18" t="s">
        <v>155</v>
      </c>
      <c r="BM647" s="240" t="s">
        <v>935</v>
      </c>
    </row>
    <row r="648" s="14" customFormat="1">
      <c r="A648" s="14"/>
      <c r="B648" s="253"/>
      <c r="C648" s="254"/>
      <c r="D648" s="244" t="s">
        <v>305</v>
      </c>
      <c r="E648" s="255" t="s">
        <v>1</v>
      </c>
      <c r="F648" s="256" t="s">
        <v>936</v>
      </c>
      <c r="G648" s="254"/>
      <c r="H648" s="257">
        <v>1127.4000000000001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305</v>
      </c>
      <c r="AU648" s="263" t="s">
        <v>193</v>
      </c>
      <c r="AV648" s="14" t="s">
        <v>93</v>
      </c>
      <c r="AW648" s="14" t="s">
        <v>38</v>
      </c>
      <c r="AX648" s="14" t="s">
        <v>84</v>
      </c>
      <c r="AY648" s="263" t="s">
        <v>298</v>
      </c>
    </row>
    <row r="649" s="15" customFormat="1">
      <c r="A649" s="15"/>
      <c r="B649" s="264"/>
      <c r="C649" s="265"/>
      <c r="D649" s="244" t="s">
        <v>305</v>
      </c>
      <c r="E649" s="266" t="s">
        <v>1</v>
      </c>
      <c r="F649" s="267" t="s">
        <v>307</v>
      </c>
      <c r="G649" s="265"/>
      <c r="H649" s="268">
        <v>1127.4000000000001</v>
      </c>
      <c r="I649" s="269"/>
      <c r="J649" s="265"/>
      <c r="K649" s="265"/>
      <c r="L649" s="270"/>
      <c r="M649" s="271"/>
      <c r="N649" s="272"/>
      <c r="O649" s="272"/>
      <c r="P649" s="272"/>
      <c r="Q649" s="272"/>
      <c r="R649" s="272"/>
      <c r="S649" s="272"/>
      <c r="T649" s="27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4" t="s">
        <v>305</v>
      </c>
      <c r="AU649" s="274" t="s">
        <v>193</v>
      </c>
      <c r="AV649" s="15" t="s">
        <v>155</v>
      </c>
      <c r="AW649" s="15" t="s">
        <v>38</v>
      </c>
      <c r="AX649" s="15" t="s">
        <v>91</v>
      </c>
      <c r="AY649" s="274" t="s">
        <v>298</v>
      </c>
    </row>
    <row r="650" s="2" customFormat="1" ht="24.15" customHeight="1">
      <c r="A650" s="39"/>
      <c r="B650" s="40"/>
      <c r="C650" s="229" t="s">
        <v>937</v>
      </c>
      <c r="D650" s="229" t="s">
        <v>300</v>
      </c>
      <c r="E650" s="230" t="s">
        <v>938</v>
      </c>
      <c r="F650" s="231" t="s">
        <v>939</v>
      </c>
      <c r="G650" s="232" t="s">
        <v>121</v>
      </c>
      <c r="H650" s="233">
        <v>1061</v>
      </c>
      <c r="I650" s="234"/>
      <c r="J650" s="235">
        <f>ROUND(I650*H650,2)</f>
        <v>0</v>
      </c>
      <c r="K650" s="231" t="s">
        <v>303</v>
      </c>
      <c r="L650" s="45"/>
      <c r="M650" s="236" t="s">
        <v>1</v>
      </c>
      <c r="N650" s="237" t="s">
        <v>49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0.316</v>
      </c>
      <c r="T650" s="239">
        <f>S650*H650</f>
        <v>335.27600000000001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155</v>
      </c>
      <c r="AT650" s="240" t="s">
        <v>300</v>
      </c>
      <c r="AU650" s="240" t="s">
        <v>193</v>
      </c>
      <c r="AY650" s="18" t="s">
        <v>298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91</v>
      </c>
      <c r="BK650" s="241">
        <f>ROUND(I650*H650,2)</f>
        <v>0</v>
      </c>
      <c r="BL650" s="18" t="s">
        <v>155</v>
      </c>
      <c r="BM650" s="240" t="s">
        <v>940</v>
      </c>
    </row>
    <row r="651" s="13" customFormat="1">
      <c r="A651" s="13"/>
      <c r="B651" s="242"/>
      <c r="C651" s="243"/>
      <c r="D651" s="244" t="s">
        <v>305</v>
      </c>
      <c r="E651" s="245" t="s">
        <v>1</v>
      </c>
      <c r="F651" s="246" t="s">
        <v>306</v>
      </c>
      <c r="G651" s="243"/>
      <c r="H651" s="245" t="s">
        <v>1</v>
      </c>
      <c r="I651" s="247"/>
      <c r="J651" s="243"/>
      <c r="K651" s="243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305</v>
      </c>
      <c r="AU651" s="252" t="s">
        <v>193</v>
      </c>
      <c r="AV651" s="13" t="s">
        <v>91</v>
      </c>
      <c r="AW651" s="13" t="s">
        <v>38</v>
      </c>
      <c r="AX651" s="13" t="s">
        <v>84</v>
      </c>
      <c r="AY651" s="252" t="s">
        <v>298</v>
      </c>
    </row>
    <row r="652" s="14" customFormat="1">
      <c r="A652" s="14"/>
      <c r="B652" s="253"/>
      <c r="C652" s="254"/>
      <c r="D652" s="244" t="s">
        <v>305</v>
      </c>
      <c r="E652" s="255" t="s">
        <v>221</v>
      </c>
      <c r="F652" s="256" t="s">
        <v>223</v>
      </c>
      <c r="G652" s="254"/>
      <c r="H652" s="257">
        <v>1061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305</v>
      </c>
      <c r="AU652" s="263" t="s">
        <v>193</v>
      </c>
      <c r="AV652" s="14" t="s">
        <v>93</v>
      </c>
      <c r="AW652" s="14" t="s">
        <v>38</v>
      </c>
      <c r="AX652" s="14" t="s">
        <v>84</v>
      </c>
      <c r="AY652" s="263" t="s">
        <v>298</v>
      </c>
    </row>
    <row r="653" s="15" customFormat="1">
      <c r="A653" s="15"/>
      <c r="B653" s="264"/>
      <c r="C653" s="265"/>
      <c r="D653" s="244" t="s">
        <v>305</v>
      </c>
      <c r="E653" s="266" t="s">
        <v>1</v>
      </c>
      <c r="F653" s="267" t="s">
        <v>307</v>
      </c>
      <c r="G653" s="265"/>
      <c r="H653" s="268">
        <v>1061</v>
      </c>
      <c r="I653" s="269"/>
      <c r="J653" s="265"/>
      <c r="K653" s="265"/>
      <c r="L653" s="270"/>
      <c r="M653" s="271"/>
      <c r="N653" s="272"/>
      <c r="O653" s="272"/>
      <c r="P653" s="272"/>
      <c r="Q653" s="272"/>
      <c r="R653" s="272"/>
      <c r="S653" s="272"/>
      <c r="T653" s="273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4" t="s">
        <v>305</v>
      </c>
      <c r="AU653" s="274" t="s">
        <v>193</v>
      </c>
      <c r="AV653" s="15" t="s">
        <v>155</v>
      </c>
      <c r="AW653" s="15" t="s">
        <v>38</v>
      </c>
      <c r="AX653" s="15" t="s">
        <v>91</v>
      </c>
      <c r="AY653" s="274" t="s">
        <v>298</v>
      </c>
    </row>
    <row r="654" s="2" customFormat="1" ht="24.15" customHeight="1">
      <c r="A654" s="39"/>
      <c r="B654" s="40"/>
      <c r="C654" s="229" t="s">
        <v>941</v>
      </c>
      <c r="D654" s="229" t="s">
        <v>300</v>
      </c>
      <c r="E654" s="230" t="s">
        <v>942</v>
      </c>
      <c r="F654" s="231" t="s">
        <v>943</v>
      </c>
      <c r="G654" s="232" t="s">
        <v>121</v>
      </c>
      <c r="H654" s="233">
        <v>5.5999999999999996</v>
      </c>
      <c r="I654" s="234"/>
      <c r="J654" s="235">
        <f>ROUND(I654*H654,2)</f>
        <v>0</v>
      </c>
      <c r="K654" s="231" t="s">
        <v>303</v>
      </c>
      <c r="L654" s="45"/>
      <c r="M654" s="236" t="s">
        <v>1</v>
      </c>
      <c r="N654" s="237" t="s">
        <v>49</v>
      </c>
      <c r="O654" s="92"/>
      <c r="P654" s="238">
        <f>O654*H654</f>
        <v>0</v>
      </c>
      <c r="Q654" s="238">
        <v>0</v>
      </c>
      <c r="R654" s="238">
        <f>Q654*H654</f>
        <v>0</v>
      </c>
      <c r="S654" s="238">
        <v>0.32500000000000001</v>
      </c>
      <c r="T654" s="239">
        <f>S654*H654</f>
        <v>1.8199999999999998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155</v>
      </c>
      <c r="AT654" s="240" t="s">
        <v>300</v>
      </c>
      <c r="AU654" s="240" t="s">
        <v>193</v>
      </c>
      <c r="AY654" s="18" t="s">
        <v>298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91</v>
      </c>
      <c r="BK654" s="241">
        <f>ROUND(I654*H654,2)</f>
        <v>0</v>
      </c>
      <c r="BL654" s="18" t="s">
        <v>155</v>
      </c>
      <c r="BM654" s="240" t="s">
        <v>944</v>
      </c>
    </row>
    <row r="655" s="13" customFormat="1">
      <c r="A655" s="13"/>
      <c r="B655" s="242"/>
      <c r="C655" s="243"/>
      <c r="D655" s="244" t="s">
        <v>305</v>
      </c>
      <c r="E655" s="245" t="s">
        <v>1</v>
      </c>
      <c r="F655" s="246" t="s">
        <v>306</v>
      </c>
      <c r="G655" s="243"/>
      <c r="H655" s="245" t="s">
        <v>1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305</v>
      </c>
      <c r="AU655" s="252" t="s">
        <v>193</v>
      </c>
      <c r="AV655" s="13" t="s">
        <v>91</v>
      </c>
      <c r="AW655" s="13" t="s">
        <v>38</v>
      </c>
      <c r="AX655" s="13" t="s">
        <v>84</v>
      </c>
      <c r="AY655" s="252" t="s">
        <v>298</v>
      </c>
    </row>
    <row r="656" s="14" customFormat="1">
      <c r="A656" s="14"/>
      <c r="B656" s="253"/>
      <c r="C656" s="254"/>
      <c r="D656" s="244" t="s">
        <v>305</v>
      </c>
      <c r="E656" s="255" t="s">
        <v>235</v>
      </c>
      <c r="F656" s="256" t="s">
        <v>237</v>
      </c>
      <c r="G656" s="254"/>
      <c r="H656" s="257">
        <v>5.5999999999999996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305</v>
      </c>
      <c r="AU656" s="263" t="s">
        <v>193</v>
      </c>
      <c r="AV656" s="14" t="s">
        <v>93</v>
      </c>
      <c r="AW656" s="14" t="s">
        <v>38</v>
      </c>
      <c r="AX656" s="14" t="s">
        <v>84</v>
      </c>
      <c r="AY656" s="263" t="s">
        <v>298</v>
      </c>
    </row>
    <row r="657" s="15" customFormat="1">
      <c r="A657" s="15"/>
      <c r="B657" s="264"/>
      <c r="C657" s="265"/>
      <c r="D657" s="244" t="s">
        <v>305</v>
      </c>
      <c r="E657" s="266" t="s">
        <v>1</v>
      </c>
      <c r="F657" s="267" t="s">
        <v>307</v>
      </c>
      <c r="G657" s="265"/>
      <c r="H657" s="268">
        <v>5.5999999999999996</v>
      </c>
      <c r="I657" s="269"/>
      <c r="J657" s="265"/>
      <c r="K657" s="265"/>
      <c r="L657" s="270"/>
      <c r="M657" s="271"/>
      <c r="N657" s="272"/>
      <c r="O657" s="272"/>
      <c r="P657" s="272"/>
      <c r="Q657" s="272"/>
      <c r="R657" s="272"/>
      <c r="S657" s="272"/>
      <c r="T657" s="273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4" t="s">
        <v>305</v>
      </c>
      <c r="AU657" s="274" t="s">
        <v>193</v>
      </c>
      <c r="AV657" s="15" t="s">
        <v>155</v>
      </c>
      <c r="AW657" s="15" t="s">
        <v>38</v>
      </c>
      <c r="AX657" s="15" t="s">
        <v>91</v>
      </c>
      <c r="AY657" s="274" t="s">
        <v>298</v>
      </c>
    </row>
    <row r="658" s="2" customFormat="1" ht="16.5" customHeight="1">
      <c r="A658" s="39"/>
      <c r="B658" s="40"/>
      <c r="C658" s="229" t="s">
        <v>945</v>
      </c>
      <c r="D658" s="229" t="s">
        <v>300</v>
      </c>
      <c r="E658" s="230" t="s">
        <v>946</v>
      </c>
      <c r="F658" s="231" t="s">
        <v>947</v>
      </c>
      <c r="G658" s="232" t="s">
        <v>152</v>
      </c>
      <c r="H658" s="233">
        <v>10</v>
      </c>
      <c r="I658" s="234"/>
      <c r="J658" s="235">
        <f>ROUND(I658*H658,2)</f>
        <v>0</v>
      </c>
      <c r="K658" s="231" t="s">
        <v>303</v>
      </c>
      <c r="L658" s="45"/>
      <c r="M658" s="236" t="s">
        <v>1</v>
      </c>
      <c r="N658" s="237" t="s">
        <v>49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0.13</v>
      </c>
      <c r="T658" s="239">
        <f>S658*H658</f>
        <v>1.3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155</v>
      </c>
      <c r="AT658" s="240" t="s">
        <v>300</v>
      </c>
      <c r="AU658" s="240" t="s">
        <v>193</v>
      </c>
      <c r="AY658" s="18" t="s">
        <v>298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91</v>
      </c>
      <c r="BK658" s="241">
        <f>ROUND(I658*H658,2)</f>
        <v>0</v>
      </c>
      <c r="BL658" s="18" t="s">
        <v>155</v>
      </c>
      <c r="BM658" s="240" t="s">
        <v>948</v>
      </c>
    </row>
    <row r="659" s="2" customFormat="1">
      <c r="A659" s="39"/>
      <c r="B659" s="40"/>
      <c r="C659" s="41"/>
      <c r="D659" s="244" t="s">
        <v>324</v>
      </c>
      <c r="E659" s="41"/>
      <c r="F659" s="275" t="s">
        <v>949</v>
      </c>
      <c r="G659" s="41"/>
      <c r="H659" s="41"/>
      <c r="I659" s="276"/>
      <c r="J659" s="41"/>
      <c r="K659" s="41"/>
      <c r="L659" s="45"/>
      <c r="M659" s="277"/>
      <c r="N659" s="278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324</v>
      </c>
      <c r="AU659" s="18" t="s">
        <v>193</v>
      </c>
    </row>
    <row r="660" s="13" customFormat="1">
      <c r="A660" s="13"/>
      <c r="B660" s="242"/>
      <c r="C660" s="243"/>
      <c r="D660" s="244" t="s">
        <v>305</v>
      </c>
      <c r="E660" s="245" t="s">
        <v>1</v>
      </c>
      <c r="F660" s="246" t="s">
        <v>555</v>
      </c>
      <c r="G660" s="243"/>
      <c r="H660" s="245" t="s">
        <v>1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305</v>
      </c>
      <c r="AU660" s="252" t="s">
        <v>193</v>
      </c>
      <c r="AV660" s="13" t="s">
        <v>91</v>
      </c>
      <c r="AW660" s="13" t="s">
        <v>38</v>
      </c>
      <c r="AX660" s="13" t="s">
        <v>84</v>
      </c>
      <c r="AY660" s="252" t="s">
        <v>298</v>
      </c>
    </row>
    <row r="661" s="14" customFormat="1">
      <c r="A661" s="14"/>
      <c r="B661" s="253"/>
      <c r="C661" s="254"/>
      <c r="D661" s="244" t="s">
        <v>305</v>
      </c>
      <c r="E661" s="255" t="s">
        <v>1</v>
      </c>
      <c r="F661" s="256" t="s">
        <v>345</v>
      </c>
      <c r="G661" s="254"/>
      <c r="H661" s="257">
        <v>10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305</v>
      </c>
      <c r="AU661" s="263" t="s">
        <v>193</v>
      </c>
      <c r="AV661" s="14" t="s">
        <v>93</v>
      </c>
      <c r="AW661" s="14" t="s">
        <v>38</v>
      </c>
      <c r="AX661" s="14" t="s">
        <v>84</v>
      </c>
      <c r="AY661" s="263" t="s">
        <v>298</v>
      </c>
    </row>
    <row r="662" s="15" customFormat="1">
      <c r="A662" s="15"/>
      <c r="B662" s="264"/>
      <c r="C662" s="265"/>
      <c r="D662" s="244" t="s">
        <v>305</v>
      </c>
      <c r="E662" s="266" t="s">
        <v>1</v>
      </c>
      <c r="F662" s="267" t="s">
        <v>307</v>
      </c>
      <c r="G662" s="265"/>
      <c r="H662" s="268">
        <v>10</v>
      </c>
      <c r="I662" s="269"/>
      <c r="J662" s="265"/>
      <c r="K662" s="265"/>
      <c r="L662" s="270"/>
      <c r="M662" s="271"/>
      <c r="N662" s="272"/>
      <c r="O662" s="272"/>
      <c r="P662" s="272"/>
      <c r="Q662" s="272"/>
      <c r="R662" s="272"/>
      <c r="S662" s="272"/>
      <c r="T662" s="273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4" t="s">
        <v>305</v>
      </c>
      <c r="AU662" s="274" t="s">
        <v>193</v>
      </c>
      <c r="AV662" s="15" t="s">
        <v>155</v>
      </c>
      <c r="AW662" s="15" t="s">
        <v>38</v>
      </c>
      <c r="AX662" s="15" t="s">
        <v>91</v>
      </c>
      <c r="AY662" s="274" t="s">
        <v>298</v>
      </c>
    </row>
    <row r="663" s="2" customFormat="1" ht="16.5" customHeight="1">
      <c r="A663" s="39"/>
      <c r="B663" s="40"/>
      <c r="C663" s="229" t="s">
        <v>950</v>
      </c>
      <c r="D663" s="229" t="s">
        <v>300</v>
      </c>
      <c r="E663" s="230" t="s">
        <v>951</v>
      </c>
      <c r="F663" s="231" t="s">
        <v>952</v>
      </c>
      <c r="G663" s="232" t="s">
        <v>152</v>
      </c>
      <c r="H663" s="233">
        <v>124.09999999999999</v>
      </c>
      <c r="I663" s="234"/>
      <c r="J663" s="235">
        <f>ROUND(I663*H663,2)</f>
        <v>0</v>
      </c>
      <c r="K663" s="231" t="s">
        <v>303</v>
      </c>
      <c r="L663" s="45"/>
      <c r="M663" s="236" t="s">
        <v>1</v>
      </c>
      <c r="N663" s="237" t="s">
        <v>49</v>
      </c>
      <c r="O663" s="92"/>
      <c r="P663" s="238">
        <f>O663*H663</f>
        <v>0</v>
      </c>
      <c r="Q663" s="238">
        <v>0</v>
      </c>
      <c r="R663" s="238">
        <f>Q663*H663</f>
        <v>0</v>
      </c>
      <c r="S663" s="238">
        <v>0.20499999999999999</v>
      </c>
      <c r="T663" s="239">
        <f>S663*H663</f>
        <v>25.440499999999997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155</v>
      </c>
      <c r="AT663" s="240" t="s">
        <v>300</v>
      </c>
      <c r="AU663" s="240" t="s">
        <v>193</v>
      </c>
      <c r="AY663" s="18" t="s">
        <v>298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91</v>
      </c>
      <c r="BK663" s="241">
        <f>ROUND(I663*H663,2)</f>
        <v>0</v>
      </c>
      <c r="BL663" s="18" t="s">
        <v>155</v>
      </c>
      <c r="BM663" s="240" t="s">
        <v>953</v>
      </c>
    </row>
    <row r="664" s="13" customFormat="1">
      <c r="A664" s="13"/>
      <c r="B664" s="242"/>
      <c r="C664" s="243"/>
      <c r="D664" s="244" t="s">
        <v>305</v>
      </c>
      <c r="E664" s="245" t="s">
        <v>1</v>
      </c>
      <c r="F664" s="246" t="s">
        <v>555</v>
      </c>
      <c r="G664" s="243"/>
      <c r="H664" s="245" t="s">
        <v>1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305</v>
      </c>
      <c r="AU664" s="252" t="s">
        <v>193</v>
      </c>
      <c r="AV664" s="13" t="s">
        <v>91</v>
      </c>
      <c r="AW664" s="13" t="s">
        <v>38</v>
      </c>
      <c r="AX664" s="13" t="s">
        <v>84</v>
      </c>
      <c r="AY664" s="252" t="s">
        <v>298</v>
      </c>
    </row>
    <row r="665" s="14" customFormat="1">
      <c r="A665" s="14"/>
      <c r="B665" s="253"/>
      <c r="C665" s="254"/>
      <c r="D665" s="244" t="s">
        <v>305</v>
      </c>
      <c r="E665" s="255" t="s">
        <v>1</v>
      </c>
      <c r="F665" s="256" t="s">
        <v>954</v>
      </c>
      <c r="G665" s="254"/>
      <c r="H665" s="257">
        <v>124.09999999999999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305</v>
      </c>
      <c r="AU665" s="263" t="s">
        <v>193</v>
      </c>
      <c r="AV665" s="14" t="s">
        <v>93</v>
      </c>
      <c r="AW665" s="14" t="s">
        <v>38</v>
      </c>
      <c r="AX665" s="14" t="s">
        <v>84</v>
      </c>
      <c r="AY665" s="263" t="s">
        <v>298</v>
      </c>
    </row>
    <row r="666" s="15" customFormat="1">
      <c r="A666" s="15"/>
      <c r="B666" s="264"/>
      <c r="C666" s="265"/>
      <c r="D666" s="244" t="s">
        <v>305</v>
      </c>
      <c r="E666" s="266" t="s">
        <v>1</v>
      </c>
      <c r="F666" s="267" t="s">
        <v>307</v>
      </c>
      <c r="G666" s="265"/>
      <c r="H666" s="268">
        <v>124.09999999999999</v>
      </c>
      <c r="I666" s="269"/>
      <c r="J666" s="265"/>
      <c r="K666" s="265"/>
      <c r="L666" s="270"/>
      <c r="M666" s="271"/>
      <c r="N666" s="272"/>
      <c r="O666" s="272"/>
      <c r="P666" s="272"/>
      <c r="Q666" s="272"/>
      <c r="R666" s="272"/>
      <c r="S666" s="272"/>
      <c r="T666" s="273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4" t="s">
        <v>305</v>
      </c>
      <c r="AU666" s="274" t="s">
        <v>193</v>
      </c>
      <c r="AV666" s="15" t="s">
        <v>155</v>
      </c>
      <c r="AW666" s="15" t="s">
        <v>38</v>
      </c>
      <c r="AX666" s="15" t="s">
        <v>91</v>
      </c>
      <c r="AY666" s="274" t="s">
        <v>298</v>
      </c>
    </row>
    <row r="667" s="2" customFormat="1" ht="21.75" customHeight="1">
      <c r="A667" s="39"/>
      <c r="B667" s="40"/>
      <c r="C667" s="229" t="s">
        <v>955</v>
      </c>
      <c r="D667" s="229" t="s">
        <v>300</v>
      </c>
      <c r="E667" s="230" t="s">
        <v>956</v>
      </c>
      <c r="F667" s="231" t="s">
        <v>957</v>
      </c>
      <c r="G667" s="232" t="s">
        <v>186</v>
      </c>
      <c r="H667" s="233">
        <v>2</v>
      </c>
      <c r="I667" s="234"/>
      <c r="J667" s="235">
        <f>ROUND(I667*H667,2)</f>
        <v>0</v>
      </c>
      <c r="K667" s="231" t="s">
        <v>303</v>
      </c>
      <c r="L667" s="45"/>
      <c r="M667" s="236" t="s">
        <v>1</v>
      </c>
      <c r="N667" s="237" t="s">
        <v>49</v>
      </c>
      <c r="O667" s="92"/>
      <c r="P667" s="238">
        <f>O667*H667</f>
        <v>0</v>
      </c>
      <c r="Q667" s="238">
        <v>0</v>
      </c>
      <c r="R667" s="238">
        <f>Q667*H667</f>
        <v>0</v>
      </c>
      <c r="S667" s="238">
        <v>0.086999999999999994</v>
      </c>
      <c r="T667" s="239">
        <f>S667*H667</f>
        <v>0.17399999999999999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155</v>
      </c>
      <c r="AT667" s="240" t="s">
        <v>300</v>
      </c>
      <c r="AU667" s="240" t="s">
        <v>193</v>
      </c>
      <c r="AY667" s="18" t="s">
        <v>298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91</v>
      </c>
      <c r="BK667" s="241">
        <f>ROUND(I667*H667,2)</f>
        <v>0</v>
      </c>
      <c r="BL667" s="18" t="s">
        <v>155</v>
      </c>
      <c r="BM667" s="240" t="s">
        <v>958</v>
      </c>
    </row>
    <row r="668" s="13" customFormat="1">
      <c r="A668" s="13"/>
      <c r="B668" s="242"/>
      <c r="C668" s="243"/>
      <c r="D668" s="244" t="s">
        <v>305</v>
      </c>
      <c r="E668" s="245" t="s">
        <v>1</v>
      </c>
      <c r="F668" s="246" t="s">
        <v>383</v>
      </c>
      <c r="G668" s="243"/>
      <c r="H668" s="245" t="s">
        <v>1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305</v>
      </c>
      <c r="AU668" s="252" t="s">
        <v>193</v>
      </c>
      <c r="AV668" s="13" t="s">
        <v>91</v>
      </c>
      <c r="AW668" s="13" t="s">
        <v>38</v>
      </c>
      <c r="AX668" s="13" t="s">
        <v>84</v>
      </c>
      <c r="AY668" s="252" t="s">
        <v>298</v>
      </c>
    </row>
    <row r="669" s="14" customFormat="1">
      <c r="A669" s="14"/>
      <c r="B669" s="253"/>
      <c r="C669" s="254"/>
      <c r="D669" s="244" t="s">
        <v>305</v>
      </c>
      <c r="E669" s="255" t="s">
        <v>1</v>
      </c>
      <c r="F669" s="256" t="s">
        <v>93</v>
      </c>
      <c r="G669" s="254"/>
      <c r="H669" s="257">
        <v>2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3" t="s">
        <v>305</v>
      </c>
      <c r="AU669" s="263" t="s">
        <v>193</v>
      </c>
      <c r="AV669" s="14" t="s">
        <v>93</v>
      </c>
      <c r="AW669" s="14" t="s">
        <v>38</v>
      </c>
      <c r="AX669" s="14" t="s">
        <v>84</v>
      </c>
      <c r="AY669" s="263" t="s">
        <v>298</v>
      </c>
    </row>
    <row r="670" s="15" customFormat="1">
      <c r="A670" s="15"/>
      <c r="B670" s="264"/>
      <c r="C670" s="265"/>
      <c r="D670" s="244" t="s">
        <v>305</v>
      </c>
      <c r="E670" s="266" t="s">
        <v>1</v>
      </c>
      <c r="F670" s="267" t="s">
        <v>307</v>
      </c>
      <c r="G670" s="265"/>
      <c r="H670" s="268">
        <v>2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4" t="s">
        <v>305</v>
      </c>
      <c r="AU670" s="274" t="s">
        <v>193</v>
      </c>
      <c r="AV670" s="15" t="s">
        <v>155</v>
      </c>
      <c r="AW670" s="15" t="s">
        <v>38</v>
      </c>
      <c r="AX670" s="15" t="s">
        <v>91</v>
      </c>
      <c r="AY670" s="274" t="s">
        <v>298</v>
      </c>
    </row>
    <row r="671" s="2" customFormat="1" ht="24.15" customHeight="1">
      <c r="A671" s="39"/>
      <c r="B671" s="40"/>
      <c r="C671" s="229" t="s">
        <v>959</v>
      </c>
      <c r="D671" s="229" t="s">
        <v>300</v>
      </c>
      <c r="E671" s="230" t="s">
        <v>960</v>
      </c>
      <c r="F671" s="231" t="s">
        <v>961</v>
      </c>
      <c r="G671" s="232" t="s">
        <v>152</v>
      </c>
      <c r="H671" s="233">
        <v>10</v>
      </c>
      <c r="I671" s="234"/>
      <c r="J671" s="235">
        <f>ROUND(I671*H671,2)</f>
        <v>0</v>
      </c>
      <c r="K671" s="231" t="s">
        <v>303</v>
      </c>
      <c r="L671" s="45"/>
      <c r="M671" s="236" t="s">
        <v>1</v>
      </c>
      <c r="N671" s="237" t="s">
        <v>49</v>
      </c>
      <c r="O671" s="92"/>
      <c r="P671" s="238">
        <f>O671*H671</f>
        <v>0</v>
      </c>
      <c r="Q671" s="238">
        <v>0</v>
      </c>
      <c r="R671" s="238">
        <f>Q671*H671</f>
        <v>0</v>
      </c>
      <c r="S671" s="238">
        <v>0.035000000000000003</v>
      </c>
      <c r="T671" s="239">
        <f>S671*H671</f>
        <v>0.35000000000000003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155</v>
      </c>
      <c r="AT671" s="240" t="s">
        <v>300</v>
      </c>
      <c r="AU671" s="240" t="s">
        <v>193</v>
      </c>
      <c r="AY671" s="18" t="s">
        <v>298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91</v>
      </c>
      <c r="BK671" s="241">
        <f>ROUND(I671*H671,2)</f>
        <v>0</v>
      </c>
      <c r="BL671" s="18" t="s">
        <v>155</v>
      </c>
      <c r="BM671" s="240" t="s">
        <v>962</v>
      </c>
    </row>
    <row r="672" s="13" customFormat="1">
      <c r="A672" s="13"/>
      <c r="B672" s="242"/>
      <c r="C672" s="243"/>
      <c r="D672" s="244" t="s">
        <v>305</v>
      </c>
      <c r="E672" s="245" t="s">
        <v>1</v>
      </c>
      <c r="F672" s="246" t="s">
        <v>555</v>
      </c>
      <c r="G672" s="243"/>
      <c r="H672" s="245" t="s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305</v>
      </c>
      <c r="AU672" s="252" t="s">
        <v>193</v>
      </c>
      <c r="AV672" s="13" t="s">
        <v>91</v>
      </c>
      <c r="AW672" s="13" t="s">
        <v>38</v>
      </c>
      <c r="AX672" s="13" t="s">
        <v>84</v>
      </c>
      <c r="AY672" s="252" t="s">
        <v>298</v>
      </c>
    </row>
    <row r="673" s="14" customFormat="1">
      <c r="A673" s="14"/>
      <c r="B673" s="253"/>
      <c r="C673" s="254"/>
      <c r="D673" s="244" t="s">
        <v>305</v>
      </c>
      <c r="E673" s="255" t="s">
        <v>1</v>
      </c>
      <c r="F673" s="256" t="s">
        <v>963</v>
      </c>
      <c r="G673" s="254"/>
      <c r="H673" s="257">
        <v>10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305</v>
      </c>
      <c r="AU673" s="263" t="s">
        <v>193</v>
      </c>
      <c r="AV673" s="14" t="s">
        <v>93</v>
      </c>
      <c r="AW673" s="14" t="s">
        <v>38</v>
      </c>
      <c r="AX673" s="14" t="s">
        <v>84</v>
      </c>
      <c r="AY673" s="263" t="s">
        <v>298</v>
      </c>
    </row>
    <row r="674" s="15" customFormat="1">
      <c r="A674" s="15"/>
      <c r="B674" s="264"/>
      <c r="C674" s="265"/>
      <c r="D674" s="244" t="s">
        <v>305</v>
      </c>
      <c r="E674" s="266" t="s">
        <v>1</v>
      </c>
      <c r="F674" s="267" t="s">
        <v>307</v>
      </c>
      <c r="G674" s="265"/>
      <c r="H674" s="268">
        <v>10</v>
      </c>
      <c r="I674" s="269"/>
      <c r="J674" s="265"/>
      <c r="K674" s="265"/>
      <c r="L674" s="270"/>
      <c r="M674" s="271"/>
      <c r="N674" s="272"/>
      <c r="O674" s="272"/>
      <c r="P674" s="272"/>
      <c r="Q674" s="272"/>
      <c r="R674" s="272"/>
      <c r="S674" s="272"/>
      <c r="T674" s="273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4" t="s">
        <v>305</v>
      </c>
      <c r="AU674" s="274" t="s">
        <v>193</v>
      </c>
      <c r="AV674" s="15" t="s">
        <v>155</v>
      </c>
      <c r="AW674" s="15" t="s">
        <v>38</v>
      </c>
      <c r="AX674" s="15" t="s">
        <v>91</v>
      </c>
      <c r="AY674" s="274" t="s">
        <v>298</v>
      </c>
    </row>
    <row r="675" s="2" customFormat="1" ht="24.15" customHeight="1">
      <c r="A675" s="39"/>
      <c r="B675" s="40"/>
      <c r="C675" s="229" t="s">
        <v>964</v>
      </c>
      <c r="D675" s="229" t="s">
        <v>300</v>
      </c>
      <c r="E675" s="230" t="s">
        <v>965</v>
      </c>
      <c r="F675" s="231" t="s">
        <v>966</v>
      </c>
      <c r="G675" s="232" t="s">
        <v>152</v>
      </c>
      <c r="H675" s="233">
        <v>10</v>
      </c>
      <c r="I675" s="234"/>
      <c r="J675" s="235">
        <f>ROUND(I675*H675,2)</f>
        <v>0</v>
      </c>
      <c r="K675" s="231" t="s">
        <v>303</v>
      </c>
      <c r="L675" s="45"/>
      <c r="M675" s="236" t="s">
        <v>1</v>
      </c>
      <c r="N675" s="237" t="s">
        <v>49</v>
      </c>
      <c r="O675" s="92"/>
      <c r="P675" s="238">
        <f>O675*H675</f>
        <v>0</v>
      </c>
      <c r="Q675" s="238">
        <v>0</v>
      </c>
      <c r="R675" s="238">
        <f>Q675*H675</f>
        <v>0</v>
      </c>
      <c r="S675" s="238">
        <v>0.065000000000000002</v>
      </c>
      <c r="T675" s="239">
        <f>S675*H675</f>
        <v>0.65000000000000002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0" t="s">
        <v>155</v>
      </c>
      <c r="AT675" s="240" t="s">
        <v>300</v>
      </c>
      <c r="AU675" s="240" t="s">
        <v>193</v>
      </c>
      <c r="AY675" s="18" t="s">
        <v>298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91</v>
      </c>
      <c r="BK675" s="241">
        <f>ROUND(I675*H675,2)</f>
        <v>0</v>
      </c>
      <c r="BL675" s="18" t="s">
        <v>155</v>
      </c>
      <c r="BM675" s="240" t="s">
        <v>967</v>
      </c>
    </row>
    <row r="676" s="13" customFormat="1">
      <c r="A676" s="13"/>
      <c r="B676" s="242"/>
      <c r="C676" s="243"/>
      <c r="D676" s="244" t="s">
        <v>305</v>
      </c>
      <c r="E676" s="245" t="s">
        <v>1</v>
      </c>
      <c r="F676" s="246" t="s">
        <v>724</v>
      </c>
      <c r="G676" s="243"/>
      <c r="H676" s="245" t="s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305</v>
      </c>
      <c r="AU676" s="252" t="s">
        <v>193</v>
      </c>
      <c r="AV676" s="13" t="s">
        <v>91</v>
      </c>
      <c r="AW676" s="13" t="s">
        <v>38</v>
      </c>
      <c r="AX676" s="13" t="s">
        <v>84</v>
      </c>
      <c r="AY676" s="252" t="s">
        <v>298</v>
      </c>
    </row>
    <row r="677" s="14" customFormat="1">
      <c r="A677" s="14"/>
      <c r="B677" s="253"/>
      <c r="C677" s="254"/>
      <c r="D677" s="244" t="s">
        <v>305</v>
      </c>
      <c r="E677" s="255" t="s">
        <v>1</v>
      </c>
      <c r="F677" s="256" t="s">
        <v>345</v>
      </c>
      <c r="G677" s="254"/>
      <c r="H677" s="257">
        <v>10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305</v>
      </c>
      <c r="AU677" s="263" t="s">
        <v>193</v>
      </c>
      <c r="AV677" s="14" t="s">
        <v>93</v>
      </c>
      <c r="AW677" s="14" t="s">
        <v>38</v>
      </c>
      <c r="AX677" s="14" t="s">
        <v>84</v>
      </c>
      <c r="AY677" s="263" t="s">
        <v>298</v>
      </c>
    </row>
    <row r="678" s="15" customFormat="1">
      <c r="A678" s="15"/>
      <c r="B678" s="264"/>
      <c r="C678" s="265"/>
      <c r="D678" s="244" t="s">
        <v>305</v>
      </c>
      <c r="E678" s="266" t="s">
        <v>1</v>
      </c>
      <c r="F678" s="267" t="s">
        <v>307</v>
      </c>
      <c r="G678" s="265"/>
      <c r="H678" s="268">
        <v>10</v>
      </c>
      <c r="I678" s="269"/>
      <c r="J678" s="265"/>
      <c r="K678" s="265"/>
      <c r="L678" s="270"/>
      <c r="M678" s="271"/>
      <c r="N678" s="272"/>
      <c r="O678" s="272"/>
      <c r="P678" s="272"/>
      <c r="Q678" s="272"/>
      <c r="R678" s="272"/>
      <c r="S678" s="272"/>
      <c r="T678" s="27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4" t="s">
        <v>305</v>
      </c>
      <c r="AU678" s="274" t="s">
        <v>193</v>
      </c>
      <c r="AV678" s="15" t="s">
        <v>155</v>
      </c>
      <c r="AW678" s="15" t="s">
        <v>38</v>
      </c>
      <c r="AX678" s="15" t="s">
        <v>91</v>
      </c>
      <c r="AY678" s="274" t="s">
        <v>298</v>
      </c>
    </row>
    <row r="679" s="2" customFormat="1" ht="16.5" customHeight="1">
      <c r="A679" s="39"/>
      <c r="B679" s="40"/>
      <c r="C679" s="229" t="s">
        <v>968</v>
      </c>
      <c r="D679" s="229" t="s">
        <v>300</v>
      </c>
      <c r="E679" s="230" t="s">
        <v>969</v>
      </c>
      <c r="F679" s="231" t="s">
        <v>970</v>
      </c>
      <c r="G679" s="232" t="s">
        <v>152</v>
      </c>
      <c r="H679" s="233">
        <v>37.299999999999997</v>
      </c>
      <c r="I679" s="234"/>
      <c r="J679" s="235">
        <f>ROUND(I679*H679,2)</f>
        <v>0</v>
      </c>
      <c r="K679" s="231" t="s">
        <v>303</v>
      </c>
      <c r="L679" s="45"/>
      <c r="M679" s="236" t="s">
        <v>1</v>
      </c>
      <c r="N679" s="237" t="s">
        <v>49</v>
      </c>
      <c r="O679" s="92"/>
      <c r="P679" s="238">
        <f>O679*H679</f>
        <v>0</v>
      </c>
      <c r="Q679" s="238">
        <v>0</v>
      </c>
      <c r="R679" s="238">
        <f>Q679*H679</f>
        <v>0</v>
      </c>
      <c r="S679" s="238">
        <v>0.753</v>
      </c>
      <c r="T679" s="239">
        <f>S679*H679</f>
        <v>28.086899999999996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0" t="s">
        <v>155</v>
      </c>
      <c r="AT679" s="240" t="s">
        <v>300</v>
      </c>
      <c r="AU679" s="240" t="s">
        <v>193</v>
      </c>
      <c r="AY679" s="18" t="s">
        <v>298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91</v>
      </c>
      <c r="BK679" s="241">
        <f>ROUND(I679*H679,2)</f>
        <v>0</v>
      </c>
      <c r="BL679" s="18" t="s">
        <v>155</v>
      </c>
      <c r="BM679" s="240" t="s">
        <v>971</v>
      </c>
    </row>
    <row r="680" s="13" customFormat="1">
      <c r="A680" s="13"/>
      <c r="B680" s="242"/>
      <c r="C680" s="243"/>
      <c r="D680" s="244" t="s">
        <v>305</v>
      </c>
      <c r="E680" s="245" t="s">
        <v>1</v>
      </c>
      <c r="F680" s="246" t="s">
        <v>555</v>
      </c>
      <c r="G680" s="243"/>
      <c r="H680" s="245" t="s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305</v>
      </c>
      <c r="AU680" s="252" t="s">
        <v>193</v>
      </c>
      <c r="AV680" s="13" t="s">
        <v>91</v>
      </c>
      <c r="AW680" s="13" t="s">
        <v>38</v>
      </c>
      <c r="AX680" s="13" t="s">
        <v>84</v>
      </c>
      <c r="AY680" s="252" t="s">
        <v>298</v>
      </c>
    </row>
    <row r="681" s="14" customFormat="1">
      <c r="A681" s="14"/>
      <c r="B681" s="253"/>
      <c r="C681" s="254"/>
      <c r="D681" s="244" t="s">
        <v>305</v>
      </c>
      <c r="E681" s="255" t="s">
        <v>1</v>
      </c>
      <c r="F681" s="256" t="s">
        <v>972</v>
      </c>
      <c r="G681" s="254"/>
      <c r="H681" s="257">
        <v>37.299999999999997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305</v>
      </c>
      <c r="AU681" s="263" t="s">
        <v>193</v>
      </c>
      <c r="AV681" s="14" t="s">
        <v>93</v>
      </c>
      <c r="AW681" s="14" t="s">
        <v>38</v>
      </c>
      <c r="AX681" s="14" t="s">
        <v>84</v>
      </c>
      <c r="AY681" s="263" t="s">
        <v>298</v>
      </c>
    </row>
    <row r="682" s="15" customFormat="1">
      <c r="A682" s="15"/>
      <c r="B682" s="264"/>
      <c r="C682" s="265"/>
      <c r="D682" s="244" t="s">
        <v>305</v>
      </c>
      <c r="E682" s="266" t="s">
        <v>1</v>
      </c>
      <c r="F682" s="267" t="s">
        <v>307</v>
      </c>
      <c r="G682" s="265"/>
      <c r="H682" s="268">
        <v>37.299999999999997</v>
      </c>
      <c r="I682" s="269"/>
      <c r="J682" s="265"/>
      <c r="K682" s="265"/>
      <c r="L682" s="270"/>
      <c r="M682" s="271"/>
      <c r="N682" s="272"/>
      <c r="O682" s="272"/>
      <c r="P682" s="272"/>
      <c r="Q682" s="272"/>
      <c r="R682" s="272"/>
      <c r="S682" s="272"/>
      <c r="T682" s="273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4" t="s">
        <v>305</v>
      </c>
      <c r="AU682" s="274" t="s">
        <v>193</v>
      </c>
      <c r="AV682" s="15" t="s">
        <v>155</v>
      </c>
      <c r="AW682" s="15" t="s">
        <v>38</v>
      </c>
      <c r="AX682" s="15" t="s">
        <v>91</v>
      </c>
      <c r="AY682" s="274" t="s">
        <v>298</v>
      </c>
    </row>
    <row r="683" s="2" customFormat="1" ht="21.75" customHeight="1">
      <c r="A683" s="39"/>
      <c r="B683" s="40"/>
      <c r="C683" s="229" t="s">
        <v>973</v>
      </c>
      <c r="D683" s="229" t="s">
        <v>300</v>
      </c>
      <c r="E683" s="230" t="s">
        <v>974</v>
      </c>
      <c r="F683" s="231" t="s">
        <v>975</v>
      </c>
      <c r="G683" s="232" t="s">
        <v>152</v>
      </c>
      <c r="H683" s="233">
        <v>54.700000000000003</v>
      </c>
      <c r="I683" s="234"/>
      <c r="J683" s="235">
        <f>ROUND(I683*H683,2)</f>
        <v>0</v>
      </c>
      <c r="K683" s="231" t="s">
        <v>303</v>
      </c>
      <c r="L683" s="45"/>
      <c r="M683" s="236" t="s">
        <v>1</v>
      </c>
      <c r="N683" s="237" t="s">
        <v>49</v>
      </c>
      <c r="O683" s="92"/>
      <c r="P683" s="238">
        <f>O683*H683</f>
        <v>0</v>
      </c>
      <c r="Q683" s="238">
        <v>0</v>
      </c>
      <c r="R683" s="238">
        <f>Q683*H683</f>
        <v>0</v>
      </c>
      <c r="S683" s="238">
        <v>0.97999999999999998</v>
      </c>
      <c r="T683" s="239">
        <f>S683*H683</f>
        <v>53.606000000000002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0" t="s">
        <v>155</v>
      </c>
      <c r="AT683" s="240" t="s">
        <v>300</v>
      </c>
      <c r="AU683" s="240" t="s">
        <v>193</v>
      </c>
      <c r="AY683" s="18" t="s">
        <v>298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8" t="s">
        <v>91</v>
      </c>
      <c r="BK683" s="241">
        <f>ROUND(I683*H683,2)</f>
        <v>0</v>
      </c>
      <c r="BL683" s="18" t="s">
        <v>155</v>
      </c>
      <c r="BM683" s="240" t="s">
        <v>976</v>
      </c>
    </row>
    <row r="684" s="13" customFormat="1">
      <c r="A684" s="13"/>
      <c r="B684" s="242"/>
      <c r="C684" s="243"/>
      <c r="D684" s="244" t="s">
        <v>305</v>
      </c>
      <c r="E684" s="245" t="s">
        <v>1</v>
      </c>
      <c r="F684" s="246" t="s">
        <v>555</v>
      </c>
      <c r="G684" s="243"/>
      <c r="H684" s="245" t="s">
        <v>1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305</v>
      </c>
      <c r="AU684" s="252" t="s">
        <v>193</v>
      </c>
      <c r="AV684" s="13" t="s">
        <v>91</v>
      </c>
      <c r="AW684" s="13" t="s">
        <v>38</v>
      </c>
      <c r="AX684" s="13" t="s">
        <v>84</v>
      </c>
      <c r="AY684" s="252" t="s">
        <v>298</v>
      </c>
    </row>
    <row r="685" s="14" customFormat="1">
      <c r="A685" s="14"/>
      <c r="B685" s="253"/>
      <c r="C685" s="254"/>
      <c r="D685" s="244" t="s">
        <v>305</v>
      </c>
      <c r="E685" s="255" t="s">
        <v>1</v>
      </c>
      <c r="F685" s="256" t="s">
        <v>977</v>
      </c>
      <c r="G685" s="254"/>
      <c r="H685" s="257">
        <v>54.700000000000003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305</v>
      </c>
      <c r="AU685" s="263" t="s">
        <v>193</v>
      </c>
      <c r="AV685" s="14" t="s">
        <v>93</v>
      </c>
      <c r="AW685" s="14" t="s">
        <v>38</v>
      </c>
      <c r="AX685" s="14" t="s">
        <v>84</v>
      </c>
      <c r="AY685" s="263" t="s">
        <v>298</v>
      </c>
    </row>
    <row r="686" s="15" customFormat="1">
      <c r="A686" s="15"/>
      <c r="B686" s="264"/>
      <c r="C686" s="265"/>
      <c r="D686" s="244" t="s">
        <v>305</v>
      </c>
      <c r="E686" s="266" t="s">
        <v>1</v>
      </c>
      <c r="F686" s="267" t="s">
        <v>307</v>
      </c>
      <c r="G686" s="265"/>
      <c r="H686" s="268">
        <v>54.700000000000003</v>
      </c>
      <c r="I686" s="269"/>
      <c r="J686" s="265"/>
      <c r="K686" s="265"/>
      <c r="L686" s="270"/>
      <c r="M686" s="271"/>
      <c r="N686" s="272"/>
      <c r="O686" s="272"/>
      <c r="P686" s="272"/>
      <c r="Q686" s="272"/>
      <c r="R686" s="272"/>
      <c r="S686" s="272"/>
      <c r="T686" s="27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4" t="s">
        <v>305</v>
      </c>
      <c r="AU686" s="274" t="s">
        <v>193</v>
      </c>
      <c r="AV686" s="15" t="s">
        <v>155</v>
      </c>
      <c r="AW686" s="15" t="s">
        <v>38</v>
      </c>
      <c r="AX686" s="15" t="s">
        <v>91</v>
      </c>
      <c r="AY686" s="274" t="s">
        <v>298</v>
      </c>
    </row>
    <row r="687" s="2" customFormat="1" ht="21.75" customHeight="1">
      <c r="A687" s="39"/>
      <c r="B687" s="40"/>
      <c r="C687" s="229" t="s">
        <v>978</v>
      </c>
      <c r="D687" s="229" t="s">
        <v>300</v>
      </c>
      <c r="E687" s="230" t="s">
        <v>979</v>
      </c>
      <c r="F687" s="231" t="s">
        <v>980</v>
      </c>
      <c r="G687" s="232" t="s">
        <v>217</v>
      </c>
      <c r="H687" s="233">
        <v>29.975000000000001</v>
      </c>
      <c r="I687" s="234"/>
      <c r="J687" s="235">
        <f>ROUND(I687*H687,2)</f>
        <v>0</v>
      </c>
      <c r="K687" s="231" t="s">
        <v>303</v>
      </c>
      <c r="L687" s="45"/>
      <c r="M687" s="236" t="s">
        <v>1</v>
      </c>
      <c r="N687" s="237" t="s">
        <v>49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2.3999999999999999</v>
      </c>
      <c r="T687" s="239">
        <f>S687*H687</f>
        <v>71.939999999999998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155</v>
      </c>
      <c r="AT687" s="240" t="s">
        <v>300</v>
      </c>
      <c r="AU687" s="240" t="s">
        <v>193</v>
      </c>
      <c r="AY687" s="18" t="s">
        <v>298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91</v>
      </c>
      <c r="BK687" s="241">
        <f>ROUND(I687*H687,2)</f>
        <v>0</v>
      </c>
      <c r="BL687" s="18" t="s">
        <v>155</v>
      </c>
      <c r="BM687" s="240" t="s">
        <v>981</v>
      </c>
    </row>
    <row r="688" s="13" customFormat="1">
      <c r="A688" s="13"/>
      <c r="B688" s="242"/>
      <c r="C688" s="243"/>
      <c r="D688" s="244" t="s">
        <v>305</v>
      </c>
      <c r="E688" s="245" t="s">
        <v>1</v>
      </c>
      <c r="F688" s="246" t="s">
        <v>982</v>
      </c>
      <c r="G688" s="243"/>
      <c r="H688" s="245" t="s">
        <v>1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305</v>
      </c>
      <c r="AU688" s="252" t="s">
        <v>193</v>
      </c>
      <c r="AV688" s="13" t="s">
        <v>91</v>
      </c>
      <c r="AW688" s="13" t="s">
        <v>38</v>
      </c>
      <c r="AX688" s="13" t="s">
        <v>84</v>
      </c>
      <c r="AY688" s="252" t="s">
        <v>298</v>
      </c>
    </row>
    <row r="689" s="14" customFormat="1">
      <c r="A689" s="14"/>
      <c r="B689" s="253"/>
      <c r="C689" s="254"/>
      <c r="D689" s="244" t="s">
        <v>305</v>
      </c>
      <c r="E689" s="255" t="s">
        <v>1</v>
      </c>
      <c r="F689" s="256" t="s">
        <v>983</v>
      </c>
      <c r="G689" s="254"/>
      <c r="H689" s="257">
        <v>29.975000000000001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305</v>
      </c>
      <c r="AU689" s="263" t="s">
        <v>193</v>
      </c>
      <c r="AV689" s="14" t="s">
        <v>93</v>
      </c>
      <c r="AW689" s="14" t="s">
        <v>38</v>
      </c>
      <c r="AX689" s="14" t="s">
        <v>84</v>
      </c>
      <c r="AY689" s="263" t="s">
        <v>298</v>
      </c>
    </row>
    <row r="690" s="15" customFormat="1">
      <c r="A690" s="15"/>
      <c r="B690" s="264"/>
      <c r="C690" s="265"/>
      <c r="D690" s="244" t="s">
        <v>305</v>
      </c>
      <c r="E690" s="266" t="s">
        <v>1</v>
      </c>
      <c r="F690" s="267" t="s">
        <v>307</v>
      </c>
      <c r="G690" s="265"/>
      <c r="H690" s="268">
        <v>29.975000000000001</v>
      </c>
      <c r="I690" s="269"/>
      <c r="J690" s="265"/>
      <c r="K690" s="265"/>
      <c r="L690" s="270"/>
      <c r="M690" s="271"/>
      <c r="N690" s="272"/>
      <c r="O690" s="272"/>
      <c r="P690" s="272"/>
      <c r="Q690" s="272"/>
      <c r="R690" s="272"/>
      <c r="S690" s="272"/>
      <c r="T690" s="273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4" t="s">
        <v>305</v>
      </c>
      <c r="AU690" s="274" t="s">
        <v>193</v>
      </c>
      <c r="AV690" s="15" t="s">
        <v>155</v>
      </c>
      <c r="AW690" s="15" t="s">
        <v>38</v>
      </c>
      <c r="AX690" s="15" t="s">
        <v>91</v>
      </c>
      <c r="AY690" s="274" t="s">
        <v>298</v>
      </c>
    </row>
    <row r="691" s="2" customFormat="1" ht="24.15" customHeight="1">
      <c r="A691" s="39"/>
      <c r="B691" s="40"/>
      <c r="C691" s="229" t="s">
        <v>984</v>
      </c>
      <c r="D691" s="229" t="s">
        <v>300</v>
      </c>
      <c r="E691" s="230" t="s">
        <v>985</v>
      </c>
      <c r="F691" s="231" t="s">
        <v>986</v>
      </c>
      <c r="G691" s="232" t="s">
        <v>152</v>
      </c>
      <c r="H691" s="233">
        <v>1429.5</v>
      </c>
      <c r="I691" s="234"/>
      <c r="J691" s="235">
        <f>ROUND(I691*H691,2)</f>
        <v>0</v>
      </c>
      <c r="K691" s="231" t="s">
        <v>303</v>
      </c>
      <c r="L691" s="45"/>
      <c r="M691" s="236" t="s">
        <v>1</v>
      </c>
      <c r="N691" s="237" t="s">
        <v>49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155</v>
      </c>
      <c r="AT691" s="240" t="s">
        <v>300</v>
      </c>
      <c r="AU691" s="240" t="s">
        <v>193</v>
      </c>
      <c r="AY691" s="18" t="s">
        <v>298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91</v>
      </c>
      <c r="BK691" s="241">
        <f>ROUND(I691*H691,2)</f>
        <v>0</v>
      </c>
      <c r="BL691" s="18" t="s">
        <v>155</v>
      </c>
      <c r="BM691" s="240" t="s">
        <v>987</v>
      </c>
    </row>
    <row r="692" s="14" customFormat="1">
      <c r="A692" s="14"/>
      <c r="B692" s="253"/>
      <c r="C692" s="254"/>
      <c r="D692" s="244" t="s">
        <v>305</v>
      </c>
      <c r="E692" s="255" t="s">
        <v>1</v>
      </c>
      <c r="F692" s="256" t="s">
        <v>229</v>
      </c>
      <c r="G692" s="254"/>
      <c r="H692" s="257">
        <v>1429.5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305</v>
      </c>
      <c r="AU692" s="263" t="s">
        <v>193</v>
      </c>
      <c r="AV692" s="14" t="s">
        <v>93</v>
      </c>
      <c r="AW692" s="14" t="s">
        <v>38</v>
      </c>
      <c r="AX692" s="14" t="s">
        <v>84</v>
      </c>
      <c r="AY692" s="263" t="s">
        <v>298</v>
      </c>
    </row>
    <row r="693" s="15" customFormat="1">
      <c r="A693" s="15"/>
      <c r="B693" s="264"/>
      <c r="C693" s="265"/>
      <c r="D693" s="244" t="s">
        <v>305</v>
      </c>
      <c r="E693" s="266" t="s">
        <v>1</v>
      </c>
      <c r="F693" s="267" t="s">
        <v>307</v>
      </c>
      <c r="G693" s="265"/>
      <c r="H693" s="268">
        <v>1429.5</v>
      </c>
      <c r="I693" s="269"/>
      <c r="J693" s="265"/>
      <c r="K693" s="265"/>
      <c r="L693" s="270"/>
      <c r="M693" s="271"/>
      <c r="N693" s="272"/>
      <c r="O693" s="272"/>
      <c r="P693" s="272"/>
      <c r="Q693" s="272"/>
      <c r="R693" s="272"/>
      <c r="S693" s="272"/>
      <c r="T693" s="27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4" t="s">
        <v>305</v>
      </c>
      <c r="AU693" s="274" t="s">
        <v>193</v>
      </c>
      <c r="AV693" s="15" t="s">
        <v>155</v>
      </c>
      <c r="AW693" s="15" t="s">
        <v>38</v>
      </c>
      <c r="AX693" s="15" t="s">
        <v>91</v>
      </c>
      <c r="AY693" s="274" t="s">
        <v>298</v>
      </c>
    </row>
    <row r="694" s="2" customFormat="1" ht="16.5" customHeight="1">
      <c r="A694" s="39"/>
      <c r="B694" s="40"/>
      <c r="C694" s="229" t="s">
        <v>988</v>
      </c>
      <c r="D694" s="229" t="s">
        <v>300</v>
      </c>
      <c r="E694" s="230" t="s">
        <v>989</v>
      </c>
      <c r="F694" s="231" t="s">
        <v>990</v>
      </c>
      <c r="G694" s="232" t="s">
        <v>152</v>
      </c>
      <c r="H694" s="233">
        <v>1429.5</v>
      </c>
      <c r="I694" s="234"/>
      <c r="J694" s="235">
        <f>ROUND(I694*H694,2)</f>
        <v>0</v>
      </c>
      <c r="K694" s="231" t="s">
        <v>303</v>
      </c>
      <c r="L694" s="45"/>
      <c r="M694" s="236" t="s">
        <v>1</v>
      </c>
      <c r="N694" s="237" t="s">
        <v>49</v>
      </c>
      <c r="O694" s="92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0" t="s">
        <v>155</v>
      </c>
      <c r="AT694" s="240" t="s">
        <v>300</v>
      </c>
      <c r="AU694" s="240" t="s">
        <v>193</v>
      </c>
      <c r="AY694" s="18" t="s">
        <v>298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91</v>
      </c>
      <c r="BK694" s="241">
        <f>ROUND(I694*H694,2)</f>
        <v>0</v>
      </c>
      <c r="BL694" s="18" t="s">
        <v>155</v>
      </c>
      <c r="BM694" s="240" t="s">
        <v>991</v>
      </c>
    </row>
    <row r="695" s="2" customFormat="1">
      <c r="A695" s="39"/>
      <c r="B695" s="40"/>
      <c r="C695" s="41"/>
      <c r="D695" s="244" t="s">
        <v>324</v>
      </c>
      <c r="E695" s="41"/>
      <c r="F695" s="275" t="s">
        <v>992</v>
      </c>
      <c r="G695" s="41"/>
      <c r="H695" s="41"/>
      <c r="I695" s="276"/>
      <c r="J695" s="41"/>
      <c r="K695" s="41"/>
      <c r="L695" s="45"/>
      <c r="M695" s="277"/>
      <c r="N695" s="278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324</v>
      </c>
      <c r="AU695" s="18" t="s">
        <v>193</v>
      </c>
    </row>
    <row r="696" s="14" customFormat="1">
      <c r="A696" s="14"/>
      <c r="B696" s="253"/>
      <c r="C696" s="254"/>
      <c r="D696" s="244" t="s">
        <v>305</v>
      </c>
      <c r="E696" s="255" t="s">
        <v>1</v>
      </c>
      <c r="F696" s="256" t="s">
        <v>229</v>
      </c>
      <c r="G696" s="254"/>
      <c r="H696" s="257">
        <v>1429.5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305</v>
      </c>
      <c r="AU696" s="263" t="s">
        <v>193</v>
      </c>
      <c r="AV696" s="14" t="s">
        <v>93</v>
      </c>
      <c r="AW696" s="14" t="s">
        <v>38</v>
      </c>
      <c r="AX696" s="14" t="s">
        <v>84</v>
      </c>
      <c r="AY696" s="263" t="s">
        <v>298</v>
      </c>
    </row>
    <row r="697" s="15" customFormat="1">
      <c r="A697" s="15"/>
      <c r="B697" s="264"/>
      <c r="C697" s="265"/>
      <c r="D697" s="244" t="s">
        <v>305</v>
      </c>
      <c r="E697" s="266" t="s">
        <v>1</v>
      </c>
      <c r="F697" s="267" t="s">
        <v>307</v>
      </c>
      <c r="G697" s="265"/>
      <c r="H697" s="268">
        <v>1429.5</v>
      </c>
      <c r="I697" s="269"/>
      <c r="J697" s="265"/>
      <c r="K697" s="265"/>
      <c r="L697" s="270"/>
      <c r="M697" s="271"/>
      <c r="N697" s="272"/>
      <c r="O697" s="272"/>
      <c r="P697" s="272"/>
      <c r="Q697" s="272"/>
      <c r="R697" s="272"/>
      <c r="S697" s="272"/>
      <c r="T697" s="273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4" t="s">
        <v>305</v>
      </c>
      <c r="AU697" s="274" t="s">
        <v>193</v>
      </c>
      <c r="AV697" s="15" t="s">
        <v>155</v>
      </c>
      <c r="AW697" s="15" t="s">
        <v>38</v>
      </c>
      <c r="AX697" s="15" t="s">
        <v>91</v>
      </c>
      <c r="AY697" s="274" t="s">
        <v>298</v>
      </c>
    </row>
    <row r="698" s="2" customFormat="1" ht="24.15" customHeight="1">
      <c r="A698" s="39"/>
      <c r="B698" s="40"/>
      <c r="C698" s="229" t="s">
        <v>993</v>
      </c>
      <c r="D698" s="229" t="s">
        <v>300</v>
      </c>
      <c r="E698" s="230" t="s">
        <v>994</v>
      </c>
      <c r="F698" s="231" t="s">
        <v>995</v>
      </c>
      <c r="G698" s="232" t="s">
        <v>152</v>
      </c>
      <c r="H698" s="233">
        <v>1429.5</v>
      </c>
      <c r="I698" s="234"/>
      <c r="J698" s="235">
        <f>ROUND(I698*H698,2)</f>
        <v>0</v>
      </c>
      <c r="K698" s="231" t="s">
        <v>303</v>
      </c>
      <c r="L698" s="45"/>
      <c r="M698" s="236" t="s">
        <v>1</v>
      </c>
      <c r="N698" s="237" t="s">
        <v>49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155</v>
      </c>
      <c r="AT698" s="240" t="s">
        <v>300</v>
      </c>
      <c r="AU698" s="240" t="s">
        <v>193</v>
      </c>
      <c r="AY698" s="18" t="s">
        <v>298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91</v>
      </c>
      <c r="BK698" s="241">
        <f>ROUND(I698*H698,2)</f>
        <v>0</v>
      </c>
      <c r="BL698" s="18" t="s">
        <v>155</v>
      </c>
      <c r="BM698" s="240" t="s">
        <v>996</v>
      </c>
    </row>
    <row r="699" s="2" customFormat="1">
      <c r="A699" s="39"/>
      <c r="B699" s="40"/>
      <c r="C699" s="41"/>
      <c r="D699" s="244" t="s">
        <v>324</v>
      </c>
      <c r="E699" s="41"/>
      <c r="F699" s="275" t="s">
        <v>992</v>
      </c>
      <c r="G699" s="41"/>
      <c r="H699" s="41"/>
      <c r="I699" s="276"/>
      <c r="J699" s="41"/>
      <c r="K699" s="41"/>
      <c r="L699" s="45"/>
      <c r="M699" s="277"/>
      <c r="N699" s="278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324</v>
      </c>
      <c r="AU699" s="18" t="s">
        <v>193</v>
      </c>
    </row>
    <row r="700" s="14" customFormat="1">
      <c r="A700" s="14"/>
      <c r="B700" s="253"/>
      <c r="C700" s="254"/>
      <c r="D700" s="244" t="s">
        <v>305</v>
      </c>
      <c r="E700" s="255" t="s">
        <v>1</v>
      </c>
      <c r="F700" s="256" t="s">
        <v>229</v>
      </c>
      <c r="G700" s="254"/>
      <c r="H700" s="257">
        <v>1429.5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305</v>
      </c>
      <c r="AU700" s="263" t="s">
        <v>193</v>
      </c>
      <c r="AV700" s="14" t="s">
        <v>93</v>
      </c>
      <c r="AW700" s="14" t="s">
        <v>38</v>
      </c>
      <c r="AX700" s="14" t="s">
        <v>84</v>
      </c>
      <c r="AY700" s="263" t="s">
        <v>298</v>
      </c>
    </row>
    <row r="701" s="15" customFormat="1">
      <c r="A701" s="15"/>
      <c r="B701" s="264"/>
      <c r="C701" s="265"/>
      <c r="D701" s="244" t="s">
        <v>305</v>
      </c>
      <c r="E701" s="266" t="s">
        <v>1</v>
      </c>
      <c r="F701" s="267" t="s">
        <v>307</v>
      </c>
      <c r="G701" s="265"/>
      <c r="H701" s="268">
        <v>1429.5</v>
      </c>
      <c r="I701" s="269"/>
      <c r="J701" s="265"/>
      <c r="K701" s="265"/>
      <c r="L701" s="270"/>
      <c r="M701" s="271"/>
      <c r="N701" s="272"/>
      <c r="O701" s="272"/>
      <c r="P701" s="272"/>
      <c r="Q701" s="272"/>
      <c r="R701" s="272"/>
      <c r="S701" s="272"/>
      <c r="T701" s="27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4" t="s">
        <v>305</v>
      </c>
      <c r="AU701" s="274" t="s">
        <v>193</v>
      </c>
      <c r="AV701" s="15" t="s">
        <v>155</v>
      </c>
      <c r="AW701" s="15" t="s">
        <v>38</v>
      </c>
      <c r="AX701" s="15" t="s">
        <v>91</v>
      </c>
      <c r="AY701" s="274" t="s">
        <v>298</v>
      </c>
    </row>
    <row r="702" s="2" customFormat="1" ht="24.15" customHeight="1">
      <c r="A702" s="39"/>
      <c r="B702" s="40"/>
      <c r="C702" s="229" t="s">
        <v>997</v>
      </c>
      <c r="D702" s="229" t="s">
        <v>300</v>
      </c>
      <c r="E702" s="230" t="s">
        <v>998</v>
      </c>
      <c r="F702" s="231" t="s">
        <v>999</v>
      </c>
      <c r="G702" s="232" t="s">
        <v>152</v>
      </c>
      <c r="H702" s="233">
        <v>1429.5</v>
      </c>
      <c r="I702" s="234"/>
      <c r="J702" s="235">
        <f>ROUND(I702*H702,2)</f>
        <v>0</v>
      </c>
      <c r="K702" s="231" t="s">
        <v>303</v>
      </c>
      <c r="L702" s="45"/>
      <c r="M702" s="236" t="s">
        <v>1</v>
      </c>
      <c r="N702" s="237" t="s">
        <v>49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155</v>
      </c>
      <c r="AT702" s="240" t="s">
        <v>300</v>
      </c>
      <c r="AU702" s="240" t="s">
        <v>193</v>
      </c>
      <c r="AY702" s="18" t="s">
        <v>298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91</v>
      </c>
      <c r="BK702" s="241">
        <f>ROUND(I702*H702,2)</f>
        <v>0</v>
      </c>
      <c r="BL702" s="18" t="s">
        <v>155</v>
      </c>
      <c r="BM702" s="240" t="s">
        <v>1000</v>
      </c>
    </row>
    <row r="703" s="2" customFormat="1">
      <c r="A703" s="39"/>
      <c r="B703" s="40"/>
      <c r="C703" s="41"/>
      <c r="D703" s="244" t="s">
        <v>324</v>
      </c>
      <c r="E703" s="41"/>
      <c r="F703" s="275" t="s">
        <v>992</v>
      </c>
      <c r="G703" s="41"/>
      <c r="H703" s="41"/>
      <c r="I703" s="276"/>
      <c r="J703" s="41"/>
      <c r="K703" s="41"/>
      <c r="L703" s="45"/>
      <c r="M703" s="277"/>
      <c r="N703" s="278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324</v>
      </c>
      <c r="AU703" s="18" t="s">
        <v>193</v>
      </c>
    </row>
    <row r="704" s="13" customFormat="1">
      <c r="A704" s="13"/>
      <c r="B704" s="242"/>
      <c r="C704" s="243"/>
      <c r="D704" s="244" t="s">
        <v>305</v>
      </c>
      <c r="E704" s="245" t="s">
        <v>1</v>
      </c>
      <c r="F704" s="246" t="s">
        <v>555</v>
      </c>
      <c r="G704" s="243"/>
      <c r="H704" s="245" t="s">
        <v>1</v>
      </c>
      <c r="I704" s="247"/>
      <c r="J704" s="243"/>
      <c r="K704" s="243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305</v>
      </c>
      <c r="AU704" s="252" t="s">
        <v>193</v>
      </c>
      <c r="AV704" s="13" t="s">
        <v>91</v>
      </c>
      <c r="AW704" s="13" t="s">
        <v>38</v>
      </c>
      <c r="AX704" s="13" t="s">
        <v>84</v>
      </c>
      <c r="AY704" s="252" t="s">
        <v>298</v>
      </c>
    </row>
    <row r="705" s="14" customFormat="1">
      <c r="A705" s="14"/>
      <c r="B705" s="253"/>
      <c r="C705" s="254"/>
      <c r="D705" s="244" t="s">
        <v>305</v>
      </c>
      <c r="E705" s="255" t="s">
        <v>229</v>
      </c>
      <c r="F705" s="256" t="s">
        <v>1001</v>
      </c>
      <c r="G705" s="254"/>
      <c r="H705" s="257">
        <v>1429.5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3" t="s">
        <v>305</v>
      </c>
      <c r="AU705" s="263" t="s">
        <v>193</v>
      </c>
      <c r="AV705" s="14" t="s">
        <v>93</v>
      </c>
      <c r="AW705" s="14" t="s">
        <v>38</v>
      </c>
      <c r="AX705" s="14" t="s">
        <v>84</v>
      </c>
      <c r="AY705" s="263" t="s">
        <v>298</v>
      </c>
    </row>
    <row r="706" s="15" customFormat="1">
      <c r="A706" s="15"/>
      <c r="B706" s="264"/>
      <c r="C706" s="265"/>
      <c r="D706" s="244" t="s">
        <v>305</v>
      </c>
      <c r="E706" s="266" t="s">
        <v>1</v>
      </c>
      <c r="F706" s="267" t="s">
        <v>307</v>
      </c>
      <c r="G706" s="265"/>
      <c r="H706" s="268">
        <v>1429.5</v>
      </c>
      <c r="I706" s="269"/>
      <c r="J706" s="265"/>
      <c r="K706" s="265"/>
      <c r="L706" s="270"/>
      <c r="M706" s="271"/>
      <c r="N706" s="272"/>
      <c r="O706" s="272"/>
      <c r="P706" s="272"/>
      <c r="Q706" s="272"/>
      <c r="R706" s="272"/>
      <c r="S706" s="272"/>
      <c r="T706" s="273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74" t="s">
        <v>305</v>
      </c>
      <c r="AU706" s="274" t="s">
        <v>193</v>
      </c>
      <c r="AV706" s="15" t="s">
        <v>155</v>
      </c>
      <c r="AW706" s="15" t="s">
        <v>38</v>
      </c>
      <c r="AX706" s="15" t="s">
        <v>91</v>
      </c>
      <c r="AY706" s="274" t="s">
        <v>298</v>
      </c>
    </row>
    <row r="707" s="2" customFormat="1" ht="24.15" customHeight="1">
      <c r="A707" s="39"/>
      <c r="B707" s="40"/>
      <c r="C707" s="229" t="s">
        <v>1002</v>
      </c>
      <c r="D707" s="229" t="s">
        <v>300</v>
      </c>
      <c r="E707" s="230" t="s">
        <v>1003</v>
      </c>
      <c r="F707" s="231" t="s">
        <v>1004</v>
      </c>
      <c r="G707" s="232" t="s">
        <v>186</v>
      </c>
      <c r="H707" s="233">
        <v>10</v>
      </c>
      <c r="I707" s="234"/>
      <c r="J707" s="235">
        <f>ROUND(I707*H707,2)</f>
        <v>0</v>
      </c>
      <c r="K707" s="231" t="s">
        <v>303</v>
      </c>
      <c r="L707" s="45"/>
      <c r="M707" s="236" t="s">
        <v>1</v>
      </c>
      <c r="N707" s="237" t="s">
        <v>49</v>
      </c>
      <c r="O707" s="92"/>
      <c r="P707" s="238">
        <f>O707*H707</f>
        <v>0</v>
      </c>
      <c r="Q707" s="238">
        <v>0</v>
      </c>
      <c r="R707" s="238">
        <f>Q707*H707</f>
        <v>0</v>
      </c>
      <c r="S707" s="238">
        <v>0.082000000000000003</v>
      </c>
      <c r="T707" s="239">
        <f>S707*H707</f>
        <v>0.82000000000000006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155</v>
      </c>
      <c r="AT707" s="240" t="s">
        <v>300</v>
      </c>
      <c r="AU707" s="240" t="s">
        <v>193</v>
      </c>
      <c r="AY707" s="18" t="s">
        <v>298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91</v>
      </c>
      <c r="BK707" s="241">
        <f>ROUND(I707*H707,2)</f>
        <v>0</v>
      </c>
      <c r="BL707" s="18" t="s">
        <v>155</v>
      </c>
      <c r="BM707" s="240" t="s">
        <v>1005</v>
      </c>
    </row>
    <row r="708" s="13" customFormat="1">
      <c r="A708" s="13"/>
      <c r="B708" s="242"/>
      <c r="C708" s="243"/>
      <c r="D708" s="244" t="s">
        <v>305</v>
      </c>
      <c r="E708" s="245" t="s">
        <v>1</v>
      </c>
      <c r="F708" s="246" t="s">
        <v>383</v>
      </c>
      <c r="G708" s="243"/>
      <c r="H708" s="245" t="s">
        <v>1</v>
      </c>
      <c r="I708" s="247"/>
      <c r="J708" s="243"/>
      <c r="K708" s="243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305</v>
      </c>
      <c r="AU708" s="252" t="s">
        <v>193</v>
      </c>
      <c r="AV708" s="13" t="s">
        <v>91</v>
      </c>
      <c r="AW708" s="13" t="s">
        <v>38</v>
      </c>
      <c r="AX708" s="13" t="s">
        <v>84</v>
      </c>
      <c r="AY708" s="252" t="s">
        <v>298</v>
      </c>
    </row>
    <row r="709" s="14" customFormat="1">
      <c r="A709" s="14"/>
      <c r="B709" s="253"/>
      <c r="C709" s="254"/>
      <c r="D709" s="244" t="s">
        <v>305</v>
      </c>
      <c r="E709" s="255" t="s">
        <v>1</v>
      </c>
      <c r="F709" s="256" t="s">
        <v>345</v>
      </c>
      <c r="G709" s="254"/>
      <c r="H709" s="257">
        <v>10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3" t="s">
        <v>305</v>
      </c>
      <c r="AU709" s="263" t="s">
        <v>193</v>
      </c>
      <c r="AV709" s="14" t="s">
        <v>93</v>
      </c>
      <c r="AW709" s="14" t="s">
        <v>38</v>
      </c>
      <c r="AX709" s="14" t="s">
        <v>84</v>
      </c>
      <c r="AY709" s="263" t="s">
        <v>298</v>
      </c>
    </row>
    <row r="710" s="15" customFormat="1">
      <c r="A710" s="15"/>
      <c r="B710" s="264"/>
      <c r="C710" s="265"/>
      <c r="D710" s="244" t="s">
        <v>305</v>
      </c>
      <c r="E710" s="266" t="s">
        <v>1</v>
      </c>
      <c r="F710" s="267" t="s">
        <v>307</v>
      </c>
      <c r="G710" s="265"/>
      <c r="H710" s="268">
        <v>10</v>
      </c>
      <c r="I710" s="269"/>
      <c r="J710" s="265"/>
      <c r="K710" s="265"/>
      <c r="L710" s="270"/>
      <c r="M710" s="271"/>
      <c r="N710" s="272"/>
      <c r="O710" s="272"/>
      <c r="P710" s="272"/>
      <c r="Q710" s="272"/>
      <c r="R710" s="272"/>
      <c r="S710" s="272"/>
      <c r="T710" s="273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4" t="s">
        <v>305</v>
      </c>
      <c r="AU710" s="274" t="s">
        <v>193</v>
      </c>
      <c r="AV710" s="15" t="s">
        <v>155</v>
      </c>
      <c r="AW710" s="15" t="s">
        <v>38</v>
      </c>
      <c r="AX710" s="15" t="s">
        <v>91</v>
      </c>
      <c r="AY710" s="274" t="s">
        <v>298</v>
      </c>
    </row>
    <row r="711" s="2" customFormat="1" ht="24.15" customHeight="1">
      <c r="A711" s="39"/>
      <c r="B711" s="40"/>
      <c r="C711" s="229" t="s">
        <v>1006</v>
      </c>
      <c r="D711" s="229" t="s">
        <v>300</v>
      </c>
      <c r="E711" s="230" t="s">
        <v>1007</v>
      </c>
      <c r="F711" s="231" t="s">
        <v>1008</v>
      </c>
      <c r="G711" s="232" t="s">
        <v>186</v>
      </c>
      <c r="H711" s="233">
        <v>2</v>
      </c>
      <c r="I711" s="234"/>
      <c r="J711" s="235">
        <f>ROUND(I711*H711,2)</f>
        <v>0</v>
      </c>
      <c r="K711" s="231" t="s">
        <v>1</v>
      </c>
      <c r="L711" s="45"/>
      <c r="M711" s="236" t="s">
        <v>1</v>
      </c>
      <c r="N711" s="237" t="s">
        <v>49</v>
      </c>
      <c r="O711" s="92"/>
      <c r="P711" s="238">
        <f>O711*H711</f>
        <v>0</v>
      </c>
      <c r="Q711" s="238">
        <v>0</v>
      </c>
      <c r="R711" s="238">
        <f>Q711*H711</f>
        <v>0</v>
      </c>
      <c r="S711" s="238">
        <v>0</v>
      </c>
      <c r="T711" s="23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155</v>
      </c>
      <c r="AT711" s="240" t="s">
        <v>300</v>
      </c>
      <c r="AU711" s="240" t="s">
        <v>193</v>
      </c>
      <c r="AY711" s="18" t="s">
        <v>298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91</v>
      </c>
      <c r="BK711" s="241">
        <f>ROUND(I711*H711,2)</f>
        <v>0</v>
      </c>
      <c r="BL711" s="18" t="s">
        <v>155</v>
      </c>
      <c r="BM711" s="240" t="s">
        <v>1009</v>
      </c>
    </row>
    <row r="712" s="13" customFormat="1">
      <c r="A712" s="13"/>
      <c r="B712" s="242"/>
      <c r="C712" s="243"/>
      <c r="D712" s="244" t="s">
        <v>305</v>
      </c>
      <c r="E712" s="245" t="s">
        <v>1</v>
      </c>
      <c r="F712" s="246" t="s">
        <v>383</v>
      </c>
      <c r="G712" s="243"/>
      <c r="H712" s="245" t="s">
        <v>1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305</v>
      </c>
      <c r="AU712" s="252" t="s">
        <v>193</v>
      </c>
      <c r="AV712" s="13" t="s">
        <v>91</v>
      </c>
      <c r="AW712" s="13" t="s">
        <v>38</v>
      </c>
      <c r="AX712" s="13" t="s">
        <v>84</v>
      </c>
      <c r="AY712" s="252" t="s">
        <v>298</v>
      </c>
    </row>
    <row r="713" s="14" customFormat="1">
      <c r="A713" s="14"/>
      <c r="B713" s="253"/>
      <c r="C713" s="254"/>
      <c r="D713" s="244" t="s">
        <v>305</v>
      </c>
      <c r="E713" s="255" t="s">
        <v>1</v>
      </c>
      <c r="F713" s="256" t="s">
        <v>93</v>
      </c>
      <c r="G713" s="254"/>
      <c r="H713" s="257">
        <v>2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305</v>
      </c>
      <c r="AU713" s="263" t="s">
        <v>193</v>
      </c>
      <c r="AV713" s="14" t="s">
        <v>93</v>
      </c>
      <c r="AW713" s="14" t="s">
        <v>38</v>
      </c>
      <c r="AX713" s="14" t="s">
        <v>84</v>
      </c>
      <c r="AY713" s="263" t="s">
        <v>298</v>
      </c>
    </row>
    <row r="714" s="15" customFormat="1">
      <c r="A714" s="15"/>
      <c r="B714" s="264"/>
      <c r="C714" s="265"/>
      <c r="D714" s="244" t="s">
        <v>305</v>
      </c>
      <c r="E714" s="266" t="s">
        <v>1</v>
      </c>
      <c r="F714" s="267" t="s">
        <v>307</v>
      </c>
      <c r="G714" s="265"/>
      <c r="H714" s="268">
        <v>2</v>
      </c>
      <c r="I714" s="269"/>
      <c r="J714" s="265"/>
      <c r="K714" s="265"/>
      <c r="L714" s="270"/>
      <c r="M714" s="271"/>
      <c r="N714" s="272"/>
      <c r="O714" s="272"/>
      <c r="P714" s="272"/>
      <c r="Q714" s="272"/>
      <c r="R714" s="272"/>
      <c r="S714" s="272"/>
      <c r="T714" s="273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4" t="s">
        <v>305</v>
      </c>
      <c r="AU714" s="274" t="s">
        <v>193</v>
      </c>
      <c r="AV714" s="15" t="s">
        <v>155</v>
      </c>
      <c r="AW714" s="15" t="s">
        <v>38</v>
      </c>
      <c r="AX714" s="15" t="s">
        <v>91</v>
      </c>
      <c r="AY714" s="274" t="s">
        <v>298</v>
      </c>
    </row>
    <row r="715" s="12" customFormat="1" ht="22.8" customHeight="1">
      <c r="A715" s="12"/>
      <c r="B715" s="213"/>
      <c r="C715" s="214"/>
      <c r="D715" s="215" t="s">
        <v>83</v>
      </c>
      <c r="E715" s="227" t="s">
        <v>1010</v>
      </c>
      <c r="F715" s="227" t="s">
        <v>1011</v>
      </c>
      <c r="G715" s="214"/>
      <c r="H715" s="214"/>
      <c r="I715" s="217"/>
      <c r="J715" s="228">
        <f>BK715</f>
        <v>0</v>
      </c>
      <c r="K715" s="214"/>
      <c r="L715" s="219"/>
      <c r="M715" s="220"/>
      <c r="N715" s="221"/>
      <c r="O715" s="221"/>
      <c r="P715" s="222">
        <f>SUM(P716:P722)</f>
        <v>0</v>
      </c>
      <c r="Q715" s="221"/>
      <c r="R715" s="222">
        <f>SUM(R716:R722)</f>
        <v>0</v>
      </c>
      <c r="S715" s="221"/>
      <c r="T715" s="223">
        <f>SUM(T716:T722)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4" t="s">
        <v>91</v>
      </c>
      <c r="AT715" s="225" t="s">
        <v>83</v>
      </c>
      <c r="AU715" s="225" t="s">
        <v>91</v>
      </c>
      <c r="AY715" s="224" t="s">
        <v>298</v>
      </c>
      <c r="BK715" s="226">
        <f>SUM(BK716:BK722)</f>
        <v>0</v>
      </c>
    </row>
    <row r="716" s="2" customFormat="1" ht="21.75" customHeight="1">
      <c r="A716" s="39"/>
      <c r="B716" s="40"/>
      <c r="C716" s="229" t="s">
        <v>1012</v>
      </c>
      <c r="D716" s="229" t="s">
        <v>300</v>
      </c>
      <c r="E716" s="230" t="s">
        <v>1013</v>
      </c>
      <c r="F716" s="231" t="s">
        <v>1014</v>
      </c>
      <c r="G716" s="232" t="s">
        <v>349</v>
      </c>
      <c r="H716" s="233">
        <v>882.52200000000005</v>
      </c>
      <c r="I716" s="234"/>
      <c r="J716" s="235">
        <f>ROUND(I716*H716,2)</f>
        <v>0</v>
      </c>
      <c r="K716" s="231" t="s">
        <v>303</v>
      </c>
      <c r="L716" s="45"/>
      <c r="M716" s="236" t="s">
        <v>1</v>
      </c>
      <c r="N716" s="237" t="s">
        <v>49</v>
      </c>
      <c r="O716" s="92"/>
      <c r="P716" s="238">
        <f>O716*H716</f>
        <v>0</v>
      </c>
      <c r="Q716" s="238">
        <v>0</v>
      </c>
      <c r="R716" s="238">
        <f>Q716*H716</f>
        <v>0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155</v>
      </c>
      <c r="AT716" s="240" t="s">
        <v>300</v>
      </c>
      <c r="AU716" s="240" t="s">
        <v>93</v>
      </c>
      <c r="AY716" s="18" t="s">
        <v>298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91</v>
      </c>
      <c r="BK716" s="241">
        <f>ROUND(I716*H716,2)</f>
        <v>0</v>
      </c>
      <c r="BL716" s="18" t="s">
        <v>155</v>
      </c>
      <c r="BM716" s="240" t="s">
        <v>1015</v>
      </c>
    </row>
    <row r="717" s="2" customFormat="1" ht="24.15" customHeight="1">
      <c r="A717" s="39"/>
      <c r="B717" s="40"/>
      <c r="C717" s="229" t="s">
        <v>1016</v>
      </c>
      <c r="D717" s="229" t="s">
        <v>300</v>
      </c>
      <c r="E717" s="230" t="s">
        <v>1017</v>
      </c>
      <c r="F717" s="231" t="s">
        <v>1018</v>
      </c>
      <c r="G717" s="232" t="s">
        <v>349</v>
      </c>
      <c r="H717" s="233">
        <v>21180.527999999998</v>
      </c>
      <c r="I717" s="234"/>
      <c r="J717" s="235">
        <f>ROUND(I717*H717,2)</f>
        <v>0</v>
      </c>
      <c r="K717" s="231" t="s">
        <v>303</v>
      </c>
      <c r="L717" s="45"/>
      <c r="M717" s="236" t="s">
        <v>1</v>
      </c>
      <c r="N717" s="237" t="s">
        <v>49</v>
      </c>
      <c r="O717" s="92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155</v>
      </c>
      <c r="AT717" s="240" t="s">
        <v>300</v>
      </c>
      <c r="AU717" s="240" t="s">
        <v>93</v>
      </c>
      <c r="AY717" s="18" t="s">
        <v>298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91</v>
      </c>
      <c r="BK717" s="241">
        <f>ROUND(I717*H717,2)</f>
        <v>0</v>
      </c>
      <c r="BL717" s="18" t="s">
        <v>155</v>
      </c>
      <c r="BM717" s="240" t="s">
        <v>1019</v>
      </c>
    </row>
    <row r="718" s="14" customFormat="1">
      <c r="A718" s="14"/>
      <c r="B718" s="253"/>
      <c r="C718" s="254"/>
      <c r="D718" s="244" t="s">
        <v>305</v>
      </c>
      <c r="E718" s="254"/>
      <c r="F718" s="256" t="s">
        <v>1020</v>
      </c>
      <c r="G718" s="254"/>
      <c r="H718" s="257">
        <v>21180.527999999998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305</v>
      </c>
      <c r="AU718" s="263" t="s">
        <v>93</v>
      </c>
      <c r="AV718" s="14" t="s">
        <v>93</v>
      </c>
      <c r="AW718" s="14" t="s">
        <v>4</v>
      </c>
      <c r="AX718" s="14" t="s">
        <v>91</v>
      </c>
      <c r="AY718" s="263" t="s">
        <v>298</v>
      </c>
    </row>
    <row r="719" s="2" customFormat="1" ht="37.8" customHeight="1">
      <c r="A719" s="39"/>
      <c r="B719" s="40"/>
      <c r="C719" s="229" t="s">
        <v>1021</v>
      </c>
      <c r="D719" s="229" t="s">
        <v>300</v>
      </c>
      <c r="E719" s="230" t="s">
        <v>1022</v>
      </c>
      <c r="F719" s="231" t="s">
        <v>1023</v>
      </c>
      <c r="G719" s="232" t="s">
        <v>349</v>
      </c>
      <c r="H719" s="233">
        <v>197.356</v>
      </c>
      <c r="I719" s="234"/>
      <c r="J719" s="235">
        <f>ROUND(I719*H719,2)</f>
        <v>0</v>
      </c>
      <c r="K719" s="231" t="s">
        <v>303</v>
      </c>
      <c r="L719" s="45"/>
      <c r="M719" s="236" t="s">
        <v>1</v>
      </c>
      <c r="N719" s="237" t="s">
        <v>49</v>
      </c>
      <c r="O719" s="92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155</v>
      </c>
      <c r="AT719" s="240" t="s">
        <v>300</v>
      </c>
      <c r="AU719" s="240" t="s">
        <v>93</v>
      </c>
      <c r="AY719" s="18" t="s">
        <v>298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91</v>
      </c>
      <c r="BK719" s="241">
        <f>ROUND(I719*H719,2)</f>
        <v>0</v>
      </c>
      <c r="BL719" s="18" t="s">
        <v>155</v>
      </c>
      <c r="BM719" s="240" t="s">
        <v>1024</v>
      </c>
    </row>
    <row r="720" s="2" customFormat="1" ht="37.8" customHeight="1">
      <c r="A720" s="39"/>
      <c r="B720" s="40"/>
      <c r="C720" s="229" t="s">
        <v>1025</v>
      </c>
      <c r="D720" s="229" t="s">
        <v>300</v>
      </c>
      <c r="E720" s="230" t="s">
        <v>1026</v>
      </c>
      <c r="F720" s="231" t="s">
        <v>1027</v>
      </c>
      <c r="G720" s="232" t="s">
        <v>349</v>
      </c>
      <c r="H720" s="233">
        <v>3.899</v>
      </c>
      <c r="I720" s="234"/>
      <c r="J720" s="235">
        <f>ROUND(I720*H720,2)</f>
        <v>0</v>
      </c>
      <c r="K720" s="231" t="s">
        <v>303</v>
      </c>
      <c r="L720" s="45"/>
      <c r="M720" s="236" t="s">
        <v>1</v>
      </c>
      <c r="N720" s="237" t="s">
        <v>49</v>
      </c>
      <c r="O720" s="92"/>
      <c r="P720" s="238">
        <f>O720*H720</f>
        <v>0</v>
      </c>
      <c r="Q720" s="238">
        <v>0</v>
      </c>
      <c r="R720" s="238">
        <f>Q720*H720</f>
        <v>0</v>
      </c>
      <c r="S720" s="238">
        <v>0</v>
      </c>
      <c r="T720" s="23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0" t="s">
        <v>155</v>
      </c>
      <c r="AT720" s="240" t="s">
        <v>300</v>
      </c>
      <c r="AU720" s="240" t="s">
        <v>93</v>
      </c>
      <c r="AY720" s="18" t="s">
        <v>298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8" t="s">
        <v>91</v>
      </c>
      <c r="BK720" s="241">
        <f>ROUND(I720*H720,2)</f>
        <v>0</v>
      </c>
      <c r="BL720" s="18" t="s">
        <v>155</v>
      </c>
      <c r="BM720" s="240" t="s">
        <v>1028</v>
      </c>
    </row>
    <row r="721" s="2" customFormat="1" ht="44.25" customHeight="1">
      <c r="A721" s="39"/>
      <c r="B721" s="40"/>
      <c r="C721" s="229" t="s">
        <v>1029</v>
      </c>
      <c r="D721" s="229" t="s">
        <v>300</v>
      </c>
      <c r="E721" s="230" t="s">
        <v>1030</v>
      </c>
      <c r="F721" s="231" t="s">
        <v>1031</v>
      </c>
      <c r="G721" s="232" t="s">
        <v>349</v>
      </c>
      <c r="H721" s="233">
        <v>345.99099999999999</v>
      </c>
      <c r="I721" s="234"/>
      <c r="J721" s="235">
        <f>ROUND(I721*H721,2)</f>
        <v>0</v>
      </c>
      <c r="K721" s="231" t="s">
        <v>303</v>
      </c>
      <c r="L721" s="45"/>
      <c r="M721" s="236" t="s">
        <v>1</v>
      </c>
      <c r="N721" s="237" t="s">
        <v>49</v>
      </c>
      <c r="O721" s="92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155</v>
      </c>
      <c r="AT721" s="240" t="s">
        <v>300</v>
      </c>
      <c r="AU721" s="240" t="s">
        <v>93</v>
      </c>
      <c r="AY721" s="18" t="s">
        <v>298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91</v>
      </c>
      <c r="BK721" s="241">
        <f>ROUND(I721*H721,2)</f>
        <v>0</v>
      </c>
      <c r="BL721" s="18" t="s">
        <v>155</v>
      </c>
      <c r="BM721" s="240" t="s">
        <v>1032</v>
      </c>
    </row>
    <row r="722" s="2" customFormat="1" ht="44.25" customHeight="1">
      <c r="A722" s="39"/>
      <c r="B722" s="40"/>
      <c r="C722" s="229" t="s">
        <v>1033</v>
      </c>
      <c r="D722" s="229" t="s">
        <v>300</v>
      </c>
      <c r="E722" s="230" t="s">
        <v>1034</v>
      </c>
      <c r="F722" s="231" t="s">
        <v>1035</v>
      </c>
      <c r="G722" s="232" t="s">
        <v>349</v>
      </c>
      <c r="H722" s="233">
        <v>335.27600000000001</v>
      </c>
      <c r="I722" s="234"/>
      <c r="J722" s="235">
        <f>ROUND(I722*H722,2)</f>
        <v>0</v>
      </c>
      <c r="K722" s="231" t="s">
        <v>303</v>
      </c>
      <c r="L722" s="45"/>
      <c r="M722" s="236" t="s">
        <v>1</v>
      </c>
      <c r="N722" s="237" t="s">
        <v>49</v>
      </c>
      <c r="O722" s="92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155</v>
      </c>
      <c r="AT722" s="240" t="s">
        <v>300</v>
      </c>
      <c r="AU722" s="240" t="s">
        <v>93</v>
      </c>
      <c r="AY722" s="18" t="s">
        <v>298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91</v>
      </c>
      <c r="BK722" s="241">
        <f>ROUND(I722*H722,2)</f>
        <v>0</v>
      </c>
      <c r="BL722" s="18" t="s">
        <v>155</v>
      </c>
      <c r="BM722" s="240" t="s">
        <v>1036</v>
      </c>
    </row>
    <row r="723" s="12" customFormat="1" ht="22.8" customHeight="1">
      <c r="A723" s="12"/>
      <c r="B723" s="213"/>
      <c r="C723" s="214"/>
      <c r="D723" s="215" t="s">
        <v>83</v>
      </c>
      <c r="E723" s="227" t="s">
        <v>1037</v>
      </c>
      <c r="F723" s="227" t="s">
        <v>1038</v>
      </c>
      <c r="G723" s="214"/>
      <c r="H723" s="214"/>
      <c r="I723" s="217"/>
      <c r="J723" s="228">
        <f>BK723</f>
        <v>0</v>
      </c>
      <c r="K723" s="214"/>
      <c r="L723" s="219"/>
      <c r="M723" s="220"/>
      <c r="N723" s="221"/>
      <c r="O723" s="221"/>
      <c r="P723" s="222">
        <f>P724</f>
        <v>0</v>
      </c>
      <c r="Q723" s="221"/>
      <c r="R723" s="222">
        <f>R724</f>
        <v>0</v>
      </c>
      <c r="S723" s="221"/>
      <c r="T723" s="223">
        <f>T724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24" t="s">
        <v>91</v>
      </c>
      <c r="AT723" s="225" t="s">
        <v>83</v>
      </c>
      <c r="AU723" s="225" t="s">
        <v>91</v>
      </c>
      <c r="AY723" s="224" t="s">
        <v>298</v>
      </c>
      <c r="BK723" s="226">
        <f>BK724</f>
        <v>0</v>
      </c>
    </row>
    <row r="724" s="2" customFormat="1" ht="33" customHeight="1">
      <c r="A724" s="39"/>
      <c r="B724" s="40"/>
      <c r="C724" s="229" t="s">
        <v>1039</v>
      </c>
      <c r="D724" s="229" t="s">
        <v>300</v>
      </c>
      <c r="E724" s="230" t="s">
        <v>1040</v>
      </c>
      <c r="F724" s="231" t="s">
        <v>1041</v>
      </c>
      <c r="G724" s="232" t="s">
        <v>349</v>
      </c>
      <c r="H724" s="233">
        <v>842.86599999999999</v>
      </c>
      <c r="I724" s="234"/>
      <c r="J724" s="235">
        <f>ROUND(I724*H724,2)</f>
        <v>0</v>
      </c>
      <c r="K724" s="231" t="s">
        <v>303</v>
      </c>
      <c r="L724" s="45"/>
      <c r="M724" s="236" t="s">
        <v>1</v>
      </c>
      <c r="N724" s="237" t="s">
        <v>49</v>
      </c>
      <c r="O724" s="92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155</v>
      </c>
      <c r="AT724" s="240" t="s">
        <v>300</v>
      </c>
      <c r="AU724" s="240" t="s">
        <v>93</v>
      </c>
      <c r="AY724" s="18" t="s">
        <v>298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91</v>
      </c>
      <c r="BK724" s="241">
        <f>ROUND(I724*H724,2)</f>
        <v>0</v>
      </c>
      <c r="BL724" s="18" t="s">
        <v>155</v>
      </c>
      <c r="BM724" s="240" t="s">
        <v>1042</v>
      </c>
    </row>
    <row r="725" s="12" customFormat="1" ht="22.8" customHeight="1">
      <c r="A725" s="12"/>
      <c r="B725" s="213"/>
      <c r="C725" s="214"/>
      <c r="D725" s="215" t="s">
        <v>83</v>
      </c>
      <c r="E725" s="227" t="s">
        <v>1043</v>
      </c>
      <c r="F725" s="227" t="s">
        <v>1044</v>
      </c>
      <c r="G725" s="214"/>
      <c r="H725" s="214"/>
      <c r="I725" s="217"/>
      <c r="J725" s="228">
        <f>BK725</f>
        <v>0</v>
      </c>
      <c r="K725" s="214"/>
      <c r="L725" s="219"/>
      <c r="M725" s="220"/>
      <c r="N725" s="221"/>
      <c r="O725" s="221"/>
      <c r="P725" s="222">
        <f>SUM(P726:P758)</f>
        <v>0</v>
      </c>
      <c r="Q725" s="221"/>
      <c r="R725" s="222">
        <f>SUM(R726:R758)</f>
        <v>0</v>
      </c>
      <c r="S725" s="221"/>
      <c r="T725" s="223">
        <f>SUM(T726:T758)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24" t="s">
        <v>91</v>
      </c>
      <c r="AT725" s="225" t="s">
        <v>83</v>
      </c>
      <c r="AU725" s="225" t="s">
        <v>91</v>
      </c>
      <c r="AY725" s="224" t="s">
        <v>298</v>
      </c>
      <c r="BK725" s="226">
        <f>SUM(BK726:BK758)</f>
        <v>0</v>
      </c>
    </row>
    <row r="726" s="2" customFormat="1" ht="33" customHeight="1">
      <c r="A726" s="39"/>
      <c r="B726" s="40"/>
      <c r="C726" s="229" t="s">
        <v>1045</v>
      </c>
      <c r="D726" s="229" t="s">
        <v>300</v>
      </c>
      <c r="E726" s="230" t="s">
        <v>1046</v>
      </c>
      <c r="F726" s="231" t="s">
        <v>1047</v>
      </c>
      <c r="G726" s="232" t="s">
        <v>1048</v>
      </c>
      <c r="H726" s="233">
        <v>1</v>
      </c>
      <c r="I726" s="234"/>
      <c r="J726" s="235">
        <f>ROUND(I726*H726,2)</f>
        <v>0</v>
      </c>
      <c r="K726" s="231" t="s">
        <v>1</v>
      </c>
      <c r="L726" s="45"/>
      <c r="M726" s="236" t="s">
        <v>1</v>
      </c>
      <c r="N726" s="237" t="s">
        <v>49</v>
      </c>
      <c r="O726" s="92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155</v>
      </c>
      <c r="AT726" s="240" t="s">
        <v>300</v>
      </c>
      <c r="AU726" s="240" t="s">
        <v>93</v>
      </c>
      <c r="AY726" s="18" t="s">
        <v>298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91</v>
      </c>
      <c r="BK726" s="241">
        <f>ROUND(I726*H726,2)</f>
        <v>0</v>
      </c>
      <c r="BL726" s="18" t="s">
        <v>155</v>
      </c>
      <c r="BM726" s="240" t="s">
        <v>1049</v>
      </c>
    </row>
    <row r="727" s="2" customFormat="1">
      <c r="A727" s="39"/>
      <c r="B727" s="40"/>
      <c r="C727" s="41"/>
      <c r="D727" s="244" t="s">
        <v>324</v>
      </c>
      <c r="E727" s="41"/>
      <c r="F727" s="275" t="s">
        <v>1050</v>
      </c>
      <c r="G727" s="41"/>
      <c r="H727" s="41"/>
      <c r="I727" s="276"/>
      <c r="J727" s="41"/>
      <c r="K727" s="41"/>
      <c r="L727" s="45"/>
      <c r="M727" s="277"/>
      <c r="N727" s="278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324</v>
      </c>
      <c r="AU727" s="18" t="s">
        <v>93</v>
      </c>
    </row>
    <row r="728" s="2" customFormat="1" ht="37.8" customHeight="1">
      <c r="A728" s="39"/>
      <c r="B728" s="40"/>
      <c r="C728" s="229" t="s">
        <v>1051</v>
      </c>
      <c r="D728" s="229" t="s">
        <v>300</v>
      </c>
      <c r="E728" s="230" t="s">
        <v>1052</v>
      </c>
      <c r="F728" s="231" t="s">
        <v>1053</v>
      </c>
      <c r="G728" s="232" t="s">
        <v>217</v>
      </c>
      <c r="H728" s="233">
        <v>178.548</v>
      </c>
      <c r="I728" s="234"/>
      <c r="J728" s="235">
        <f>ROUND(I728*H728,2)</f>
        <v>0</v>
      </c>
      <c r="K728" s="231" t="s">
        <v>303</v>
      </c>
      <c r="L728" s="45"/>
      <c r="M728" s="236" t="s">
        <v>1</v>
      </c>
      <c r="N728" s="237" t="s">
        <v>49</v>
      </c>
      <c r="O728" s="92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155</v>
      </c>
      <c r="AT728" s="240" t="s">
        <v>300</v>
      </c>
      <c r="AU728" s="240" t="s">
        <v>93</v>
      </c>
      <c r="AY728" s="18" t="s">
        <v>298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91</v>
      </c>
      <c r="BK728" s="241">
        <f>ROUND(I728*H728,2)</f>
        <v>0</v>
      </c>
      <c r="BL728" s="18" t="s">
        <v>155</v>
      </c>
      <c r="BM728" s="240" t="s">
        <v>1054</v>
      </c>
    </row>
    <row r="729" s="13" customFormat="1">
      <c r="A729" s="13"/>
      <c r="B729" s="242"/>
      <c r="C729" s="243"/>
      <c r="D729" s="244" t="s">
        <v>305</v>
      </c>
      <c r="E729" s="245" t="s">
        <v>1</v>
      </c>
      <c r="F729" s="246" t="s">
        <v>1055</v>
      </c>
      <c r="G729" s="243"/>
      <c r="H729" s="245" t="s">
        <v>1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305</v>
      </c>
      <c r="AU729" s="252" t="s">
        <v>93</v>
      </c>
      <c r="AV729" s="13" t="s">
        <v>91</v>
      </c>
      <c r="AW729" s="13" t="s">
        <v>38</v>
      </c>
      <c r="AX729" s="13" t="s">
        <v>84</v>
      </c>
      <c r="AY729" s="252" t="s">
        <v>298</v>
      </c>
    </row>
    <row r="730" s="14" customFormat="1">
      <c r="A730" s="14"/>
      <c r="B730" s="253"/>
      <c r="C730" s="254"/>
      <c r="D730" s="244" t="s">
        <v>305</v>
      </c>
      <c r="E730" s="255" t="s">
        <v>1</v>
      </c>
      <c r="F730" s="256" t="s">
        <v>1056</v>
      </c>
      <c r="G730" s="254"/>
      <c r="H730" s="257">
        <v>178.548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305</v>
      </c>
      <c r="AU730" s="263" t="s">
        <v>93</v>
      </c>
      <c r="AV730" s="14" t="s">
        <v>93</v>
      </c>
      <c r="AW730" s="14" t="s">
        <v>38</v>
      </c>
      <c r="AX730" s="14" t="s">
        <v>84</v>
      </c>
      <c r="AY730" s="263" t="s">
        <v>298</v>
      </c>
    </row>
    <row r="731" s="15" customFormat="1">
      <c r="A731" s="15"/>
      <c r="B731" s="264"/>
      <c r="C731" s="265"/>
      <c r="D731" s="244" t="s">
        <v>305</v>
      </c>
      <c r="E731" s="266" t="s">
        <v>1</v>
      </c>
      <c r="F731" s="267" t="s">
        <v>307</v>
      </c>
      <c r="G731" s="265"/>
      <c r="H731" s="268">
        <v>178.548</v>
      </c>
      <c r="I731" s="269"/>
      <c r="J731" s="265"/>
      <c r="K731" s="265"/>
      <c r="L731" s="270"/>
      <c r="M731" s="271"/>
      <c r="N731" s="272"/>
      <c r="O731" s="272"/>
      <c r="P731" s="272"/>
      <c r="Q731" s="272"/>
      <c r="R731" s="272"/>
      <c r="S731" s="272"/>
      <c r="T731" s="27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4" t="s">
        <v>305</v>
      </c>
      <c r="AU731" s="274" t="s">
        <v>93</v>
      </c>
      <c r="AV731" s="15" t="s">
        <v>155</v>
      </c>
      <c r="AW731" s="15" t="s">
        <v>38</v>
      </c>
      <c r="AX731" s="15" t="s">
        <v>91</v>
      </c>
      <c r="AY731" s="274" t="s">
        <v>298</v>
      </c>
    </row>
    <row r="732" s="2" customFormat="1" ht="24.15" customHeight="1">
      <c r="A732" s="39"/>
      <c r="B732" s="40"/>
      <c r="C732" s="229" t="s">
        <v>1057</v>
      </c>
      <c r="D732" s="229" t="s">
        <v>300</v>
      </c>
      <c r="E732" s="230" t="s">
        <v>1058</v>
      </c>
      <c r="F732" s="231" t="s">
        <v>1059</v>
      </c>
      <c r="G732" s="232" t="s">
        <v>217</v>
      </c>
      <c r="H732" s="233">
        <v>53.564</v>
      </c>
      <c r="I732" s="234"/>
      <c r="J732" s="235">
        <f>ROUND(I732*H732,2)</f>
        <v>0</v>
      </c>
      <c r="K732" s="231" t="s">
        <v>303</v>
      </c>
      <c r="L732" s="45"/>
      <c r="M732" s="236" t="s">
        <v>1</v>
      </c>
      <c r="N732" s="237" t="s">
        <v>49</v>
      </c>
      <c r="O732" s="92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0" t="s">
        <v>155</v>
      </c>
      <c r="AT732" s="240" t="s">
        <v>300</v>
      </c>
      <c r="AU732" s="240" t="s">
        <v>93</v>
      </c>
      <c r="AY732" s="18" t="s">
        <v>298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91</v>
      </c>
      <c r="BK732" s="241">
        <f>ROUND(I732*H732,2)</f>
        <v>0</v>
      </c>
      <c r="BL732" s="18" t="s">
        <v>155</v>
      </c>
      <c r="BM732" s="240" t="s">
        <v>1060</v>
      </c>
    </row>
    <row r="733" s="2" customFormat="1">
      <c r="A733" s="39"/>
      <c r="B733" s="40"/>
      <c r="C733" s="41"/>
      <c r="D733" s="244" t="s">
        <v>324</v>
      </c>
      <c r="E733" s="41"/>
      <c r="F733" s="275" t="s">
        <v>1061</v>
      </c>
      <c r="G733" s="41"/>
      <c r="H733" s="41"/>
      <c r="I733" s="276"/>
      <c r="J733" s="41"/>
      <c r="K733" s="41"/>
      <c r="L733" s="45"/>
      <c r="M733" s="277"/>
      <c r="N733" s="278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324</v>
      </c>
      <c r="AU733" s="18" t="s">
        <v>93</v>
      </c>
    </row>
    <row r="734" s="14" customFormat="1">
      <c r="A734" s="14"/>
      <c r="B734" s="253"/>
      <c r="C734" s="254"/>
      <c r="D734" s="244" t="s">
        <v>305</v>
      </c>
      <c r="E734" s="255" t="s">
        <v>1</v>
      </c>
      <c r="F734" s="256" t="s">
        <v>1062</v>
      </c>
      <c r="G734" s="254"/>
      <c r="H734" s="257">
        <v>53.564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305</v>
      </c>
      <c r="AU734" s="263" t="s">
        <v>93</v>
      </c>
      <c r="AV734" s="14" t="s">
        <v>93</v>
      </c>
      <c r="AW734" s="14" t="s">
        <v>38</v>
      </c>
      <c r="AX734" s="14" t="s">
        <v>84</v>
      </c>
      <c r="AY734" s="263" t="s">
        <v>298</v>
      </c>
    </row>
    <row r="735" s="15" customFormat="1">
      <c r="A735" s="15"/>
      <c r="B735" s="264"/>
      <c r="C735" s="265"/>
      <c r="D735" s="244" t="s">
        <v>305</v>
      </c>
      <c r="E735" s="266" t="s">
        <v>1</v>
      </c>
      <c r="F735" s="267" t="s">
        <v>307</v>
      </c>
      <c r="G735" s="265"/>
      <c r="H735" s="268">
        <v>53.564</v>
      </c>
      <c r="I735" s="269"/>
      <c r="J735" s="265"/>
      <c r="K735" s="265"/>
      <c r="L735" s="270"/>
      <c r="M735" s="271"/>
      <c r="N735" s="272"/>
      <c r="O735" s="272"/>
      <c r="P735" s="272"/>
      <c r="Q735" s="272"/>
      <c r="R735" s="272"/>
      <c r="S735" s="272"/>
      <c r="T735" s="273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4" t="s">
        <v>305</v>
      </c>
      <c r="AU735" s="274" t="s">
        <v>93</v>
      </c>
      <c r="AV735" s="15" t="s">
        <v>155</v>
      </c>
      <c r="AW735" s="15" t="s">
        <v>38</v>
      </c>
      <c r="AX735" s="15" t="s">
        <v>91</v>
      </c>
      <c r="AY735" s="274" t="s">
        <v>298</v>
      </c>
    </row>
    <row r="736" s="2" customFormat="1" ht="37.8" customHeight="1">
      <c r="A736" s="39"/>
      <c r="B736" s="40"/>
      <c r="C736" s="229" t="s">
        <v>1063</v>
      </c>
      <c r="D736" s="229" t="s">
        <v>300</v>
      </c>
      <c r="E736" s="230" t="s">
        <v>327</v>
      </c>
      <c r="F736" s="231" t="s">
        <v>328</v>
      </c>
      <c r="G736" s="232" t="s">
        <v>217</v>
      </c>
      <c r="H736" s="233">
        <v>178.548</v>
      </c>
      <c r="I736" s="234"/>
      <c r="J736" s="235">
        <f>ROUND(I736*H736,2)</f>
        <v>0</v>
      </c>
      <c r="K736" s="231" t="s">
        <v>303</v>
      </c>
      <c r="L736" s="45"/>
      <c r="M736" s="236" t="s">
        <v>1</v>
      </c>
      <c r="N736" s="237" t="s">
        <v>49</v>
      </c>
      <c r="O736" s="92"/>
      <c r="P736" s="238">
        <f>O736*H736</f>
        <v>0</v>
      </c>
      <c r="Q736" s="238">
        <v>0</v>
      </c>
      <c r="R736" s="238">
        <f>Q736*H736</f>
        <v>0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155</v>
      </c>
      <c r="AT736" s="240" t="s">
        <v>300</v>
      </c>
      <c r="AU736" s="240" t="s">
        <v>93</v>
      </c>
      <c r="AY736" s="18" t="s">
        <v>298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91</v>
      </c>
      <c r="BK736" s="241">
        <f>ROUND(I736*H736,2)</f>
        <v>0</v>
      </c>
      <c r="BL736" s="18" t="s">
        <v>155</v>
      </c>
      <c r="BM736" s="240" t="s">
        <v>1064</v>
      </c>
    </row>
    <row r="737" s="14" customFormat="1">
      <c r="A737" s="14"/>
      <c r="B737" s="253"/>
      <c r="C737" s="254"/>
      <c r="D737" s="244" t="s">
        <v>305</v>
      </c>
      <c r="E737" s="255" t="s">
        <v>1</v>
      </c>
      <c r="F737" s="256" t="s">
        <v>1056</v>
      </c>
      <c r="G737" s="254"/>
      <c r="H737" s="257">
        <v>178.548</v>
      </c>
      <c r="I737" s="258"/>
      <c r="J737" s="254"/>
      <c r="K737" s="254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305</v>
      </c>
      <c r="AU737" s="263" t="s">
        <v>93</v>
      </c>
      <c r="AV737" s="14" t="s">
        <v>93</v>
      </c>
      <c r="AW737" s="14" t="s">
        <v>38</v>
      </c>
      <c r="AX737" s="14" t="s">
        <v>84</v>
      </c>
      <c r="AY737" s="263" t="s">
        <v>298</v>
      </c>
    </row>
    <row r="738" s="15" customFormat="1">
      <c r="A738" s="15"/>
      <c r="B738" s="264"/>
      <c r="C738" s="265"/>
      <c r="D738" s="244" t="s">
        <v>305</v>
      </c>
      <c r="E738" s="266" t="s">
        <v>1</v>
      </c>
      <c r="F738" s="267" t="s">
        <v>307</v>
      </c>
      <c r="G738" s="265"/>
      <c r="H738" s="268">
        <v>178.548</v>
      </c>
      <c r="I738" s="269"/>
      <c r="J738" s="265"/>
      <c r="K738" s="265"/>
      <c r="L738" s="270"/>
      <c r="M738" s="271"/>
      <c r="N738" s="272"/>
      <c r="O738" s="272"/>
      <c r="P738" s="272"/>
      <c r="Q738" s="272"/>
      <c r="R738" s="272"/>
      <c r="S738" s="272"/>
      <c r="T738" s="273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4" t="s">
        <v>305</v>
      </c>
      <c r="AU738" s="274" t="s">
        <v>93</v>
      </c>
      <c r="AV738" s="15" t="s">
        <v>155</v>
      </c>
      <c r="AW738" s="15" t="s">
        <v>38</v>
      </c>
      <c r="AX738" s="15" t="s">
        <v>91</v>
      </c>
      <c r="AY738" s="274" t="s">
        <v>298</v>
      </c>
    </row>
    <row r="739" s="2" customFormat="1" ht="37.8" customHeight="1">
      <c r="A739" s="39"/>
      <c r="B739" s="40"/>
      <c r="C739" s="229" t="s">
        <v>1065</v>
      </c>
      <c r="D739" s="229" t="s">
        <v>300</v>
      </c>
      <c r="E739" s="230" t="s">
        <v>332</v>
      </c>
      <c r="F739" s="231" t="s">
        <v>333</v>
      </c>
      <c r="G739" s="232" t="s">
        <v>217</v>
      </c>
      <c r="H739" s="233">
        <v>2678.2199999999998</v>
      </c>
      <c r="I739" s="234"/>
      <c r="J739" s="235">
        <f>ROUND(I739*H739,2)</f>
        <v>0</v>
      </c>
      <c r="K739" s="231" t="s">
        <v>303</v>
      </c>
      <c r="L739" s="45"/>
      <c r="M739" s="236" t="s">
        <v>1</v>
      </c>
      <c r="N739" s="237" t="s">
        <v>49</v>
      </c>
      <c r="O739" s="92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0" t="s">
        <v>155</v>
      </c>
      <c r="AT739" s="240" t="s">
        <v>300</v>
      </c>
      <c r="AU739" s="240" t="s">
        <v>93</v>
      </c>
      <c r="AY739" s="18" t="s">
        <v>298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91</v>
      </c>
      <c r="BK739" s="241">
        <f>ROUND(I739*H739,2)</f>
        <v>0</v>
      </c>
      <c r="BL739" s="18" t="s">
        <v>155</v>
      </c>
      <c r="BM739" s="240" t="s">
        <v>1066</v>
      </c>
    </row>
    <row r="740" s="14" customFormat="1">
      <c r="A740" s="14"/>
      <c r="B740" s="253"/>
      <c r="C740" s="254"/>
      <c r="D740" s="244" t="s">
        <v>305</v>
      </c>
      <c r="E740" s="255" t="s">
        <v>1</v>
      </c>
      <c r="F740" s="256" t="s">
        <v>1056</v>
      </c>
      <c r="G740" s="254"/>
      <c r="H740" s="257">
        <v>178.548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305</v>
      </c>
      <c r="AU740" s="263" t="s">
        <v>93</v>
      </c>
      <c r="AV740" s="14" t="s">
        <v>93</v>
      </c>
      <c r="AW740" s="14" t="s">
        <v>38</v>
      </c>
      <c r="AX740" s="14" t="s">
        <v>84</v>
      </c>
      <c r="AY740" s="263" t="s">
        <v>298</v>
      </c>
    </row>
    <row r="741" s="15" customFormat="1">
      <c r="A741" s="15"/>
      <c r="B741" s="264"/>
      <c r="C741" s="265"/>
      <c r="D741" s="244" t="s">
        <v>305</v>
      </c>
      <c r="E741" s="266" t="s">
        <v>1</v>
      </c>
      <c r="F741" s="267" t="s">
        <v>307</v>
      </c>
      <c r="G741" s="265"/>
      <c r="H741" s="268">
        <v>178.548</v>
      </c>
      <c r="I741" s="269"/>
      <c r="J741" s="265"/>
      <c r="K741" s="265"/>
      <c r="L741" s="270"/>
      <c r="M741" s="271"/>
      <c r="N741" s="272"/>
      <c r="O741" s="272"/>
      <c r="P741" s="272"/>
      <c r="Q741" s="272"/>
      <c r="R741" s="272"/>
      <c r="S741" s="272"/>
      <c r="T741" s="27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4" t="s">
        <v>305</v>
      </c>
      <c r="AU741" s="274" t="s">
        <v>93</v>
      </c>
      <c r="AV741" s="15" t="s">
        <v>155</v>
      </c>
      <c r="AW741" s="15" t="s">
        <v>38</v>
      </c>
      <c r="AX741" s="15" t="s">
        <v>91</v>
      </c>
      <c r="AY741" s="274" t="s">
        <v>298</v>
      </c>
    </row>
    <row r="742" s="14" customFormat="1">
      <c r="A742" s="14"/>
      <c r="B742" s="253"/>
      <c r="C742" s="254"/>
      <c r="D742" s="244" t="s">
        <v>305</v>
      </c>
      <c r="E742" s="254"/>
      <c r="F742" s="256" t="s">
        <v>1067</v>
      </c>
      <c r="G742" s="254"/>
      <c r="H742" s="257">
        <v>2678.2199999999998</v>
      </c>
      <c r="I742" s="258"/>
      <c r="J742" s="254"/>
      <c r="K742" s="254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305</v>
      </c>
      <c r="AU742" s="263" t="s">
        <v>93</v>
      </c>
      <c r="AV742" s="14" t="s">
        <v>93</v>
      </c>
      <c r="AW742" s="14" t="s">
        <v>4</v>
      </c>
      <c r="AX742" s="14" t="s">
        <v>91</v>
      </c>
      <c r="AY742" s="263" t="s">
        <v>298</v>
      </c>
    </row>
    <row r="743" s="2" customFormat="1" ht="33" customHeight="1">
      <c r="A743" s="39"/>
      <c r="B743" s="40"/>
      <c r="C743" s="229" t="s">
        <v>1068</v>
      </c>
      <c r="D743" s="229" t="s">
        <v>300</v>
      </c>
      <c r="E743" s="230" t="s">
        <v>359</v>
      </c>
      <c r="F743" s="231" t="s">
        <v>360</v>
      </c>
      <c r="G743" s="232" t="s">
        <v>349</v>
      </c>
      <c r="H743" s="233">
        <v>321.38600000000002</v>
      </c>
      <c r="I743" s="234"/>
      <c r="J743" s="235">
        <f>ROUND(I743*H743,2)</f>
        <v>0</v>
      </c>
      <c r="K743" s="231" t="s">
        <v>303</v>
      </c>
      <c r="L743" s="45"/>
      <c r="M743" s="236" t="s">
        <v>1</v>
      </c>
      <c r="N743" s="237" t="s">
        <v>49</v>
      </c>
      <c r="O743" s="92"/>
      <c r="P743" s="238">
        <f>O743*H743</f>
        <v>0</v>
      </c>
      <c r="Q743" s="238">
        <v>0</v>
      </c>
      <c r="R743" s="238">
        <f>Q743*H743</f>
        <v>0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155</v>
      </c>
      <c r="AT743" s="240" t="s">
        <v>300</v>
      </c>
      <c r="AU743" s="240" t="s">
        <v>93</v>
      </c>
      <c r="AY743" s="18" t="s">
        <v>298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91</v>
      </c>
      <c r="BK743" s="241">
        <f>ROUND(I743*H743,2)</f>
        <v>0</v>
      </c>
      <c r="BL743" s="18" t="s">
        <v>155</v>
      </c>
      <c r="BM743" s="240" t="s">
        <v>1069</v>
      </c>
    </row>
    <row r="744" s="14" customFormat="1">
      <c r="A744" s="14"/>
      <c r="B744" s="253"/>
      <c r="C744" s="254"/>
      <c r="D744" s="244" t="s">
        <v>305</v>
      </c>
      <c r="E744" s="255" t="s">
        <v>1</v>
      </c>
      <c r="F744" s="256" t="s">
        <v>1070</v>
      </c>
      <c r="G744" s="254"/>
      <c r="H744" s="257">
        <v>321.38600000000002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305</v>
      </c>
      <c r="AU744" s="263" t="s">
        <v>93</v>
      </c>
      <c r="AV744" s="14" t="s">
        <v>93</v>
      </c>
      <c r="AW744" s="14" t="s">
        <v>38</v>
      </c>
      <c r="AX744" s="14" t="s">
        <v>84</v>
      </c>
      <c r="AY744" s="263" t="s">
        <v>298</v>
      </c>
    </row>
    <row r="745" s="15" customFormat="1">
      <c r="A745" s="15"/>
      <c r="B745" s="264"/>
      <c r="C745" s="265"/>
      <c r="D745" s="244" t="s">
        <v>305</v>
      </c>
      <c r="E745" s="266" t="s">
        <v>1</v>
      </c>
      <c r="F745" s="267" t="s">
        <v>307</v>
      </c>
      <c r="G745" s="265"/>
      <c r="H745" s="268">
        <v>321.38600000000002</v>
      </c>
      <c r="I745" s="269"/>
      <c r="J745" s="265"/>
      <c r="K745" s="265"/>
      <c r="L745" s="270"/>
      <c r="M745" s="271"/>
      <c r="N745" s="272"/>
      <c r="O745" s="272"/>
      <c r="P745" s="272"/>
      <c r="Q745" s="272"/>
      <c r="R745" s="272"/>
      <c r="S745" s="272"/>
      <c r="T745" s="273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4" t="s">
        <v>305</v>
      </c>
      <c r="AU745" s="274" t="s">
        <v>93</v>
      </c>
      <c r="AV745" s="15" t="s">
        <v>155</v>
      </c>
      <c r="AW745" s="15" t="s">
        <v>38</v>
      </c>
      <c r="AX745" s="15" t="s">
        <v>91</v>
      </c>
      <c r="AY745" s="274" t="s">
        <v>298</v>
      </c>
    </row>
    <row r="746" s="2" customFormat="1" ht="16.5" customHeight="1">
      <c r="A746" s="39"/>
      <c r="B746" s="40"/>
      <c r="C746" s="229" t="s">
        <v>1071</v>
      </c>
      <c r="D746" s="229" t="s">
        <v>300</v>
      </c>
      <c r="E746" s="230" t="s">
        <v>355</v>
      </c>
      <c r="F746" s="231" t="s">
        <v>356</v>
      </c>
      <c r="G746" s="232" t="s">
        <v>217</v>
      </c>
      <c r="H746" s="233">
        <v>178.548</v>
      </c>
      <c r="I746" s="234"/>
      <c r="J746" s="235">
        <f>ROUND(I746*H746,2)</f>
        <v>0</v>
      </c>
      <c r="K746" s="231" t="s">
        <v>303</v>
      </c>
      <c r="L746" s="45"/>
      <c r="M746" s="236" t="s">
        <v>1</v>
      </c>
      <c r="N746" s="237" t="s">
        <v>49</v>
      </c>
      <c r="O746" s="92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0" t="s">
        <v>155</v>
      </c>
      <c r="AT746" s="240" t="s">
        <v>300</v>
      </c>
      <c r="AU746" s="240" t="s">
        <v>93</v>
      </c>
      <c r="AY746" s="18" t="s">
        <v>298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91</v>
      </c>
      <c r="BK746" s="241">
        <f>ROUND(I746*H746,2)</f>
        <v>0</v>
      </c>
      <c r="BL746" s="18" t="s">
        <v>155</v>
      </c>
      <c r="BM746" s="240" t="s">
        <v>1072</v>
      </c>
    </row>
    <row r="747" s="14" customFormat="1">
      <c r="A747" s="14"/>
      <c r="B747" s="253"/>
      <c r="C747" s="254"/>
      <c r="D747" s="244" t="s">
        <v>305</v>
      </c>
      <c r="E747" s="255" t="s">
        <v>1</v>
      </c>
      <c r="F747" s="256" t="s">
        <v>1056</v>
      </c>
      <c r="G747" s="254"/>
      <c r="H747" s="257">
        <v>178.548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305</v>
      </c>
      <c r="AU747" s="263" t="s">
        <v>93</v>
      </c>
      <c r="AV747" s="14" t="s">
        <v>93</v>
      </c>
      <c r="AW747" s="14" t="s">
        <v>38</v>
      </c>
      <c r="AX747" s="14" t="s">
        <v>84</v>
      </c>
      <c r="AY747" s="263" t="s">
        <v>298</v>
      </c>
    </row>
    <row r="748" s="15" customFormat="1">
      <c r="A748" s="15"/>
      <c r="B748" s="264"/>
      <c r="C748" s="265"/>
      <c r="D748" s="244" t="s">
        <v>305</v>
      </c>
      <c r="E748" s="266" t="s">
        <v>1</v>
      </c>
      <c r="F748" s="267" t="s">
        <v>307</v>
      </c>
      <c r="G748" s="265"/>
      <c r="H748" s="268">
        <v>178.548</v>
      </c>
      <c r="I748" s="269"/>
      <c r="J748" s="265"/>
      <c r="K748" s="265"/>
      <c r="L748" s="270"/>
      <c r="M748" s="271"/>
      <c r="N748" s="272"/>
      <c r="O748" s="272"/>
      <c r="P748" s="272"/>
      <c r="Q748" s="272"/>
      <c r="R748" s="272"/>
      <c r="S748" s="272"/>
      <c r="T748" s="273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4" t="s">
        <v>305</v>
      </c>
      <c r="AU748" s="274" t="s">
        <v>93</v>
      </c>
      <c r="AV748" s="15" t="s">
        <v>155</v>
      </c>
      <c r="AW748" s="15" t="s">
        <v>38</v>
      </c>
      <c r="AX748" s="15" t="s">
        <v>91</v>
      </c>
      <c r="AY748" s="274" t="s">
        <v>298</v>
      </c>
    </row>
    <row r="749" s="2" customFormat="1" ht="21.75" customHeight="1">
      <c r="A749" s="39"/>
      <c r="B749" s="40"/>
      <c r="C749" s="229" t="s">
        <v>1073</v>
      </c>
      <c r="D749" s="229" t="s">
        <v>300</v>
      </c>
      <c r="E749" s="230" t="s">
        <v>1074</v>
      </c>
      <c r="F749" s="231" t="s">
        <v>1075</v>
      </c>
      <c r="G749" s="232" t="s">
        <v>121</v>
      </c>
      <c r="H749" s="233">
        <v>357.09500000000003</v>
      </c>
      <c r="I749" s="234"/>
      <c r="J749" s="235">
        <f>ROUND(I749*H749,2)</f>
        <v>0</v>
      </c>
      <c r="K749" s="231" t="s">
        <v>303</v>
      </c>
      <c r="L749" s="45"/>
      <c r="M749" s="236" t="s">
        <v>1</v>
      </c>
      <c r="N749" s="237" t="s">
        <v>49</v>
      </c>
      <c r="O749" s="92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0" t="s">
        <v>155</v>
      </c>
      <c r="AT749" s="240" t="s">
        <v>300</v>
      </c>
      <c r="AU749" s="240" t="s">
        <v>93</v>
      </c>
      <c r="AY749" s="18" t="s">
        <v>298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91</v>
      </c>
      <c r="BK749" s="241">
        <f>ROUND(I749*H749,2)</f>
        <v>0</v>
      </c>
      <c r="BL749" s="18" t="s">
        <v>155</v>
      </c>
      <c r="BM749" s="240" t="s">
        <v>1076</v>
      </c>
    </row>
    <row r="750" s="14" customFormat="1">
      <c r="A750" s="14"/>
      <c r="B750" s="253"/>
      <c r="C750" s="254"/>
      <c r="D750" s="244" t="s">
        <v>305</v>
      </c>
      <c r="E750" s="255" t="s">
        <v>1</v>
      </c>
      <c r="F750" s="256" t="s">
        <v>1077</v>
      </c>
      <c r="G750" s="254"/>
      <c r="H750" s="257">
        <v>357.09500000000003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305</v>
      </c>
      <c r="AU750" s="263" t="s">
        <v>93</v>
      </c>
      <c r="AV750" s="14" t="s">
        <v>93</v>
      </c>
      <c r="AW750" s="14" t="s">
        <v>38</v>
      </c>
      <c r="AX750" s="14" t="s">
        <v>84</v>
      </c>
      <c r="AY750" s="263" t="s">
        <v>298</v>
      </c>
    </row>
    <row r="751" s="15" customFormat="1">
      <c r="A751" s="15"/>
      <c r="B751" s="264"/>
      <c r="C751" s="265"/>
      <c r="D751" s="244" t="s">
        <v>305</v>
      </c>
      <c r="E751" s="266" t="s">
        <v>1</v>
      </c>
      <c r="F751" s="267" t="s">
        <v>307</v>
      </c>
      <c r="G751" s="265"/>
      <c r="H751" s="268">
        <v>357.09500000000003</v>
      </c>
      <c r="I751" s="269"/>
      <c r="J751" s="265"/>
      <c r="K751" s="265"/>
      <c r="L751" s="270"/>
      <c r="M751" s="271"/>
      <c r="N751" s="272"/>
      <c r="O751" s="272"/>
      <c r="P751" s="272"/>
      <c r="Q751" s="272"/>
      <c r="R751" s="272"/>
      <c r="S751" s="272"/>
      <c r="T751" s="27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4" t="s">
        <v>305</v>
      </c>
      <c r="AU751" s="274" t="s">
        <v>93</v>
      </c>
      <c r="AV751" s="15" t="s">
        <v>155</v>
      </c>
      <c r="AW751" s="15" t="s">
        <v>38</v>
      </c>
      <c r="AX751" s="15" t="s">
        <v>91</v>
      </c>
      <c r="AY751" s="274" t="s">
        <v>298</v>
      </c>
    </row>
    <row r="752" s="2" customFormat="1" ht="24.15" customHeight="1">
      <c r="A752" s="39"/>
      <c r="B752" s="40"/>
      <c r="C752" s="229" t="s">
        <v>1078</v>
      </c>
      <c r="D752" s="229" t="s">
        <v>300</v>
      </c>
      <c r="E752" s="230" t="s">
        <v>1079</v>
      </c>
      <c r="F752" s="231" t="s">
        <v>1080</v>
      </c>
      <c r="G752" s="232" t="s">
        <v>121</v>
      </c>
      <c r="H752" s="233">
        <v>357.09500000000003</v>
      </c>
      <c r="I752" s="234"/>
      <c r="J752" s="235">
        <f>ROUND(I752*H752,2)</f>
        <v>0</v>
      </c>
      <c r="K752" s="231" t="s">
        <v>303</v>
      </c>
      <c r="L752" s="45"/>
      <c r="M752" s="236" t="s">
        <v>1</v>
      </c>
      <c r="N752" s="237" t="s">
        <v>49</v>
      </c>
      <c r="O752" s="92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155</v>
      </c>
      <c r="AT752" s="240" t="s">
        <v>300</v>
      </c>
      <c r="AU752" s="240" t="s">
        <v>93</v>
      </c>
      <c r="AY752" s="18" t="s">
        <v>298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91</v>
      </c>
      <c r="BK752" s="241">
        <f>ROUND(I752*H752,2)</f>
        <v>0</v>
      </c>
      <c r="BL752" s="18" t="s">
        <v>155</v>
      </c>
      <c r="BM752" s="240" t="s">
        <v>1081</v>
      </c>
    </row>
    <row r="753" s="2" customFormat="1">
      <c r="A753" s="39"/>
      <c r="B753" s="40"/>
      <c r="C753" s="41"/>
      <c r="D753" s="244" t="s">
        <v>324</v>
      </c>
      <c r="E753" s="41"/>
      <c r="F753" s="275" t="s">
        <v>1082</v>
      </c>
      <c r="G753" s="41"/>
      <c r="H753" s="41"/>
      <c r="I753" s="276"/>
      <c r="J753" s="41"/>
      <c r="K753" s="41"/>
      <c r="L753" s="45"/>
      <c r="M753" s="277"/>
      <c r="N753" s="278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324</v>
      </c>
      <c r="AU753" s="18" t="s">
        <v>93</v>
      </c>
    </row>
    <row r="754" s="14" customFormat="1">
      <c r="A754" s="14"/>
      <c r="B754" s="253"/>
      <c r="C754" s="254"/>
      <c r="D754" s="244" t="s">
        <v>305</v>
      </c>
      <c r="E754" s="255" t="s">
        <v>194</v>
      </c>
      <c r="F754" s="256" t="s">
        <v>1083</v>
      </c>
      <c r="G754" s="254"/>
      <c r="H754" s="257">
        <v>357.09500000000003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305</v>
      </c>
      <c r="AU754" s="263" t="s">
        <v>93</v>
      </c>
      <c r="AV754" s="14" t="s">
        <v>93</v>
      </c>
      <c r="AW754" s="14" t="s">
        <v>38</v>
      </c>
      <c r="AX754" s="14" t="s">
        <v>84</v>
      </c>
      <c r="AY754" s="263" t="s">
        <v>298</v>
      </c>
    </row>
    <row r="755" s="15" customFormat="1">
      <c r="A755" s="15"/>
      <c r="B755" s="264"/>
      <c r="C755" s="265"/>
      <c r="D755" s="244" t="s">
        <v>305</v>
      </c>
      <c r="E755" s="266" t="s">
        <v>1</v>
      </c>
      <c r="F755" s="267" t="s">
        <v>307</v>
      </c>
      <c r="G755" s="265"/>
      <c r="H755" s="268">
        <v>357.09500000000003</v>
      </c>
      <c r="I755" s="269"/>
      <c r="J755" s="265"/>
      <c r="K755" s="265"/>
      <c r="L755" s="270"/>
      <c r="M755" s="271"/>
      <c r="N755" s="272"/>
      <c r="O755" s="272"/>
      <c r="P755" s="272"/>
      <c r="Q755" s="272"/>
      <c r="R755" s="272"/>
      <c r="S755" s="272"/>
      <c r="T755" s="273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4" t="s">
        <v>305</v>
      </c>
      <c r="AU755" s="274" t="s">
        <v>93</v>
      </c>
      <c r="AV755" s="15" t="s">
        <v>155</v>
      </c>
      <c r="AW755" s="15" t="s">
        <v>38</v>
      </c>
      <c r="AX755" s="15" t="s">
        <v>91</v>
      </c>
      <c r="AY755" s="274" t="s">
        <v>298</v>
      </c>
    </row>
    <row r="756" s="2" customFormat="1" ht="24.15" customHeight="1">
      <c r="A756" s="39"/>
      <c r="B756" s="40"/>
      <c r="C756" s="229" t="s">
        <v>1084</v>
      </c>
      <c r="D756" s="229" t="s">
        <v>300</v>
      </c>
      <c r="E756" s="230" t="s">
        <v>1085</v>
      </c>
      <c r="F756" s="231" t="s">
        <v>1086</v>
      </c>
      <c r="G756" s="232" t="s">
        <v>121</v>
      </c>
      <c r="H756" s="233">
        <v>357.09500000000003</v>
      </c>
      <c r="I756" s="234"/>
      <c r="J756" s="235">
        <f>ROUND(I756*H756,2)</f>
        <v>0</v>
      </c>
      <c r="K756" s="231" t="s">
        <v>303</v>
      </c>
      <c r="L756" s="45"/>
      <c r="M756" s="236" t="s">
        <v>1</v>
      </c>
      <c r="N756" s="237" t="s">
        <v>49</v>
      </c>
      <c r="O756" s="92"/>
      <c r="P756" s="238">
        <f>O756*H756</f>
        <v>0</v>
      </c>
      <c r="Q756" s="238">
        <v>0</v>
      </c>
      <c r="R756" s="238">
        <f>Q756*H756</f>
        <v>0</v>
      </c>
      <c r="S756" s="238">
        <v>0</v>
      </c>
      <c r="T756" s="23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0" t="s">
        <v>155</v>
      </c>
      <c r="AT756" s="240" t="s">
        <v>300</v>
      </c>
      <c r="AU756" s="240" t="s">
        <v>93</v>
      </c>
      <c r="AY756" s="18" t="s">
        <v>298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91</v>
      </c>
      <c r="BK756" s="241">
        <f>ROUND(I756*H756,2)</f>
        <v>0</v>
      </c>
      <c r="BL756" s="18" t="s">
        <v>155</v>
      </c>
      <c r="BM756" s="240" t="s">
        <v>1087</v>
      </c>
    </row>
    <row r="757" s="14" customFormat="1">
      <c r="A757" s="14"/>
      <c r="B757" s="253"/>
      <c r="C757" s="254"/>
      <c r="D757" s="244" t="s">
        <v>305</v>
      </c>
      <c r="E757" s="255" t="s">
        <v>1</v>
      </c>
      <c r="F757" s="256" t="s">
        <v>194</v>
      </c>
      <c r="G757" s="254"/>
      <c r="H757" s="257">
        <v>357.09500000000003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305</v>
      </c>
      <c r="AU757" s="263" t="s">
        <v>93</v>
      </c>
      <c r="AV757" s="14" t="s">
        <v>93</v>
      </c>
      <c r="AW757" s="14" t="s">
        <v>38</v>
      </c>
      <c r="AX757" s="14" t="s">
        <v>84</v>
      </c>
      <c r="AY757" s="263" t="s">
        <v>298</v>
      </c>
    </row>
    <row r="758" s="15" customFormat="1">
      <c r="A758" s="15"/>
      <c r="B758" s="264"/>
      <c r="C758" s="265"/>
      <c r="D758" s="244" t="s">
        <v>305</v>
      </c>
      <c r="E758" s="266" t="s">
        <v>1</v>
      </c>
      <c r="F758" s="267" t="s">
        <v>307</v>
      </c>
      <c r="G758" s="265"/>
      <c r="H758" s="268">
        <v>357.09500000000003</v>
      </c>
      <c r="I758" s="269"/>
      <c r="J758" s="265"/>
      <c r="K758" s="265"/>
      <c r="L758" s="270"/>
      <c r="M758" s="271"/>
      <c r="N758" s="272"/>
      <c r="O758" s="272"/>
      <c r="P758" s="272"/>
      <c r="Q758" s="272"/>
      <c r="R758" s="272"/>
      <c r="S758" s="272"/>
      <c r="T758" s="27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4" t="s">
        <v>305</v>
      </c>
      <c r="AU758" s="274" t="s">
        <v>93</v>
      </c>
      <c r="AV758" s="15" t="s">
        <v>155</v>
      </c>
      <c r="AW758" s="15" t="s">
        <v>38</v>
      </c>
      <c r="AX758" s="15" t="s">
        <v>91</v>
      </c>
      <c r="AY758" s="274" t="s">
        <v>298</v>
      </c>
    </row>
    <row r="759" s="12" customFormat="1" ht="25.92" customHeight="1">
      <c r="A759" s="12"/>
      <c r="B759" s="213"/>
      <c r="C759" s="214"/>
      <c r="D759" s="215" t="s">
        <v>83</v>
      </c>
      <c r="E759" s="216" t="s">
        <v>346</v>
      </c>
      <c r="F759" s="216" t="s">
        <v>1088</v>
      </c>
      <c r="G759" s="214"/>
      <c r="H759" s="214"/>
      <c r="I759" s="217"/>
      <c r="J759" s="218">
        <f>BK759</f>
        <v>0</v>
      </c>
      <c r="K759" s="214"/>
      <c r="L759" s="219"/>
      <c r="M759" s="220"/>
      <c r="N759" s="221"/>
      <c r="O759" s="221"/>
      <c r="P759" s="222">
        <f>P760</f>
        <v>0</v>
      </c>
      <c r="Q759" s="221"/>
      <c r="R759" s="222">
        <f>R760</f>
        <v>7.3709999999999996</v>
      </c>
      <c r="S759" s="221"/>
      <c r="T759" s="223">
        <f>T760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24" t="s">
        <v>193</v>
      </c>
      <c r="AT759" s="225" t="s">
        <v>83</v>
      </c>
      <c r="AU759" s="225" t="s">
        <v>84</v>
      </c>
      <c r="AY759" s="224" t="s">
        <v>298</v>
      </c>
      <c r="BK759" s="226">
        <f>BK760</f>
        <v>0</v>
      </c>
    </row>
    <row r="760" s="12" customFormat="1" ht="22.8" customHeight="1">
      <c r="A760" s="12"/>
      <c r="B760" s="213"/>
      <c r="C760" s="214"/>
      <c r="D760" s="215" t="s">
        <v>83</v>
      </c>
      <c r="E760" s="227" t="s">
        <v>1089</v>
      </c>
      <c r="F760" s="227" t="s">
        <v>1090</v>
      </c>
      <c r="G760" s="214"/>
      <c r="H760" s="214"/>
      <c r="I760" s="217"/>
      <c r="J760" s="228">
        <f>BK760</f>
        <v>0</v>
      </c>
      <c r="K760" s="214"/>
      <c r="L760" s="219"/>
      <c r="M760" s="220"/>
      <c r="N760" s="221"/>
      <c r="O760" s="221"/>
      <c r="P760" s="222">
        <f>SUM(P761:P782)</f>
        <v>0</v>
      </c>
      <c r="Q760" s="221"/>
      <c r="R760" s="222">
        <f>SUM(R761:R782)</f>
        <v>7.3709999999999996</v>
      </c>
      <c r="S760" s="221"/>
      <c r="T760" s="223">
        <f>SUM(T761:T782)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4" t="s">
        <v>193</v>
      </c>
      <c r="AT760" s="225" t="s">
        <v>83</v>
      </c>
      <c r="AU760" s="225" t="s">
        <v>91</v>
      </c>
      <c r="AY760" s="224" t="s">
        <v>298</v>
      </c>
      <c r="BK760" s="226">
        <f>SUM(BK761:BK782)</f>
        <v>0</v>
      </c>
    </row>
    <row r="761" s="2" customFormat="1" ht="24.15" customHeight="1">
      <c r="A761" s="39"/>
      <c r="B761" s="40"/>
      <c r="C761" s="229" t="s">
        <v>1091</v>
      </c>
      <c r="D761" s="229" t="s">
        <v>300</v>
      </c>
      <c r="E761" s="230" t="s">
        <v>1092</v>
      </c>
      <c r="F761" s="231" t="s">
        <v>1093</v>
      </c>
      <c r="G761" s="232" t="s">
        <v>152</v>
      </c>
      <c r="H761" s="233">
        <v>25</v>
      </c>
      <c r="I761" s="234"/>
      <c r="J761" s="235">
        <f>ROUND(I761*H761,2)</f>
        <v>0</v>
      </c>
      <c r="K761" s="231" t="s">
        <v>303</v>
      </c>
      <c r="L761" s="45"/>
      <c r="M761" s="236" t="s">
        <v>1</v>
      </c>
      <c r="N761" s="237" t="s">
        <v>49</v>
      </c>
      <c r="O761" s="92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606</v>
      </c>
      <c r="AT761" s="240" t="s">
        <v>300</v>
      </c>
      <c r="AU761" s="240" t="s">
        <v>93</v>
      </c>
      <c r="AY761" s="18" t="s">
        <v>298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91</v>
      </c>
      <c r="BK761" s="241">
        <f>ROUND(I761*H761,2)</f>
        <v>0</v>
      </c>
      <c r="BL761" s="18" t="s">
        <v>606</v>
      </c>
      <c r="BM761" s="240" t="s">
        <v>1094</v>
      </c>
    </row>
    <row r="762" s="14" customFormat="1">
      <c r="A762" s="14"/>
      <c r="B762" s="253"/>
      <c r="C762" s="254"/>
      <c r="D762" s="244" t="s">
        <v>305</v>
      </c>
      <c r="E762" s="255" t="s">
        <v>1</v>
      </c>
      <c r="F762" s="256" t="s">
        <v>244</v>
      </c>
      <c r="G762" s="254"/>
      <c r="H762" s="257">
        <v>25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305</v>
      </c>
      <c r="AU762" s="263" t="s">
        <v>93</v>
      </c>
      <c r="AV762" s="14" t="s">
        <v>93</v>
      </c>
      <c r="AW762" s="14" t="s">
        <v>38</v>
      </c>
      <c r="AX762" s="14" t="s">
        <v>84</v>
      </c>
      <c r="AY762" s="263" t="s">
        <v>298</v>
      </c>
    </row>
    <row r="763" s="15" customFormat="1">
      <c r="A763" s="15"/>
      <c r="B763" s="264"/>
      <c r="C763" s="265"/>
      <c r="D763" s="244" t="s">
        <v>305</v>
      </c>
      <c r="E763" s="266" t="s">
        <v>1</v>
      </c>
      <c r="F763" s="267" t="s">
        <v>307</v>
      </c>
      <c r="G763" s="265"/>
      <c r="H763" s="268">
        <v>25</v>
      </c>
      <c r="I763" s="269"/>
      <c r="J763" s="265"/>
      <c r="K763" s="265"/>
      <c r="L763" s="270"/>
      <c r="M763" s="271"/>
      <c r="N763" s="272"/>
      <c r="O763" s="272"/>
      <c r="P763" s="272"/>
      <c r="Q763" s="272"/>
      <c r="R763" s="272"/>
      <c r="S763" s="272"/>
      <c r="T763" s="27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4" t="s">
        <v>305</v>
      </c>
      <c r="AU763" s="274" t="s">
        <v>93</v>
      </c>
      <c r="AV763" s="15" t="s">
        <v>155</v>
      </c>
      <c r="AW763" s="15" t="s">
        <v>38</v>
      </c>
      <c r="AX763" s="15" t="s">
        <v>91</v>
      </c>
      <c r="AY763" s="274" t="s">
        <v>298</v>
      </c>
    </row>
    <row r="764" s="2" customFormat="1" ht="24.15" customHeight="1">
      <c r="A764" s="39"/>
      <c r="B764" s="40"/>
      <c r="C764" s="229" t="s">
        <v>1095</v>
      </c>
      <c r="D764" s="229" t="s">
        <v>300</v>
      </c>
      <c r="E764" s="230" t="s">
        <v>1096</v>
      </c>
      <c r="F764" s="231" t="s">
        <v>1097</v>
      </c>
      <c r="G764" s="232" t="s">
        <v>152</v>
      </c>
      <c r="H764" s="233">
        <v>25</v>
      </c>
      <c r="I764" s="234"/>
      <c r="J764" s="235">
        <f>ROUND(I764*H764,2)</f>
        <v>0</v>
      </c>
      <c r="K764" s="231" t="s">
        <v>303</v>
      </c>
      <c r="L764" s="45"/>
      <c r="M764" s="236" t="s">
        <v>1</v>
      </c>
      <c r="N764" s="237" t="s">
        <v>49</v>
      </c>
      <c r="O764" s="92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0" t="s">
        <v>606</v>
      </c>
      <c r="AT764" s="240" t="s">
        <v>300</v>
      </c>
      <c r="AU764" s="240" t="s">
        <v>93</v>
      </c>
      <c r="AY764" s="18" t="s">
        <v>298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91</v>
      </c>
      <c r="BK764" s="241">
        <f>ROUND(I764*H764,2)</f>
        <v>0</v>
      </c>
      <c r="BL764" s="18" t="s">
        <v>606</v>
      </c>
      <c r="BM764" s="240" t="s">
        <v>1098</v>
      </c>
    </row>
    <row r="765" s="14" customFormat="1">
      <c r="A765" s="14"/>
      <c r="B765" s="253"/>
      <c r="C765" s="254"/>
      <c r="D765" s="244" t="s">
        <v>305</v>
      </c>
      <c r="E765" s="255" t="s">
        <v>1</v>
      </c>
      <c r="F765" s="256" t="s">
        <v>244</v>
      </c>
      <c r="G765" s="254"/>
      <c r="H765" s="257">
        <v>25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305</v>
      </c>
      <c r="AU765" s="263" t="s">
        <v>93</v>
      </c>
      <c r="AV765" s="14" t="s">
        <v>93</v>
      </c>
      <c r="AW765" s="14" t="s">
        <v>38</v>
      </c>
      <c r="AX765" s="14" t="s">
        <v>84</v>
      </c>
      <c r="AY765" s="263" t="s">
        <v>298</v>
      </c>
    </row>
    <row r="766" s="15" customFormat="1">
      <c r="A766" s="15"/>
      <c r="B766" s="264"/>
      <c r="C766" s="265"/>
      <c r="D766" s="244" t="s">
        <v>305</v>
      </c>
      <c r="E766" s="266" t="s">
        <v>1</v>
      </c>
      <c r="F766" s="267" t="s">
        <v>307</v>
      </c>
      <c r="G766" s="265"/>
      <c r="H766" s="268">
        <v>25</v>
      </c>
      <c r="I766" s="269"/>
      <c r="J766" s="265"/>
      <c r="K766" s="265"/>
      <c r="L766" s="270"/>
      <c r="M766" s="271"/>
      <c r="N766" s="272"/>
      <c r="O766" s="272"/>
      <c r="P766" s="272"/>
      <c r="Q766" s="272"/>
      <c r="R766" s="272"/>
      <c r="S766" s="272"/>
      <c r="T766" s="273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4" t="s">
        <v>305</v>
      </c>
      <c r="AU766" s="274" t="s">
        <v>93</v>
      </c>
      <c r="AV766" s="15" t="s">
        <v>155</v>
      </c>
      <c r="AW766" s="15" t="s">
        <v>38</v>
      </c>
      <c r="AX766" s="15" t="s">
        <v>91</v>
      </c>
      <c r="AY766" s="274" t="s">
        <v>298</v>
      </c>
    </row>
    <row r="767" s="2" customFormat="1" ht="16.5" customHeight="1">
      <c r="A767" s="39"/>
      <c r="B767" s="40"/>
      <c r="C767" s="279" t="s">
        <v>1099</v>
      </c>
      <c r="D767" s="279" t="s">
        <v>346</v>
      </c>
      <c r="E767" s="280" t="s">
        <v>1100</v>
      </c>
      <c r="F767" s="281" t="s">
        <v>1101</v>
      </c>
      <c r="G767" s="282" t="s">
        <v>349</v>
      </c>
      <c r="H767" s="283">
        <v>7.3499999999999996</v>
      </c>
      <c r="I767" s="284"/>
      <c r="J767" s="285">
        <f>ROUND(I767*H767,2)</f>
        <v>0</v>
      </c>
      <c r="K767" s="281" t="s">
        <v>303</v>
      </c>
      <c r="L767" s="286"/>
      <c r="M767" s="287" t="s">
        <v>1</v>
      </c>
      <c r="N767" s="288" t="s">
        <v>49</v>
      </c>
      <c r="O767" s="92"/>
      <c r="P767" s="238">
        <f>O767*H767</f>
        <v>0</v>
      </c>
      <c r="Q767" s="238">
        <v>1</v>
      </c>
      <c r="R767" s="238">
        <f>Q767*H767</f>
        <v>7.3499999999999996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350</v>
      </c>
      <c r="AT767" s="240" t="s">
        <v>346</v>
      </c>
      <c r="AU767" s="240" t="s">
        <v>93</v>
      </c>
      <c r="AY767" s="18" t="s">
        <v>298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91</v>
      </c>
      <c r="BK767" s="241">
        <f>ROUND(I767*H767,2)</f>
        <v>0</v>
      </c>
      <c r="BL767" s="18" t="s">
        <v>350</v>
      </c>
      <c r="BM767" s="240" t="s">
        <v>1102</v>
      </c>
    </row>
    <row r="768" s="13" customFormat="1">
      <c r="A768" s="13"/>
      <c r="B768" s="242"/>
      <c r="C768" s="243"/>
      <c r="D768" s="244" t="s">
        <v>305</v>
      </c>
      <c r="E768" s="245" t="s">
        <v>1</v>
      </c>
      <c r="F768" s="246" t="s">
        <v>1103</v>
      </c>
      <c r="G768" s="243"/>
      <c r="H768" s="245" t="s">
        <v>1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305</v>
      </c>
      <c r="AU768" s="252" t="s">
        <v>93</v>
      </c>
      <c r="AV768" s="13" t="s">
        <v>91</v>
      </c>
      <c r="AW768" s="13" t="s">
        <v>38</v>
      </c>
      <c r="AX768" s="13" t="s">
        <v>84</v>
      </c>
      <c r="AY768" s="252" t="s">
        <v>298</v>
      </c>
    </row>
    <row r="769" s="14" customFormat="1">
      <c r="A769" s="14"/>
      <c r="B769" s="253"/>
      <c r="C769" s="254"/>
      <c r="D769" s="244" t="s">
        <v>305</v>
      </c>
      <c r="E769" s="255" t="s">
        <v>1</v>
      </c>
      <c r="F769" s="256" t="s">
        <v>1104</v>
      </c>
      <c r="G769" s="254"/>
      <c r="H769" s="257">
        <v>7.3499999999999996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305</v>
      </c>
      <c r="AU769" s="263" t="s">
        <v>93</v>
      </c>
      <c r="AV769" s="14" t="s">
        <v>93</v>
      </c>
      <c r="AW769" s="14" t="s">
        <v>38</v>
      </c>
      <c r="AX769" s="14" t="s">
        <v>84</v>
      </c>
      <c r="AY769" s="263" t="s">
        <v>298</v>
      </c>
    </row>
    <row r="770" s="15" customFormat="1">
      <c r="A770" s="15"/>
      <c r="B770" s="264"/>
      <c r="C770" s="265"/>
      <c r="D770" s="244" t="s">
        <v>305</v>
      </c>
      <c r="E770" s="266" t="s">
        <v>1</v>
      </c>
      <c r="F770" s="267" t="s">
        <v>307</v>
      </c>
      <c r="G770" s="265"/>
      <c r="H770" s="268">
        <v>7.3499999999999996</v>
      </c>
      <c r="I770" s="269"/>
      <c r="J770" s="265"/>
      <c r="K770" s="265"/>
      <c r="L770" s="270"/>
      <c r="M770" s="271"/>
      <c r="N770" s="272"/>
      <c r="O770" s="272"/>
      <c r="P770" s="272"/>
      <c r="Q770" s="272"/>
      <c r="R770" s="272"/>
      <c r="S770" s="272"/>
      <c r="T770" s="273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4" t="s">
        <v>305</v>
      </c>
      <c r="AU770" s="274" t="s">
        <v>93</v>
      </c>
      <c r="AV770" s="15" t="s">
        <v>155</v>
      </c>
      <c r="AW770" s="15" t="s">
        <v>38</v>
      </c>
      <c r="AX770" s="15" t="s">
        <v>91</v>
      </c>
      <c r="AY770" s="274" t="s">
        <v>298</v>
      </c>
    </row>
    <row r="771" s="2" customFormat="1" ht="16.5" customHeight="1">
      <c r="A771" s="39"/>
      <c r="B771" s="40"/>
      <c r="C771" s="229" t="s">
        <v>1105</v>
      </c>
      <c r="D771" s="229" t="s">
        <v>300</v>
      </c>
      <c r="E771" s="230" t="s">
        <v>1106</v>
      </c>
      <c r="F771" s="231" t="s">
        <v>1107</v>
      </c>
      <c r="G771" s="232" t="s">
        <v>152</v>
      </c>
      <c r="H771" s="233">
        <v>25</v>
      </c>
      <c r="I771" s="234"/>
      <c r="J771" s="235">
        <f>ROUND(I771*H771,2)</f>
        <v>0</v>
      </c>
      <c r="K771" s="231" t="s">
        <v>303</v>
      </c>
      <c r="L771" s="45"/>
      <c r="M771" s="236" t="s">
        <v>1</v>
      </c>
      <c r="N771" s="237" t="s">
        <v>49</v>
      </c>
      <c r="O771" s="92"/>
      <c r="P771" s="238">
        <f>O771*H771</f>
        <v>0</v>
      </c>
      <c r="Q771" s="238">
        <v>6.0000000000000002E-05</v>
      </c>
      <c r="R771" s="238">
        <f>Q771*H771</f>
        <v>0.0015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606</v>
      </c>
      <c r="AT771" s="240" t="s">
        <v>300</v>
      </c>
      <c r="AU771" s="240" t="s">
        <v>93</v>
      </c>
      <c r="AY771" s="18" t="s">
        <v>298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91</v>
      </c>
      <c r="BK771" s="241">
        <f>ROUND(I771*H771,2)</f>
        <v>0</v>
      </c>
      <c r="BL771" s="18" t="s">
        <v>606</v>
      </c>
      <c r="BM771" s="240" t="s">
        <v>1108</v>
      </c>
    </row>
    <row r="772" s="14" customFormat="1">
      <c r="A772" s="14"/>
      <c r="B772" s="253"/>
      <c r="C772" s="254"/>
      <c r="D772" s="244" t="s">
        <v>305</v>
      </c>
      <c r="E772" s="255" t="s">
        <v>1</v>
      </c>
      <c r="F772" s="256" t="s">
        <v>244</v>
      </c>
      <c r="G772" s="254"/>
      <c r="H772" s="257">
        <v>25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305</v>
      </c>
      <c r="AU772" s="263" t="s">
        <v>93</v>
      </c>
      <c r="AV772" s="14" t="s">
        <v>93</v>
      </c>
      <c r="AW772" s="14" t="s">
        <v>38</v>
      </c>
      <c r="AX772" s="14" t="s">
        <v>84</v>
      </c>
      <c r="AY772" s="263" t="s">
        <v>298</v>
      </c>
    </row>
    <row r="773" s="15" customFormat="1">
      <c r="A773" s="15"/>
      <c r="B773" s="264"/>
      <c r="C773" s="265"/>
      <c r="D773" s="244" t="s">
        <v>305</v>
      </c>
      <c r="E773" s="266" t="s">
        <v>1</v>
      </c>
      <c r="F773" s="267" t="s">
        <v>307</v>
      </c>
      <c r="G773" s="265"/>
      <c r="H773" s="268">
        <v>25</v>
      </c>
      <c r="I773" s="269"/>
      <c r="J773" s="265"/>
      <c r="K773" s="265"/>
      <c r="L773" s="270"/>
      <c r="M773" s="271"/>
      <c r="N773" s="272"/>
      <c r="O773" s="272"/>
      <c r="P773" s="272"/>
      <c r="Q773" s="272"/>
      <c r="R773" s="272"/>
      <c r="S773" s="272"/>
      <c r="T773" s="27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4" t="s">
        <v>305</v>
      </c>
      <c r="AU773" s="274" t="s">
        <v>93</v>
      </c>
      <c r="AV773" s="15" t="s">
        <v>155</v>
      </c>
      <c r="AW773" s="15" t="s">
        <v>38</v>
      </c>
      <c r="AX773" s="15" t="s">
        <v>91</v>
      </c>
      <c r="AY773" s="274" t="s">
        <v>298</v>
      </c>
    </row>
    <row r="774" s="2" customFormat="1" ht="24.15" customHeight="1">
      <c r="A774" s="39"/>
      <c r="B774" s="40"/>
      <c r="C774" s="229" t="s">
        <v>1109</v>
      </c>
      <c r="D774" s="229" t="s">
        <v>300</v>
      </c>
      <c r="E774" s="230" t="s">
        <v>1110</v>
      </c>
      <c r="F774" s="231" t="s">
        <v>1111</v>
      </c>
      <c r="G774" s="232" t="s">
        <v>152</v>
      </c>
      <c r="H774" s="233">
        <v>25</v>
      </c>
      <c r="I774" s="234"/>
      <c r="J774" s="235">
        <f>ROUND(I774*H774,2)</f>
        <v>0</v>
      </c>
      <c r="K774" s="231" t="s">
        <v>303</v>
      </c>
      <c r="L774" s="45"/>
      <c r="M774" s="236" t="s">
        <v>1</v>
      </c>
      <c r="N774" s="237" t="s">
        <v>49</v>
      </c>
      <c r="O774" s="92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0" t="s">
        <v>606</v>
      </c>
      <c r="AT774" s="240" t="s">
        <v>300</v>
      </c>
      <c r="AU774" s="240" t="s">
        <v>93</v>
      </c>
      <c r="AY774" s="18" t="s">
        <v>298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91</v>
      </c>
      <c r="BK774" s="241">
        <f>ROUND(I774*H774,2)</f>
        <v>0</v>
      </c>
      <c r="BL774" s="18" t="s">
        <v>606</v>
      </c>
      <c r="BM774" s="240" t="s">
        <v>1112</v>
      </c>
    </row>
    <row r="775" s="2" customFormat="1">
      <c r="A775" s="39"/>
      <c r="B775" s="40"/>
      <c r="C775" s="41"/>
      <c r="D775" s="244" t="s">
        <v>324</v>
      </c>
      <c r="E775" s="41"/>
      <c r="F775" s="275" t="s">
        <v>1113</v>
      </c>
      <c r="G775" s="41"/>
      <c r="H775" s="41"/>
      <c r="I775" s="276"/>
      <c r="J775" s="41"/>
      <c r="K775" s="41"/>
      <c r="L775" s="45"/>
      <c r="M775" s="277"/>
      <c r="N775" s="278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324</v>
      </c>
      <c r="AU775" s="18" t="s">
        <v>93</v>
      </c>
    </row>
    <row r="776" s="13" customFormat="1">
      <c r="A776" s="13"/>
      <c r="B776" s="242"/>
      <c r="C776" s="243"/>
      <c r="D776" s="244" t="s">
        <v>305</v>
      </c>
      <c r="E776" s="245" t="s">
        <v>1</v>
      </c>
      <c r="F776" s="246" t="s">
        <v>555</v>
      </c>
      <c r="G776" s="243"/>
      <c r="H776" s="245" t="s">
        <v>1</v>
      </c>
      <c r="I776" s="247"/>
      <c r="J776" s="243"/>
      <c r="K776" s="243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305</v>
      </c>
      <c r="AU776" s="252" t="s">
        <v>93</v>
      </c>
      <c r="AV776" s="13" t="s">
        <v>91</v>
      </c>
      <c r="AW776" s="13" t="s">
        <v>38</v>
      </c>
      <c r="AX776" s="13" t="s">
        <v>84</v>
      </c>
      <c r="AY776" s="252" t="s">
        <v>298</v>
      </c>
    </row>
    <row r="777" s="14" customFormat="1">
      <c r="A777" s="14"/>
      <c r="B777" s="253"/>
      <c r="C777" s="254"/>
      <c r="D777" s="244" t="s">
        <v>305</v>
      </c>
      <c r="E777" s="255" t="s">
        <v>244</v>
      </c>
      <c r="F777" s="256" t="s">
        <v>1114</v>
      </c>
      <c r="G777" s="254"/>
      <c r="H777" s="257">
        <v>25</v>
      </c>
      <c r="I777" s="258"/>
      <c r="J777" s="254"/>
      <c r="K777" s="254"/>
      <c r="L777" s="259"/>
      <c r="M777" s="260"/>
      <c r="N777" s="261"/>
      <c r="O777" s="261"/>
      <c r="P777" s="261"/>
      <c r="Q777" s="261"/>
      <c r="R777" s="261"/>
      <c r="S777" s="261"/>
      <c r="T777" s="26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3" t="s">
        <v>305</v>
      </c>
      <c r="AU777" s="263" t="s">
        <v>93</v>
      </c>
      <c r="AV777" s="14" t="s">
        <v>93</v>
      </c>
      <c r="AW777" s="14" t="s">
        <v>38</v>
      </c>
      <c r="AX777" s="14" t="s">
        <v>84</v>
      </c>
      <c r="AY777" s="263" t="s">
        <v>298</v>
      </c>
    </row>
    <row r="778" s="15" customFormat="1">
      <c r="A778" s="15"/>
      <c r="B778" s="264"/>
      <c r="C778" s="265"/>
      <c r="D778" s="244" t="s">
        <v>305</v>
      </c>
      <c r="E778" s="266" t="s">
        <v>1</v>
      </c>
      <c r="F778" s="267" t="s">
        <v>307</v>
      </c>
      <c r="G778" s="265"/>
      <c r="H778" s="268">
        <v>25</v>
      </c>
      <c r="I778" s="269"/>
      <c r="J778" s="265"/>
      <c r="K778" s="265"/>
      <c r="L778" s="270"/>
      <c r="M778" s="271"/>
      <c r="N778" s="272"/>
      <c r="O778" s="272"/>
      <c r="P778" s="272"/>
      <c r="Q778" s="272"/>
      <c r="R778" s="272"/>
      <c r="S778" s="272"/>
      <c r="T778" s="273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4" t="s">
        <v>305</v>
      </c>
      <c r="AU778" s="274" t="s">
        <v>93</v>
      </c>
      <c r="AV778" s="15" t="s">
        <v>155</v>
      </c>
      <c r="AW778" s="15" t="s">
        <v>38</v>
      </c>
      <c r="AX778" s="15" t="s">
        <v>91</v>
      </c>
      <c r="AY778" s="274" t="s">
        <v>298</v>
      </c>
    </row>
    <row r="779" s="2" customFormat="1" ht="24.15" customHeight="1">
      <c r="A779" s="39"/>
      <c r="B779" s="40"/>
      <c r="C779" s="279" t="s">
        <v>1115</v>
      </c>
      <c r="D779" s="279" t="s">
        <v>346</v>
      </c>
      <c r="E779" s="280" t="s">
        <v>1116</v>
      </c>
      <c r="F779" s="281" t="s">
        <v>1117</v>
      </c>
      <c r="G779" s="282" t="s">
        <v>152</v>
      </c>
      <c r="H779" s="283">
        <v>25</v>
      </c>
      <c r="I779" s="284"/>
      <c r="J779" s="285">
        <f>ROUND(I779*H779,2)</f>
        <v>0</v>
      </c>
      <c r="K779" s="281" t="s">
        <v>303</v>
      </c>
      <c r="L779" s="286"/>
      <c r="M779" s="287" t="s">
        <v>1</v>
      </c>
      <c r="N779" s="288" t="s">
        <v>49</v>
      </c>
      <c r="O779" s="92"/>
      <c r="P779" s="238">
        <f>O779*H779</f>
        <v>0</v>
      </c>
      <c r="Q779" s="238">
        <v>0.00077999999999999999</v>
      </c>
      <c r="R779" s="238">
        <f>Q779*H779</f>
        <v>0.0195</v>
      </c>
      <c r="S779" s="238">
        <v>0</v>
      </c>
      <c r="T779" s="23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0" t="s">
        <v>338</v>
      </c>
      <c r="AT779" s="240" t="s">
        <v>346</v>
      </c>
      <c r="AU779" s="240" t="s">
        <v>93</v>
      </c>
      <c r="AY779" s="18" t="s">
        <v>298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91</v>
      </c>
      <c r="BK779" s="241">
        <f>ROUND(I779*H779,2)</f>
        <v>0</v>
      </c>
      <c r="BL779" s="18" t="s">
        <v>155</v>
      </c>
      <c r="BM779" s="240" t="s">
        <v>1118</v>
      </c>
    </row>
    <row r="780" s="14" customFormat="1">
      <c r="A780" s="14"/>
      <c r="B780" s="253"/>
      <c r="C780" s="254"/>
      <c r="D780" s="244" t="s">
        <v>305</v>
      </c>
      <c r="E780" s="255" t="s">
        <v>1</v>
      </c>
      <c r="F780" s="256" t="s">
        <v>244</v>
      </c>
      <c r="G780" s="254"/>
      <c r="H780" s="257">
        <v>25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305</v>
      </c>
      <c r="AU780" s="263" t="s">
        <v>93</v>
      </c>
      <c r="AV780" s="14" t="s">
        <v>93</v>
      </c>
      <c r="AW780" s="14" t="s">
        <v>38</v>
      </c>
      <c r="AX780" s="14" t="s">
        <v>84</v>
      </c>
      <c r="AY780" s="263" t="s">
        <v>298</v>
      </c>
    </row>
    <row r="781" s="15" customFormat="1">
      <c r="A781" s="15"/>
      <c r="B781" s="264"/>
      <c r="C781" s="265"/>
      <c r="D781" s="244" t="s">
        <v>305</v>
      </c>
      <c r="E781" s="266" t="s">
        <v>1</v>
      </c>
      <c r="F781" s="267" t="s">
        <v>307</v>
      </c>
      <c r="G781" s="265"/>
      <c r="H781" s="268">
        <v>25</v>
      </c>
      <c r="I781" s="269"/>
      <c r="J781" s="265"/>
      <c r="K781" s="265"/>
      <c r="L781" s="270"/>
      <c r="M781" s="271"/>
      <c r="N781" s="272"/>
      <c r="O781" s="272"/>
      <c r="P781" s="272"/>
      <c r="Q781" s="272"/>
      <c r="R781" s="272"/>
      <c r="S781" s="272"/>
      <c r="T781" s="27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4" t="s">
        <v>305</v>
      </c>
      <c r="AU781" s="274" t="s">
        <v>93</v>
      </c>
      <c r="AV781" s="15" t="s">
        <v>155</v>
      </c>
      <c r="AW781" s="15" t="s">
        <v>38</v>
      </c>
      <c r="AX781" s="15" t="s">
        <v>91</v>
      </c>
      <c r="AY781" s="274" t="s">
        <v>298</v>
      </c>
    </row>
    <row r="782" s="2" customFormat="1" ht="24.15" customHeight="1">
      <c r="A782" s="39"/>
      <c r="B782" s="40"/>
      <c r="C782" s="229" t="s">
        <v>1119</v>
      </c>
      <c r="D782" s="229" t="s">
        <v>300</v>
      </c>
      <c r="E782" s="230" t="s">
        <v>1120</v>
      </c>
      <c r="F782" s="231" t="s">
        <v>1121</v>
      </c>
      <c r="G782" s="232" t="s">
        <v>349</v>
      </c>
      <c r="H782" s="233">
        <v>7.3710000000000004</v>
      </c>
      <c r="I782" s="234"/>
      <c r="J782" s="235">
        <f>ROUND(I782*H782,2)</f>
        <v>0</v>
      </c>
      <c r="K782" s="231" t="s">
        <v>303</v>
      </c>
      <c r="L782" s="45"/>
      <c r="M782" s="289" t="s">
        <v>1</v>
      </c>
      <c r="N782" s="290" t="s">
        <v>49</v>
      </c>
      <c r="O782" s="291"/>
      <c r="P782" s="292">
        <f>O782*H782</f>
        <v>0</v>
      </c>
      <c r="Q782" s="292">
        <v>0</v>
      </c>
      <c r="R782" s="292">
        <f>Q782*H782</f>
        <v>0</v>
      </c>
      <c r="S782" s="292">
        <v>0</v>
      </c>
      <c r="T782" s="293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0" t="s">
        <v>606</v>
      </c>
      <c r="AT782" s="240" t="s">
        <v>300</v>
      </c>
      <c r="AU782" s="240" t="s">
        <v>93</v>
      </c>
      <c r="AY782" s="18" t="s">
        <v>298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91</v>
      </c>
      <c r="BK782" s="241">
        <f>ROUND(I782*H782,2)</f>
        <v>0</v>
      </c>
      <c r="BL782" s="18" t="s">
        <v>606</v>
      </c>
      <c r="BM782" s="240" t="s">
        <v>1122</v>
      </c>
    </row>
    <row r="783" s="2" customFormat="1" ht="6.96" customHeight="1">
      <c r="A783" s="39"/>
      <c r="B783" s="67"/>
      <c r="C783" s="68"/>
      <c r="D783" s="68"/>
      <c r="E783" s="68"/>
      <c r="F783" s="68"/>
      <c r="G783" s="68"/>
      <c r="H783" s="68"/>
      <c r="I783" s="68"/>
      <c r="J783" s="68"/>
      <c r="K783" s="68"/>
      <c r="L783" s="45"/>
      <c r="M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</sheetData>
  <sheetProtection sheet="1" autoFilter="0" formatColumns="0" formatRows="0" objects="1" scenarios="1" spinCount="100000" saltValue="OTDDnfGXHR0awb96xbtpGSFGb/YbGZVs6/+9XIdd0ZXyhe81IEP93onpA90lbCxm7XLsmbv5bfNSdSyKaqS7iQ==" hashValue="XmJGhjA4honozGiPmn7tzByIWPoX1WcJAmBztJlndgpLQozdv4VxWMraykUkQUlJSwj2v2w3Hq3V/oEAOJrtqA==" algorithmName="SHA-512" password="CC35"/>
  <autoFilter ref="C136:K7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47" t="s">
        <v>119</v>
      </c>
      <c r="BA2" s="147" t="s">
        <v>1123</v>
      </c>
      <c r="BB2" s="147" t="s">
        <v>152</v>
      </c>
      <c r="BC2" s="147" t="s">
        <v>1124</v>
      </c>
      <c r="BD2" s="147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  <c r="AZ3" s="147" t="s">
        <v>123</v>
      </c>
      <c r="BA3" s="147" t="s">
        <v>1123</v>
      </c>
      <c r="BB3" s="147" t="s">
        <v>152</v>
      </c>
      <c r="BC3" s="147" t="s">
        <v>1125</v>
      </c>
      <c r="BD3" s="147" t="s">
        <v>93</v>
      </c>
    </row>
    <row r="4" s="1" customFormat="1" ht="24.96" customHeight="1">
      <c r="B4" s="21"/>
      <c r="D4" s="150" t="s">
        <v>125</v>
      </c>
      <c r="L4" s="21"/>
      <c r="M4" s="151" t="s">
        <v>10</v>
      </c>
      <c r="AT4" s="18" t="s">
        <v>4</v>
      </c>
      <c r="AZ4" s="147" t="s">
        <v>126</v>
      </c>
      <c r="BA4" s="147" t="s">
        <v>1123</v>
      </c>
      <c r="BB4" s="147" t="s">
        <v>152</v>
      </c>
      <c r="BC4" s="147" t="s">
        <v>1126</v>
      </c>
      <c r="BD4" s="147" t="s">
        <v>93</v>
      </c>
    </row>
    <row r="5" s="1" customFormat="1" ht="6.96" customHeight="1">
      <c r="B5" s="21"/>
      <c r="L5" s="21"/>
      <c r="AZ5" s="147" t="s">
        <v>128</v>
      </c>
      <c r="BA5" s="147" t="s">
        <v>1127</v>
      </c>
      <c r="BB5" s="147" t="s">
        <v>186</v>
      </c>
      <c r="BC5" s="147" t="s">
        <v>402</v>
      </c>
      <c r="BD5" s="147" t="s">
        <v>93</v>
      </c>
    </row>
    <row r="6" s="1" customFormat="1" ht="12" customHeight="1">
      <c r="B6" s="21"/>
      <c r="D6" s="152" t="s">
        <v>16</v>
      </c>
      <c r="L6" s="21"/>
      <c r="AZ6" s="147" t="s">
        <v>133</v>
      </c>
      <c r="BA6" s="147" t="s">
        <v>1128</v>
      </c>
      <c r="BB6" s="147" t="s">
        <v>186</v>
      </c>
      <c r="BC6" s="147" t="s">
        <v>91</v>
      </c>
      <c r="BD6" s="147" t="s">
        <v>93</v>
      </c>
    </row>
    <row r="7" s="1" customFormat="1" ht="16.5" customHeight="1">
      <c r="B7" s="21"/>
      <c r="E7" s="153" t="str">
        <f>'Rekapitulace stavby'!K6</f>
        <v>Chodník podél silnice III/21233, Habartov - Na Rovince</v>
      </c>
      <c r="F7" s="152"/>
      <c r="G7" s="152"/>
      <c r="H7" s="152"/>
      <c r="L7" s="21"/>
      <c r="AZ7" s="147" t="s">
        <v>136</v>
      </c>
      <c r="BA7" s="147" t="s">
        <v>1129</v>
      </c>
      <c r="BB7" s="147" t="s">
        <v>186</v>
      </c>
      <c r="BC7" s="147" t="s">
        <v>155</v>
      </c>
      <c r="BD7" s="147" t="s">
        <v>93</v>
      </c>
    </row>
    <row r="8" s="1" customFormat="1" ht="12" customHeight="1">
      <c r="B8" s="21"/>
      <c r="D8" s="152" t="s">
        <v>135</v>
      </c>
      <c r="L8" s="21"/>
      <c r="AZ8" s="147" t="s">
        <v>139</v>
      </c>
      <c r="BA8" s="147" t="s">
        <v>1130</v>
      </c>
      <c r="BB8" s="147" t="s">
        <v>186</v>
      </c>
      <c r="BC8" s="147" t="s">
        <v>363</v>
      </c>
      <c r="BD8" s="147" t="s">
        <v>93</v>
      </c>
    </row>
    <row r="9" s="2" customFormat="1" ht="16.5" customHeight="1">
      <c r="A9" s="39"/>
      <c r="B9" s="45"/>
      <c r="C9" s="39"/>
      <c r="D9" s="39"/>
      <c r="E9" s="153" t="s">
        <v>1131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143</v>
      </c>
      <c r="BA9" s="147" t="s">
        <v>1132</v>
      </c>
      <c r="BB9" s="147" t="s">
        <v>186</v>
      </c>
      <c r="BC9" s="147" t="s">
        <v>183</v>
      </c>
      <c r="BD9" s="147" t="s">
        <v>93</v>
      </c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146</v>
      </c>
      <c r="BA10" s="147" t="s">
        <v>1133</v>
      </c>
      <c r="BB10" s="147" t="s">
        <v>186</v>
      </c>
      <c r="BC10" s="147" t="s">
        <v>260</v>
      </c>
      <c r="BD10" s="147" t="s">
        <v>93</v>
      </c>
    </row>
    <row r="11" s="2" customFormat="1" ht="30" customHeight="1">
      <c r="A11" s="39"/>
      <c r="B11" s="45"/>
      <c r="C11" s="39"/>
      <c r="D11" s="39"/>
      <c r="E11" s="154" t="s">
        <v>1134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148</v>
      </c>
      <c r="BA11" s="147" t="s">
        <v>1133</v>
      </c>
      <c r="BB11" s="147" t="s">
        <v>186</v>
      </c>
      <c r="BC11" s="147" t="s">
        <v>91</v>
      </c>
      <c r="BD11" s="147" t="s">
        <v>93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150</v>
      </c>
      <c r="BA12" s="147" t="s">
        <v>1133</v>
      </c>
      <c r="BB12" s="147" t="s">
        <v>186</v>
      </c>
      <c r="BC12" s="147" t="s">
        <v>8</v>
      </c>
      <c r="BD12" s="147" t="s">
        <v>93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102</v>
      </c>
      <c r="G13" s="39"/>
      <c r="H13" s="39"/>
      <c r="I13" s="152" t="s">
        <v>20</v>
      </c>
      <c r="J13" s="142" t="s">
        <v>1135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154</v>
      </c>
      <c r="BA13" s="147" t="s">
        <v>1136</v>
      </c>
      <c r="BB13" s="147" t="s">
        <v>217</v>
      </c>
      <c r="BC13" s="147" t="s">
        <v>1137</v>
      </c>
      <c r="BD13" s="147" t="s">
        <v>93</v>
      </c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8. 1. 2023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156</v>
      </c>
      <c r="BA14" s="147" t="s">
        <v>1138</v>
      </c>
      <c r="BB14" s="147" t="s">
        <v>217</v>
      </c>
      <c r="BC14" s="147" t="s">
        <v>1139</v>
      </c>
      <c r="BD14" s="147" t="s">
        <v>93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158</v>
      </c>
      <c r="BA15" s="147" t="s">
        <v>1140</v>
      </c>
      <c r="BB15" s="147" t="s">
        <v>217</v>
      </c>
      <c r="BC15" s="147" t="s">
        <v>1141</v>
      </c>
      <c r="BD15" s="147" t="s">
        <v>93</v>
      </c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28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162</v>
      </c>
      <c r="BA16" s="147" t="s">
        <v>255</v>
      </c>
      <c r="BB16" s="147" t="s">
        <v>217</v>
      </c>
      <c r="BC16" s="147" t="s">
        <v>1142</v>
      </c>
      <c r="BD16" s="147" t="s">
        <v>93</v>
      </c>
    </row>
    <row r="17" s="2" customFormat="1" ht="18" customHeight="1">
      <c r="A17" s="39"/>
      <c r="B17" s="45"/>
      <c r="C17" s="39"/>
      <c r="D17" s="39"/>
      <c r="E17" s="142" t="s">
        <v>29</v>
      </c>
      <c r="F17" s="39"/>
      <c r="G17" s="39"/>
      <c r="H17" s="39"/>
      <c r="I17" s="152" t="s">
        <v>30</v>
      </c>
      <c r="J17" s="142" t="s">
        <v>31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164</v>
      </c>
      <c r="BA17" s="147" t="s">
        <v>1143</v>
      </c>
      <c r="BB17" s="147" t="s">
        <v>217</v>
      </c>
      <c r="BC17" s="147" t="s">
        <v>1144</v>
      </c>
      <c r="BD17" s="147" t="s">
        <v>93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166</v>
      </c>
      <c r="BA18" s="147" t="s">
        <v>255</v>
      </c>
      <c r="BB18" s="147" t="s">
        <v>217</v>
      </c>
      <c r="BC18" s="147" t="s">
        <v>1145</v>
      </c>
      <c r="BD18" s="147" t="s">
        <v>93</v>
      </c>
    </row>
    <row r="19" s="2" customFormat="1" ht="12" customHeight="1">
      <c r="A19" s="39"/>
      <c r="B19" s="45"/>
      <c r="C19" s="39"/>
      <c r="D19" s="152" t="s">
        <v>32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169</v>
      </c>
      <c r="BA19" s="147" t="s">
        <v>1146</v>
      </c>
      <c r="BB19" s="147" t="s">
        <v>121</v>
      </c>
      <c r="BC19" s="147" t="s">
        <v>545</v>
      </c>
      <c r="BD19" s="147" t="s">
        <v>93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30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171</v>
      </c>
      <c r="BA20" s="147" t="s">
        <v>1146</v>
      </c>
      <c r="BB20" s="147" t="s">
        <v>121</v>
      </c>
      <c r="BC20" s="147" t="s">
        <v>1147</v>
      </c>
      <c r="BD20" s="147" t="s">
        <v>93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34</v>
      </c>
      <c r="E22" s="39"/>
      <c r="F22" s="39"/>
      <c r="G22" s="39"/>
      <c r="H22" s="39"/>
      <c r="I22" s="152" t="s">
        <v>27</v>
      </c>
      <c r="J22" s="142" t="s">
        <v>1148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1149</v>
      </c>
      <c r="F23" s="39"/>
      <c r="G23" s="39"/>
      <c r="H23" s="39"/>
      <c r="I23" s="152" t="s">
        <v>30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39</v>
      </c>
      <c r="E25" s="39"/>
      <c r="F25" s="39"/>
      <c r="G25" s="39"/>
      <c r="H25" s="39"/>
      <c r="I25" s="152" t="s">
        <v>27</v>
      </c>
      <c r="J25" s="142" t="s">
        <v>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41</v>
      </c>
      <c r="F26" s="39"/>
      <c r="G26" s="39"/>
      <c r="H26" s="39"/>
      <c r="I26" s="152" t="s">
        <v>30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44</v>
      </c>
      <c r="E32" s="39"/>
      <c r="F32" s="39"/>
      <c r="G32" s="39"/>
      <c r="H32" s="39"/>
      <c r="I32" s="39"/>
      <c r="J32" s="163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46</v>
      </c>
      <c r="G34" s="39"/>
      <c r="H34" s="39"/>
      <c r="I34" s="164" t="s">
        <v>45</v>
      </c>
      <c r="J34" s="164" t="s">
        <v>47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48</v>
      </c>
      <c r="E35" s="152" t="s">
        <v>49</v>
      </c>
      <c r="F35" s="166">
        <f>ROUND((SUM(BE127:BE342)),  2)</f>
        <v>0</v>
      </c>
      <c r="G35" s="39"/>
      <c r="H35" s="39"/>
      <c r="I35" s="167">
        <v>0.20999999999999999</v>
      </c>
      <c r="J35" s="166">
        <f>ROUND(((SUM(BE127:BE342))*I35),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50</v>
      </c>
      <c r="F36" s="166">
        <f>ROUND((SUM(BF127:BF342)),  2)</f>
        <v>0</v>
      </c>
      <c r="G36" s="39"/>
      <c r="H36" s="39"/>
      <c r="I36" s="167">
        <v>0.12</v>
      </c>
      <c r="J36" s="166">
        <f>ROUND(((SUM(BF127:BF342))*I36),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51</v>
      </c>
      <c r="F37" s="166">
        <f>ROUND((SUM(BG127:BG342)),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52</v>
      </c>
      <c r="F38" s="166">
        <f>ROUND((SUM(BH127:BH342)),  2)</f>
        <v>0</v>
      </c>
      <c r="G38" s="39"/>
      <c r="H38" s="39"/>
      <c r="I38" s="167">
        <v>0.12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53</v>
      </c>
      <c r="F39" s="166">
        <f>ROUND((SUM(BI127:BI342)),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261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Chodník podél silnice III/21233, Habartov - Na Rovince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1131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2022-31-301-SP - SO 301 - Soupis prací -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silnice III/21233, Habartov - Na Rovince, Karlovar</v>
      </c>
      <c r="G91" s="41"/>
      <c r="H91" s="41"/>
      <c r="I91" s="33" t="s">
        <v>24</v>
      </c>
      <c r="J91" s="80" t="str">
        <f>IF(J14="","",J14)</f>
        <v>8. 1. 2023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26</v>
      </c>
      <c r="D93" s="41"/>
      <c r="E93" s="41"/>
      <c r="F93" s="28" t="str">
        <f>E17</f>
        <v>Město Habartov</v>
      </c>
      <c r="G93" s="41"/>
      <c r="H93" s="41"/>
      <c r="I93" s="33" t="s">
        <v>34</v>
      </c>
      <c r="J93" s="37" t="str">
        <f>E23</f>
        <v>Ing. Jan Révay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39</v>
      </c>
      <c r="J94" s="37" t="str">
        <f>E26</f>
        <v>Ing. Martin Haueisen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262</v>
      </c>
      <c r="D96" s="188"/>
      <c r="E96" s="188"/>
      <c r="F96" s="188"/>
      <c r="G96" s="188"/>
      <c r="H96" s="188"/>
      <c r="I96" s="188"/>
      <c r="J96" s="189" t="s">
        <v>263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264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265</v>
      </c>
    </row>
    <row r="99" s="9" customFormat="1" ht="24.96" customHeight="1">
      <c r="A99" s="9"/>
      <c r="B99" s="191"/>
      <c r="C99" s="192"/>
      <c r="D99" s="193" t="s">
        <v>266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267</v>
      </c>
      <c r="E100" s="199"/>
      <c r="F100" s="199"/>
      <c r="G100" s="199"/>
      <c r="H100" s="199"/>
      <c r="I100" s="199"/>
      <c r="J100" s="200">
        <f>J129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4"/>
      <c r="D101" s="198" t="s">
        <v>272</v>
      </c>
      <c r="E101" s="199"/>
      <c r="F101" s="199"/>
      <c r="G101" s="199"/>
      <c r="H101" s="199"/>
      <c r="I101" s="199"/>
      <c r="J101" s="200">
        <f>J175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4"/>
      <c r="D102" s="198" t="s">
        <v>1150</v>
      </c>
      <c r="E102" s="199"/>
      <c r="F102" s="199"/>
      <c r="G102" s="199"/>
      <c r="H102" s="199"/>
      <c r="I102" s="199"/>
      <c r="J102" s="200">
        <f>J180</f>
        <v>0</v>
      </c>
      <c r="K102" s="134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4"/>
      <c r="D103" s="198" t="s">
        <v>274</v>
      </c>
      <c r="E103" s="199"/>
      <c r="F103" s="199"/>
      <c r="G103" s="199"/>
      <c r="H103" s="199"/>
      <c r="I103" s="199"/>
      <c r="J103" s="200">
        <f>J186</f>
        <v>0</v>
      </c>
      <c r="K103" s="134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4"/>
      <c r="D104" s="198" t="s">
        <v>1151</v>
      </c>
      <c r="E104" s="199"/>
      <c r="F104" s="199"/>
      <c r="G104" s="199"/>
      <c r="H104" s="199"/>
      <c r="I104" s="199"/>
      <c r="J104" s="200">
        <f>J334</f>
        <v>0</v>
      </c>
      <c r="K104" s="134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4"/>
      <c r="D105" s="198" t="s">
        <v>279</v>
      </c>
      <c r="E105" s="199"/>
      <c r="F105" s="199"/>
      <c r="G105" s="199"/>
      <c r="H105" s="199"/>
      <c r="I105" s="199"/>
      <c r="J105" s="200">
        <f>J339</f>
        <v>0</v>
      </c>
      <c r="K105" s="134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283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6" t="str">
        <f>E7</f>
        <v>Chodník podél silnice III/21233, Habartov - Na Rovince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1131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0" customHeight="1">
      <c r="A119" s="39"/>
      <c r="B119" s="40"/>
      <c r="C119" s="41"/>
      <c r="D119" s="41"/>
      <c r="E119" s="77" t="str">
        <f>E11</f>
        <v>2022-31-301-SP - SO 301 - Soupis prací - Dešťová kanalizace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F14</f>
        <v>silnice III/21233, Habartov - Na Rovince, Karlovar</v>
      </c>
      <c r="G121" s="41"/>
      <c r="H121" s="41"/>
      <c r="I121" s="33" t="s">
        <v>24</v>
      </c>
      <c r="J121" s="80" t="str">
        <f>IF(J14="","",J14)</f>
        <v>8. 1. 2023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26</v>
      </c>
      <c r="D123" s="41"/>
      <c r="E123" s="41"/>
      <c r="F123" s="28" t="str">
        <f>E17</f>
        <v>Město Habartov</v>
      </c>
      <c r="G123" s="41"/>
      <c r="H123" s="41"/>
      <c r="I123" s="33" t="s">
        <v>34</v>
      </c>
      <c r="J123" s="37" t="str">
        <f>E23</f>
        <v>Ing. Jan Révay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32</v>
      </c>
      <c r="D124" s="41"/>
      <c r="E124" s="41"/>
      <c r="F124" s="28" t="str">
        <f>IF(E20="","",E20)</f>
        <v>Vyplň údaj</v>
      </c>
      <c r="G124" s="41"/>
      <c r="H124" s="41"/>
      <c r="I124" s="33" t="s">
        <v>39</v>
      </c>
      <c r="J124" s="37" t="str">
        <f>E26</f>
        <v>Ing. Martin Haueisen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284</v>
      </c>
      <c r="D126" s="205" t="s">
        <v>69</v>
      </c>
      <c r="E126" s="205" t="s">
        <v>65</v>
      </c>
      <c r="F126" s="205" t="s">
        <v>66</v>
      </c>
      <c r="G126" s="205" t="s">
        <v>285</v>
      </c>
      <c r="H126" s="205" t="s">
        <v>286</v>
      </c>
      <c r="I126" s="205" t="s">
        <v>287</v>
      </c>
      <c r="J126" s="205" t="s">
        <v>263</v>
      </c>
      <c r="K126" s="206" t="s">
        <v>288</v>
      </c>
      <c r="L126" s="207"/>
      <c r="M126" s="101" t="s">
        <v>1</v>
      </c>
      <c r="N126" s="102" t="s">
        <v>48</v>
      </c>
      <c r="O126" s="102" t="s">
        <v>289</v>
      </c>
      <c r="P126" s="102" t="s">
        <v>290</v>
      </c>
      <c r="Q126" s="102" t="s">
        <v>291</v>
      </c>
      <c r="R126" s="102" t="s">
        <v>292</v>
      </c>
      <c r="S126" s="102" t="s">
        <v>293</v>
      </c>
      <c r="T126" s="103" t="s">
        <v>294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295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90.275292899999997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83</v>
      </c>
      <c r="AU127" s="18" t="s">
        <v>265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83</v>
      </c>
      <c r="E128" s="216" t="s">
        <v>296</v>
      </c>
      <c r="F128" s="216" t="s">
        <v>297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P129+P175+P180+P186+P334+P339</f>
        <v>0</v>
      </c>
      <c r="Q128" s="221"/>
      <c r="R128" s="222">
        <f>R129+R175+R180+R186+R334+R339</f>
        <v>90.275292899999997</v>
      </c>
      <c r="S128" s="221"/>
      <c r="T128" s="223">
        <f>T129+T175+T180+T186+T334+T339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91</v>
      </c>
      <c r="AT128" s="225" t="s">
        <v>83</v>
      </c>
      <c r="AU128" s="225" t="s">
        <v>84</v>
      </c>
      <c r="AY128" s="224" t="s">
        <v>298</v>
      </c>
      <c r="BK128" s="226">
        <f>BK129+BK175+BK180+BK186+BK334+BK339</f>
        <v>0</v>
      </c>
    </row>
    <row r="129" s="12" customFormat="1" ht="22.8" customHeight="1">
      <c r="A129" s="12"/>
      <c r="B129" s="213"/>
      <c r="C129" s="214"/>
      <c r="D129" s="215" t="s">
        <v>83</v>
      </c>
      <c r="E129" s="227" t="s">
        <v>91</v>
      </c>
      <c r="F129" s="227" t="s">
        <v>299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SUM(P130:P174)</f>
        <v>0</v>
      </c>
      <c r="Q129" s="221"/>
      <c r="R129" s="222">
        <f>SUM(R130:R174)</f>
        <v>0</v>
      </c>
      <c r="S129" s="221"/>
      <c r="T129" s="223">
        <f>SUM(T130:T174)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91</v>
      </c>
      <c r="AT129" s="225" t="s">
        <v>83</v>
      </c>
      <c r="AU129" s="225" t="s">
        <v>91</v>
      </c>
      <c r="AY129" s="224" t="s">
        <v>298</v>
      </c>
      <c r="BK129" s="226">
        <f>SUM(BK130:BK174)</f>
        <v>0</v>
      </c>
    </row>
    <row r="130" s="2" customFormat="1" ht="33" customHeight="1">
      <c r="A130" s="39"/>
      <c r="B130" s="40"/>
      <c r="C130" s="229" t="s">
        <v>91</v>
      </c>
      <c r="D130" s="229" t="s">
        <v>300</v>
      </c>
      <c r="E130" s="230" t="s">
        <v>316</v>
      </c>
      <c r="F130" s="231" t="s">
        <v>317</v>
      </c>
      <c r="G130" s="232" t="s">
        <v>217</v>
      </c>
      <c r="H130" s="233">
        <v>100.304</v>
      </c>
      <c r="I130" s="234"/>
      <c r="J130" s="235">
        <f>ROUND(I130*H130,2)</f>
        <v>0</v>
      </c>
      <c r="K130" s="231" t="s">
        <v>303</v>
      </c>
      <c r="L130" s="45"/>
      <c r="M130" s="236" t="s">
        <v>1</v>
      </c>
      <c r="N130" s="237" t="s">
        <v>49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155</v>
      </c>
      <c r="AT130" s="240" t="s">
        <v>300</v>
      </c>
      <c r="AU130" s="240" t="s">
        <v>93</v>
      </c>
      <c r="AY130" s="18" t="s">
        <v>298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91</v>
      </c>
      <c r="BK130" s="241">
        <f>ROUND(I130*H130,2)</f>
        <v>0</v>
      </c>
      <c r="BL130" s="18" t="s">
        <v>155</v>
      </c>
      <c r="BM130" s="240" t="s">
        <v>1152</v>
      </c>
    </row>
    <row r="131" s="13" customFormat="1">
      <c r="A131" s="13"/>
      <c r="B131" s="242"/>
      <c r="C131" s="243"/>
      <c r="D131" s="244" t="s">
        <v>305</v>
      </c>
      <c r="E131" s="245" t="s">
        <v>1</v>
      </c>
      <c r="F131" s="246" t="s">
        <v>1153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305</v>
      </c>
      <c r="AU131" s="252" t="s">
        <v>93</v>
      </c>
      <c r="AV131" s="13" t="s">
        <v>91</v>
      </c>
      <c r="AW131" s="13" t="s">
        <v>38</v>
      </c>
      <c r="AX131" s="13" t="s">
        <v>84</v>
      </c>
      <c r="AY131" s="252" t="s">
        <v>298</v>
      </c>
    </row>
    <row r="132" s="14" customFormat="1">
      <c r="A132" s="14"/>
      <c r="B132" s="253"/>
      <c r="C132" s="254"/>
      <c r="D132" s="244" t="s">
        <v>305</v>
      </c>
      <c r="E132" s="255" t="s">
        <v>162</v>
      </c>
      <c r="F132" s="256" t="s">
        <v>1154</v>
      </c>
      <c r="G132" s="254"/>
      <c r="H132" s="257">
        <v>90.079999999999998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305</v>
      </c>
      <c r="AU132" s="263" t="s">
        <v>93</v>
      </c>
      <c r="AV132" s="14" t="s">
        <v>93</v>
      </c>
      <c r="AW132" s="14" t="s">
        <v>38</v>
      </c>
      <c r="AX132" s="14" t="s">
        <v>84</v>
      </c>
      <c r="AY132" s="263" t="s">
        <v>298</v>
      </c>
    </row>
    <row r="133" s="14" customFormat="1">
      <c r="A133" s="14"/>
      <c r="B133" s="253"/>
      <c r="C133" s="254"/>
      <c r="D133" s="244" t="s">
        <v>305</v>
      </c>
      <c r="E133" s="255" t="s">
        <v>166</v>
      </c>
      <c r="F133" s="256" t="s">
        <v>1155</v>
      </c>
      <c r="G133" s="254"/>
      <c r="H133" s="257">
        <v>10.224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305</v>
      </c>
      <c r="AU133" s="263" t="s">
        <v>93</v>
      </c>
      <c r="AV133" s="14" t="s">
        <v>93</v>
      </c>
      <c r="AW133" s="14" t="s">
        <v>38</v>
      </c>
      <c r="AX133" s="14" t="s">
        <v>84</v>
      </c>
      <c r="AY133" s="263" t="s">
        <v>298</v>
      </c>
    </row>
    <row r="134" s="15" customFormat="1">
      <c r="A134" s="15"/>
      <c r="B134" s="264"/>
      <c r="C134" s="265"/>
      <c r="D134" s="244" t="s">
        <v>305</v>
      </c>
      <c r="E134" s="266" t="s">
        <v>1</v>
      </c>
      <c r="F134" s="267" t="s">
        <v>307</v>
      </c>
      <c r="G134" s="265"/>
      <c r="H134" s="268">
        <v>100.304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305</v>
      </c>
      <c r="AU134" s="274" t="s">
        <v>93</v>
      </c>
      <c r="AV134" s="15" t="s">
        <v>155</v>
      </c>
      <c r="AW134" s="15" t="s">
        <v>38</v>
      </c>
      <c r="AX134" s="15" t="s">
        <v>91</v>
      </c>
      <c r="AY134" s="274" t="s">
        <v>298</v>
      </c>
    </row>
    <row r="135" s="2" customFormat="1" ht="33" customHeight="1">
      <c r="A135" s="39"/>
      <c r="B135" s="40"/>
      <c r="C135" s="229" t="s">
        <v>93</v>
      </c>
      <c r="D135" s="229" t="s">
        <v>300</v>
      </c>
      <c r="E135" s="230" t="s">
        <v>1156</v>
      </c>
      <c r="F135" s="231" t="s">
        <v>1157</v>
      </c>
      <c r="G135" s="232" t="s">
        <v>217</v>
      </c>
      <c r="H135" s="233">
        <v>506.42200000000003</v>
      </c>
      <c r="I135" s="234"/>
      <c r="J135" s="235">
        <f>ROUND(I135*H135,2)</f>
        <v>0</v>
      </c>
      <c r="K135" s="231" t="s">
        <v>303</v>
      </c>
      <c r="L135" s="45"/>
      <c r="M135" s="236" t="s">
        <v>1</v>
      </c>
      <c r="N135" s="237" t="s">
        <v>49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155</v>
      </c>
      <c r="AT135" s="240" t="s">
        <v>300</v>
      </c>
      <c r="AU135" s="240" t="s">
        <v>93</v>
      </c>
      <c r="AY135" s="18" t="s">
        <v>298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91</v>
      </c>
      <c r="BK135" s="241">
        <f>ROUND(I135*H135,2)</f>
        <v>0</v>
      </c>
      <c r="BL135" s="18" t="s">
        <v>155</v>
      </c>
      <c r="BM135" s="240" t="s">
        <v>1158</v>
      </c>
    </row>
    <row r="136" s="13" customFormat="1">
      <c r="A136" s="13"/>
      <c r="B136" s="242"/>
      <c r="C136" s="243"/>
      <c r="D136" s="244" t="s">
        <v>305</v>
      </c>
      <c r="E136" s="245" t="s">
        <v>1</v>
      </c>
      <c r="F136" s="246" t="s">
        <v>1159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305</v>
      </c>
      <c r="AU136" s="252" t="s">
        <v>93</v>
      </c>
      <c r="AV136" s="13" t="s">
        <v>91</v>
      </c>
      <c r="AW136" s="13" t="s">
        <v>38</v>
      </c>
      <c r="AX136" s="13" t="s">
        <v>84</v>
      </c>
      <c r="AY136" s="252" t="s">
        <v>298</v>
      </c>
    </row>
    <row r="137" s="14" customFormat="1">
      <c r="A137" s="14"/>
      <c r="B137" s="253"/>
      <c r="C137" s="254"/>
      <c r="D137" s="244" t="s">
        <v>305</v>
      </c>
      <c r="E137" s="255" t="s">
        <v>164</v>
      </c>
      <c r="F137" s="256" t="s">
        <v>1160</v>
      </c>
      <c r="G137" s="254"/>
      <c r="H137" s="257">
        <v>506.42200000000003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305</v>
      </c>
      <c r="AU137" s="263" t="s">
        <v>93</v>
      </c>
      <c r="AV137" s="14" t="s">
        <v>93</v>
      </c>
      <c r="AW137" s="14" t="s">
        <v>38</v>
      </c>
      <c r="AX137" s="14" t="s">
        <v>84</v>
      </c>
      <c r="AY137" s="263" t="s">
        <v>298</v>
      </c>
    </row>
    <row r="138" s="15" customFormat="1">
      <c r="A138" s="15"/>
      <c r="B138" s="264"/>
      <c r="C138" s="265"/>
      <c r="D138" s="244" t="s">
        <v>305</v>
      </c>
      <c r="E138" s="266" t="s">
        <v>1</v>
      </c>
      <c r="F138" s="267" t="s">
        <v>307</v>
      </c>
      <c r="G138" s="265"/>
      <c r="H138" s="268">
        <v>506.42200000000003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305</v>
      </c>
      <c r="AU138" s="274" t="s">
        <v>93</v>
      </c>
      <c r="AV138" s="15" t="s">
        <v>155</v>
      </c>
      <c r="AW138" s="15" t="s">
        <v>38</v>
      </c>
      <c r="AX138" s="15" t="s">
        <v>91</v>
      </c>
      <c r="AY138" s="274" t="s">
        <v>298</v>
      </c>
    </row>
    <row r="139" s="2" customFormat="1" ht="37.8" customHeight="1">
      <c r="A139" s="39"/>
      <c r="B139" s="40"/>
      <c r="C139" s="229" t="s">
        <v>193</v>
      </c>
      <c r="D139" s="229" t="s">
        <v>300</v>
      </c>
      <c r="E139" s="230" t="s">
        <v>327</v>
      </c>
      <c r="F139" s="231" t="s">
        <v>328</v>
      </c>
      <c r="G139" s="232" t="s">
        <v>217</v>
      </c>
      <c r="H139" s="233">
        <v>1126.2249999999999</v>
      </c>
      <c r="I139" s="234"/>
      <c r="J139" s="235">
        <f>ROUND(I139*H139,2)</f>
        <v>0</v>
      </c>
      <c r="K139" s="231" t="s">
        <v>303</v>
      </c>
      <c r="L139" s="45"/>
      <c r="M139" s="236" t="s">
        <v>1</v>
      </c>
      <c r="N139" s="237" t="s">
        <v>49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155</v>
      </c>
      <c r="AT139" s="240" t="s">
        <v>300</v>
      </c>
      <c r="AU139" s="240" t="s">
        <v>93</v>
      </c>
      <c r="AY139" s="18" t="s">
        <v>298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91</v>
      </c>
      <c r="BK139" s="241">
        <f>ROUND(I139*H139,2)</f>
        <v>0</v>
      </c>
      <c r="BL139" s="18" t="s">
        <v>155</v>
      </c>
      <c r="BM139" s="240" t="s">
        <v>1161</v>
      </c>
    </row>
    <row r="140" s="14" customFormat="1">
      <c r="A140" s="14"/>
      <c r="B140" s="253"/>
      <c r="C140" s="254"/>
      <c r="D140" s="244" t="s">
        <v>305</v>
      </c>
      <c r="E140" s="255" t="s">
        <v>1</v>
      </c>
      <c r="F140" s="256" t="s">
        <v>1162</v>
      </c>
      <c r="G140" s="254"/>
      <c r="H140" s="257">
        <v>606.726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305</v>
      </c>
      <c r="AU140" s="263" t="s">
        <v>93</v>
      </c>
      <c r="AV140" s="14" t="s">
        <v>93</v>
      </c>
      <c r="AW140" s="14" t="s">
        <v>38</v>
      </c>
      <c r="AX140" s="14" t="s">
        <v>84</v>
      </c>
      <c r="AY140" s="263" t="s">
        <v>298</v>
      </c>
    </row>
    <row r="141" s="14" customFormat="1">
      <c r="A141" s="14"/>
      <c r="B141" s="253"/>
      <c r="C141" s="254"/>
      <c r="D141" s="244" t="s">
        <v>305</v>
      </c>
      <c r="E141" s="255" t="s">
        <v>1</v>
      </c>
      <c r="F141" s="256" t="s">
        <v>1163</v>
      </c>
      <c r="G141" s="254"/>
      <c r="H141" s="257">
        <v>519.49900000000002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305</v>
      </c>
      <c r="AU141" s="263" t="s">
        <v>93</v>
      </c>
      <c r="AV141" s="14" t="s">
        <v>93</v>
      </c>
      <c r="AW141" s="14" t="s">
        <v>38</v>
      </c>
      <c r="AX141" s="14" t="s">
        <v>84</v>
      </c>
      <c r="AY141" s="263" t="s">
        <v>298</v>
      </c>
    </row>
    <row r="142" s="15" customFormat="1">
      <c r="A142" s="15"/>
      <c r="B142" s="264"/>
      <c r="C142" s="265"/>
      <c r="D142" s="244" t="s">
        <v>305</v>
      </c>
      <c r="E142" s="266" t="s">
        <v>1</v>
      </c>
      <c r="F142" s="267" t="s">
        <v>307</v>
      </c>
      <c r="G142" s="265"/>
      <c r="H142" s="268">
        <v>1126.2249999999999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305</v>
      </c>
      <c r="AU142" s="274" t="s">
        <v>93</v>
      </c>
      <c r="AV142" s="15" t="s">
        <v>155</v>
      </c>
      <c r="AW142" s="15" t="s">
        <v>38</v>
      </c>
      <c r="AX142" s="15" t="s">
        <v>91</v>
      </c>
      <c r="AY142" s="274" t="s">
        <v>298</v>
      </c>
    </row>
    <row r="143" s="2" customFormat="1" ht="37.8" customHeight="1">
      <c r="A143" s="39"/>
      <c r="B143" s="40"/>
      <c r="C143" s="229" t="s">
        <v>155</v>
      </c>
      <c r="D143" s="229" t="s">
        <v>300</v>
      </c>
      <c r="E143" s="230" t="s">
        <v>332</v>
      </c>
      <c r="F143" s="231" t="s">
        <v>333</v>
      </c>
      <c r="G143" s="232" t="s">
        <v>217</v>
      </c>
      <c r="H143" s="233">
        <v>16893.375</v>
      </c>
      <c r="I143" s="234"/>
      <c r="J143" s="235">
        <f>ROUND(I143*H143,2)</f>
        <v>0</v>
      </c>
      <c r="K143" s="231" t="s">
        <v>303</v>
      </c>
      <c r="L143" s="45"/>
      <c r="M143" s="236" t="s">
        <v>1</v>
      </c>
      <c r="N143" s="237" t="s">
        <v>49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155</v>
      </c>
      <c r="AT143" s="240" t="s">
        <v>300</v>
      </c>
      <c r="AU143" s="240" t="s">
        <v>93</v>
      </c>
      <c r="AY143" s="18" t="s">
        <v>298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91</v>
      </c>
      <c r="BK143" s="241">
        <f>ROUND(I143*H143,2)</f>
        <v>0</v>
      </c>
      <c r="BL143" s="18" t="s">
        <v>155</v>
      </c>
      <c r="BM143" s="240" t="s">
        <v>1164</v>
      </c>
    </row>
    <row r="144" s="14" customFormat="1">
      <c r="A144" s="14"/>
      <c r="B144" s="253"/>
      <c r="C144" s="254"/>
      <c r="D144" s="244" t="s">
        <v>305</v>
      </c>
      <c r="E144" s="255" t="s">
        <v>1</v>
      </c>
      <c r="F144" s="256" t="s">
        <v>1165</v>
      </c>
      <c r="G144" s="254"/>
      <c r="H144" s="257">
        <v>606.726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305</v>
      </c>
      <c r="AU144" s="263" t="s">
        <v>93</v>
      </c>
      <c r="AV144" s="14" t="s">
        <v>93</v>
      </c>
      <c r="AW144" s="14" t="s">
        <v>38</v>
      </c>
      <c r="AX144" s="14" t="s">
        <v>84</v>
      </c>
      <c r="AY144" s="263" t="s">
        <v>298</v>
      </c>
    </row>
    <row r="145" s="14" customFormat="1">
      <c r="A145" s="14"/>
      <c r="B145" s="253"/>
      <c r="C145" s="254"/>
      <c r="D145" s="244" t="s">
        <v>305</v>
      </c>
      <c r="E145" s="255" t="s">
        <v>1</v>
      </c>
      <c r="F145" s="256" t="s">
        <v>1166</v>
      </c>
      <c r="G145" s="254"/>
      <c r="H145" s="257">
        <v>519.49900000000002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305</v>
      </c>
      <c r="AU145" s="263" t="s">
        <v>93</v>
      </c>
      <c r="AV145" s="14" t="s">
        <v>93</v>
      </c>
      <c r="AW145" s="14" t="s">
        <v>38</v>
      </c>
      <c r="AX145" s="14" t="s">
        <v>84</v>
      </c>
      <c r="AY145" s="263" t="s">
        <v>298</v>
      </c>
    </row>
    <row r="146" s="15" customFormat="1">
      <c r="A146" s="15"/>
      <c r="B146" s="264"/>
      <c r="C146" s="265"/>
      <c r="D146" s="244" t="s">
        <v>305</v>
      </c>
      <c r="E146" s="266" t="s">
        <v>1</v>
      </c>
      <c r="F146" s="267" t="s">
        <v>307</v>
      </c>
      <c r="G146" s="265"/>
      <c r="H146" s="268">
        <v>1126.2249999999999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305</v>
      </c>
      <c r="AU146" s="274" t="s">
        <v>93</v>
      </c>
      <c r="AV146" s="15" t="s">
        <v>155</v>
      </c>
      <c r="AW146" s="15" t="s">
        <v>38</v>
      </c>
      <c r="AX146" s="15" t="s">
        <v>91</v>
      </c>
      <c r="AY146" s="274" t="s">
        <v>298</v>
      </c>
    </row>
    <row r="147" s="14" customFormat="1">
      <c r="A147" s="14"/>
      <c r="B147" s="253"/>
      <c r="C147" s="254"/>
      <c r="D147" s="244" t="s">
        <v>305</v>
      </c>
      <c r="E147" s="254"/>
      <c r="F147" s="256" t="s">
        <v>1167</v>
      </c>
      <c r="G147" s="254"/>
      <c r="H147" s="257">
        <v>16893.375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305</v>
      </c>
      <c r="AU147" s="263" t="s">
        <v>93</v>
      </c>
      <c r="AV147" s="14" t="s">
        <v>93</v>
      </c>
      <c r="AW147" s="14" t="s">
        <v>4</v>
      </c>
      <c r="AX147" s="14" t="s">
        <v>91</v>
      </c>
      <c r="AY147" s="263" t="s">
        <v>298</v>
      </c>
    </row>
    <row r="148" s="2" customFormat="1" ht="33" customHeight="1">
      <c r="A148" s="39"/>
      <c r="B148" s="40"/>
      <c r="C148" s="229" t="s">
        <v>260</v>
      </c>
      <c r="D148" s="229" t="s">
        <v>300</v>
      </c>
      <c r="E148" s="230" t="s">
        <v>359</v>
      </c>
      <c r="F148" s="231" t="s">
        <v>360</v>
      </c>
      <c r="G148" s="232" t="s">
        <v>349</v>
      </c>
      <c r="H148" s="233">
        <v>1092.107</v>
      </c>
      <c r="I148" s="234"/>
      <c r="J148" s="235">
        <f>ROUND(I148*H148,2)</f>
        <v>0</v>
      </c>
      <c r="K148" s="231" t="s">
        <v>303</v>
      </c>
      <c r="L148" s="45"/>
      <c r="M148" s="236" t="s">
        <v>1</v>
      </c>
      <c r="N148" s="237" t="s">
        <v>49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155</v>
      </c>
      <c r="AT148" s="240" t="s">
        <v>300</v>
      </c>
      <c r="AU148" s="240" t="s">
        <v>93</v>
      </c>
      <c r="AY148" s="18" t="s">
        <v>298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91</v>
      </c>
      <c r="BK148" s="241">
        <f>ROUND(I148*H148,2)</f>
        <v>0</v>
      </c>
      <c r="BL148" s="18" t="s">
        <v>155</v>
      </c>
      <c r="BM148" s="240" t="s">
        <v>1168</v>
      </c>
    </row>
    <row r="149" s="14" customFormat="1">
      <c r="A149" s="14"/>
      <c r="B149" s="253"/>
      <c r="C149" s="254"/>
      <c r="D149" s="244" t="s">
        <v>305</v>
      </c>
      <c r="E149" s="255" t="s">
        <v>1</v>
      </c>
      <c r="F149" s="256" t="s">
        <v>1169</v>
      </c>
      <c r="G149" s="254"/>
      <c r="H149" s="257">
        <v>1092.107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305</v>
      </c>
      <c r="AU149" s="263" t="s">
        <v>93</v>
      </c>
      <c r="AV149" s="14" t="s">
        <v>93</v>
      </c>
      <c r="AW149" s="14" t="s">
        <v>38</v>
      </c>
      <c r="AX149" s="14" t="s">
        <v>84</v>
      </c>
      <c r="AY149" s="263" t="s">
        <v>298</v>
      </c>
    </row>
    <row r="150" s="15" customFormat="1">
      <c r="A150" s="15"/>
      <c r="B150" s="264"/>
      <c r="C150" s="265"/>
      <c r="D150" s="244" t="s">
        <v>305</v>
      </c>
      <c r="E150" s="266" t="s">
        <v>1</v>
      </c>
      <c r="F150" s="267" t="s">
        <v>307</v>
      </c>
      <c r="G150" s="265"/>
      <c r="H150" s="268">
        <v>1092.107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305</v>
      </c>
      <c r="AU150" s="274" t="s">
        <v>93</v>
      </c>
      <c r="AV150" s="15" t="s">
        <v>155</v>
      </c>
      <c r="AW150" s="15" t="s">
        <v>38</v>
      </c>
      <c r="AX150" s="15" t="s">
        <v>91</v>
      </c>
      <c r="AY150" s="274" t="s">
        <v>298</v>
      </c>
    </row>
    <row r="151" s="2" customFormat="1" ht="16.5" customHeight="1">
      <c r="A151" s="39"/>
      <c r="B151" s="40"/>
      <c r="C151" s="229" t="s">
        <v>183</v>
      </c>
      <c r="D151" s="229" t="s">
        <v>300</v>
      </c>
      <c r="E151" s="230" t="s">
        <v>355</v>
      </c>
      <c r="F151" s="231" t="s">
        <v>356</v>
      </c>
      <c r="G151" s="232" t="s">
        <v>217</v>
      </c>
      <c r="H151" s="233">
        <v>606.726</v>
      </c>
      <c r="I151" s="234"/>
      <c r="J151" s="235">
        <f>ROUND(I151*H151,2)</f>
        <v>0</v>
      </c>
      <c r="K151" s="231" t="s">
        <v>303</v>
      </c>
      <c r="L151" s="45"/>
      <c r="M151" s="236" t="s">
        <v>1</v>
      </c>
      <c r="N151" s="237" t="s">
        <v>49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155</v>
      </c>
      <c r="AT151" s="240" t="s">
        <v>300</v>
      </c>
      <c r="AU151" s="240" t="s">
        <v>93</v>
      </c>
      <c r="AY151" s="18" t="s">
        <v>298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91</v>
      </c>
      <c r="BK151" s="241">
        <f>ROUND(I151*H151,2)</f>
        <v>0</v>
      </c>
      <c r="BL151" s="18" t="s">
        <v>155</v>
      </c>
      <c r="BM151" s="240" t="s">
        <v>1170</v>
      </c>
    </row>
    <row r="152" s="14" customFormat="1">
      <c r="A152" s="14"/>
      <c r="B152" s="253"/>
      <c r="C152" s="254"/>
      <c r="D152" s="244" t="s">
        <v>305</v>
      </c>
      <c r="E152" s="255" t="s">
        <v>1</v>
      </c>
      <c r="F152" s="256" t="s">
        <v>1165</v>
      </c>
      <c r="G152" s="254"/>
      <c r="H152" s="257">
        <v>606.726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305</v>
      </c>
      <c r="AU152" s="263" t="s">
        <v>93</v>
      </c>
      <c r="AV152" s="14" t="s">
        <v>93</v>
      </c>
      <c r="AW152" s="14" t="s">
        <v>38</v>
      </c>
      <c r="AX152" s="14" t="s">
        <v>84</v>
      </c>
      <c r="AY152" s="263" t="s">
        <v>298</v>
      </c>
    </row>
    <row r="153" s="15" customFormat="1">
      <c r="A153" s="15"/>
      <c r="B153" s="264"/>
      <c r="C153" s="265"/>
      <c r="D153" s="244" t="s">
        <v>305</v>
      </c>
      <c r="E153" s="266" t="s">
        <v>1</v>
      </c>
      <c r="F153" s="267" t="s">
        <v>307</v>
      </c>
      <c r="G153" s="265"/>
      <c r="H153" s="268">
        <v>606.726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305</v>
      </c>
      <c r="AU153" s="274" t="s">
        <v>93</v>
      </c>
      <c r="AV153" s="15" t="s">
        <v>155</v>
      </c>
      <c r="AW153" s="15" t="s">
        <v>38</v>
      </c>
      <c r="AX153" s="15" t="s">
        <v>91</v>
      </c>
      <c r="AY153" s="274" t="s">
        <v>298</v>
      </c>
    </row>
    <row r="154" s="2" customFormat="1" ht="24.15" customHeight="1">
      <c r="A154" s="39"/>
      <c r="B154" s="40"/>
      <c r="C154" s="229" t="s">
        <v>187</v>
      </c>
      <c r="D154" s="229" t="s">
        <v>300</v>
      </c>
      <c r="E154" s="230" t="s">
        <v>1171</v>
      </c>
      <c r="F154" s="231" t="s">
        <v>1172</v>
      </c>
      <c r="G154" s="232" t="s">
        <v>217</v>
      </c>
      <c r="H154" s="233">
        <v>415.29199999999997</v>
      </c>
      <c r="I154" s="234"/>
      <c r="J154" s="235">
        <f>ROUND(I154*H154,2)</f>
        <v>0</v>
      </c>
      <c r="K154" s="231" t="s">
        <v>303</v>
      </c>
      <c r="L154" s="45"/>
      <c r="M154" s="236" t="s">
        <v>1</v>
      </c>
      <c r="N154" s="237" t="s">
        <v>49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155</v>
      </c>
      <c r="AT154" s="240" t="s">
        <v>300</v>
      </c>
      <c r="AU154" s="240" t="s">
        <v>93</v>
      </c>
      <c r="AY154" s="18" t="s">
        <v>298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91</v>
      </c>
      <c r="BK154" s="241">
        <f>ROUND(I154*H154,2)</f>
        <v>0</v>
      </c>
      <c r="BL154" s="18" t="s">
        <v>155</v>
      </c>
      <c r="BM154" s="240" t="s">
        <v>1173</v>
      </c>
    </row>
    <row r="155" s="13" customFormat="1">
      <c r="A155" s="13"/>
      <c r="B155" s="242"/>
      <c r="C155" s="243"/>
      <c r="D155" s="244" t="s">
        <v>305</v>
      </c>
      <c r="E155" s="245" t="s">
        <v>1</v>
      </c>
      <c r="F155" s="246" t="s">
        <v>1174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305</v>
      </c>
      <c r="AU155" s="252" t="s">
        <v>93</v>
      </c>
      <c r="AV155" s="13" t="s">
        <v>91</v>
      </c>
      <c r="AW155" s="13" t="s">
        <v>38</v>
      </c>
      <c r="AX155" s="13" t="s">
        <v>84</v>
      </c>
      <c r="AY155" s="252" t="s">
        <v>298</v>
      </c>
    </row>
    <row r="156" s="14" customFormat="1">
      <c r="A156" s="14"/>
      <c r="B156" s="253"/>
      <c r="C156" s="254"/>
      <c r="D156" s="244" t="s">
        <v>305</v>
      </c>
      <c r="E156" s="255" t="s">
        <v>1</v>
      </c>
      <c r="F156" s="256" t="s">
        <v>1175</v>
      </c>
      <c r="G156" s="254"/>
      <c r="H156" s="257">
        <v>57.683999999999998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305</v>
      </c>
      <c r="AU156" s="263" t="s">
        <v>93</v>
      </c>
      <c r="AV156" s="14" t="s">
        <v>93</v>
      </c>
      <c r="AW156" s="14" t="s">
        <v>38</v>
      </c>
      <c r="AX156" s="14" t="s">
        <v>84</v>
      </c>
      <c r="AY156" s="263" t="s">
        <v>298</v>
      </c>
    </row>
    <row r="157" s="14" customFormat="1">
      <c r="A157" s="14"/>
      <c r="B157" s="253"/>
      <c r="C157" s="254"/>
      <c r="D157" s="244" t="s">
        <v>305</v>
      </c>
      <c r="E157" s="255" t="s">
        <v>1</v>
      </c>
      <c r="F157" s="256" t="s">
        <v>1176</v>
      </c>
      <c r="G157" s="254"/>
      <c r="H157" s="257">
        <v>7.4969999999999999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305</v>
      </c>
      <c r="AU157" s="263" t="s">
        <v>93</v>
      </c>
      <c r="AV157" s="14" t="s">
        <v>93</v>
      </c>
      <c r="AW157" s="14" t="s">
        <v>38</v>
      </c>
      <c r="AX157" s="14" t="s">
        <v>84</v>
      </c>
      <c r="AY157" s="263" t="s">
        <v>298</v>
      </c>
    </row>
    <row r="158" s="16" customFormat="1">
      <c r="A158" s="16"/>
      <c r="B158" s="294"/>
      <c r="C158" s="295"/>
      <c r="D158" s="244" t="s">
        <v>305</v>
      </c>
      <c r="E158" s="296" t="s">
        <v>1</v>
      </c>
      <c r="F158" s="297" t="s">
        <v>1177</v>
      </c>
      <c r="G158" s="295"/>
      <c r="H158" s="298">
        <v>65.180999999999997</v>
      </c>
      <c r="I158" s="299"/>
      <c r="J158" s="295"/>
      <c r="K158" s="295"/>
      <c r="L158" s="300"/>
      <c r="M158" s="301"/>
      <c r="N158" s="302"/>
      <c r="O158" s="302"/>
      <c r="P158" s="302"/>
      <c r="Q158" s="302"/>
      <c r="R158" s="302"/>
      <c r="S158" s="302"/>
      <c r="T158" s="303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4" t="s">
        <v>305</v>
      </c>
      <c r="AU158" s="304" t="s">
        <v>93</v>
      </c>
      <c r="AV158" s="16" t="s">
        <v>193</v>
      </c>
      <c r="AW158" s="16" t="s">
        <v>38</v>
      </c>
      <c r="AX158" s="16" t="s">
        <v>84</v>
      </c>
      <c r="AY158" s="304" t="s">
        <v>298</v>
      </c>
    </row>
    <row r="159" s="13" customFormat="1">
      <c r="A159" s="13"/>
      <c r="B159" s="242"/>
      <c r="C159" s="243"/>
      <c r="D159" s="244" t="s">
        <v>305</v>
      </c>
      <c r="E159" s="245" t="s">
        <v>1</v>
      </c>
      <c r="F159" s="246" t="s">
        <v>1178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305</v>
      </c>
      <c r="AU159" s="252" t="s">
        <v>93</v>
      </c>
      <c r="AV159" s="13" t="s">
        <v>91</v>
      </c>
      <c r="AW159" s="13" t="s">
        <v>38</v>
      </c>
      <c r="AX159" s="13" t="s">
        <v>84</v>
      </c>
      <c r="AY159" s="252" t="s">
        <v>298</v>
      </c>
    </row>
    <row r="160" s="14" customFormat="1">
      <c r="A160" s="14"/>
      <c r="B160" s="253"/>
      <c r="C160" s="254"/>
      <c r="D160" s="244" t="s">
        <v>305</v>
      </c>
      <c r="E160" s="255" t="s">
        <v>1</v>
      </c>
      <c r="F160" s="256" t="s">
        <v>1179</v>
      </c>
      <c r="G160" s="254"/>
      <c r="H160" s="257">
        <v>350.11099999999999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305</v>
      </c>
      <c r="AU160" s="263" t="s">
        <v>93</v>
      </c>
      <c r="AV160" s="14" t="s">
        <v>93</v>
      </c>
      <c r="AW160" s="14" t="s">
        <v>38</v>
      </c>
      <c r="AX160" s="14" t="s">
        <v>84</v>
      </c>
      <c r="AY160" s="263" t="s">
        <v>298</v>
      </c>
    </row>
    <row r="161" s="16" customFormat="1">
      <c r="A161" s="16"/>
      <c r="B161" s="294"/>
      <c r="C161" s="295"/>
      <c r="D161" s="244" t="s">
        <v>305</v>
      </c>
      <c r="E161" s="296" t="s">
        <v>1</v>
      </c>
      <c r="F161" s="297" t="s">
        <v>1177</v>
      </c>
      <c r="G161" s="295"/>
      <c r="H161" s="298">
        <v>350.11099999999999</v>
      </c>
      <c r="I161" s="299"/>
      <c r="J161" s="295"/>
      <c r="K161" s="295"/>
      <c r="L161" s="300"/>
      <c r="M161" s="301"/>
      <c r="N161" s="302"/>
      <c r="O161" s="302"/>
      <c r="P161" s="302"/>
      <c r="Q161" s="302"/>
      <c r="R161" s="302"/>
      <c r="S161" s="302"/>
      <c r="T161" s="303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04" t="s">
        <v>305</v>
      </c>
      <c r="AU161" s="304" t="s">
        <v>93</v>
      </c>
      <c r="AV161" s="16" t="s">
        <v>193</v>
      </c>
      <c r="AW161" s="16" t="s">
        <v>38</v>
      </c>
      <c r="AX161" s="16" t="s">
        <v>84</v>
      </c>
      <c r="AY161" s="304" t="s">
        <v>298</v>
      </c>
    </row>
    <row r="162" s="15" customFormat="1">
      <c r="A162" s="15"/>
      <c r="B162" s="264"/>
      <c r="C162" s="265"/>
      <c r="D162" s="244" t="s">
        <v>305</v>
      </c>
      <c r="E162" s="266" t="s">
        <v>158</v>
      </c>
      <c r="F162" s="267" t="s">
        <v>307</v>
      </c>
      <c r="G162" s="265"/>
      <c r="H162" s="268">
        <v>415.29199999999997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305</v>
      </c>
      <c r="AU162" s="274" t="s">
        <v>93</v>
      </c>
      <c r="AV162" s="15" t="s">
        <v>155</v>
      </c>
      <c r="AW162" s="15" t="s">
        <v>38</v>
      </c>
      <c r="AX162" s="15" t="s">
        <v>91</v>
      </c>
      <c r="AY162" s="274" t="s">
        <v>298</v>
      </c>
    </row>
    <row r="163" s="2" customFormat="1" ht="16.5" customHeight="1">
      <c r="A163" s="39"/>
      <c r="B163" s="40"/>
      <c r="C163" s="279" t="s">
        <v>338</v>
      </c>
      <c r="D163" s="279" t="s">
        <v>346</v>
      </c>
      <c r="E163" s="280" t="s">
        <v>347</v>
      </c>
      <c r="F163" s="281" t="s">
        <v>348</v>
      </c>
      <c r="G163" s="282" t="s">
        <v>349</v>
      </c>
      <c r="H163" s="283">
        <v>789.05499999999995</v>
      </c>
      <c r="I163" s="284"/>
      <c r="J163" s="285">
        <f>ROUND(I163*H163,2)</f>
        <v>0</v>
      </c>
      <c r="K163" s="281" t="s">
        <v>303</v>
      </c>
      <c r="L163" s="286"/>
      <c r="M163" s="287" t="s">
        <v>1</v>
      </c>
      <c r="N163" s="288" t="s">
        <v>49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338</v>
      </c>
      <c r="AT163" s="240" t="s">
        <v>346</v>
      </c>
      <c r="AU163" s="240" t="s">
        <v>93</v>
      </c>
      <c r="AY163" s="18" t="s">
        <v>298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91</v>
      </c>
      <c r="BK163" s="241">
        <f>ROUND(I163*H163,2)</f>
        <v>0</v>
      </c>
      <c r="BL163" s="18" t="s">
        <v>155</v>
      </c>
      <c r="BM163" s="240" t="s">
        <v>1180</v>
      </c>
    </row>
    <row r="164" s="13" customFormat="1">
      <c r="A164" s="13"/>
      <c r="B164" s="242"/>
      <c r="C164" s="243"/>
      <c r="D164" s="244" t="s">
        <v>305</v>
      </c>
      <c r="E164" s="245" t="s">
        <v>1</v>
      </c>
      <c r="F164" s="246" t="s">
        <v>352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305</v>
      </c>
      <c r="AU164" s="252" t="s">
        <v>93</v>
      </c>
      <c r="AV164" s="13" t="s">
        <v>91</v>
      </c>
      <c r="AW164" s="13" t="s">
        <v>38</v>
      </c>
      <c r="AX164" s="13" t="s">
        <v>84</v>
      </c>
      <c r="AY164" s="252" t="s">
        <v>298</v>
      </c>
    </row>
    <row r="165" s="14" customFormat="1">
      <c r="A165" s="14"/>
      <c r="B165" s="253"/>
      <c r="C165" s="254"/>
      <c r="D165" s="244" t="s">
        <v>305</v>
      </c>
      <c r="E165" s="255" t="s">
        <v>1</v>
      </c>
      <c r="F165" s="256" t="s">
        <v>1181</v>
      </c>
      <c r="G165" s="254"/>
      <c r="H165" s="257">
        <v>789.05499999999995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305</v>
      </c>
      <c r="AU165" s="263" t="s">
        <v>93</v>
      </c>
      <c r="AV165" s="14" t="s">
        <v>93</v>
      </c>
      <c r="AW165" s="14" t="s">
        <v>38</v>
      </c>
      <c r="AX165" s="14" t="s">
        <v>84</v>
      </c>
      <c r="AY165" s="263" t="s">
        <v>298</v>
      </c>
    </row>
    <row r="166" s="15" customFormat="1">
      <c r="A166" s="15"/>
      <c r="B166" s="264"/>
      <c r="C166" s="265"/>
      <c r="D166" s="244" t="s">
        <v>305</v>
      </c>
      <c r="E166" s="266" t="s">
        <v>1</v>
      </c>
      <c r="F166" s="267" t="s">
        <v>307</v>
      </c>
      <c r="G166" s="265"/>
      <c r="H166" s="268">
        <v>789.05499999999995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305</v>
      </c>
      <c r="AU166" s="274" t="s">
        <v>93</v>
      </c>
      <c r="AV166" s="15" t="s">
        <v>155</v>
      </c>
      <c r="AW166" s="15" t="s">
        <v>38</v>
      </c>
      <c r="AX166" s="15" t="s">
        <v>91</v>
      </c>
      <c r="AY166" s="274" t="s">
        <v>298</v>
      </c>
    </row>
    <row r="167" s="2" customFormat="1" ht="24.15" customHeight="1">
      <c r="A167" s="39"/>
      <c r="B167" s="40"/>
      <c r="C167" s="229" t="s">
        <v>149</v>
      </c>
      <c r="D167" s="229" t="s">
        <v>300</v>
      </c>
      <c r="E167" s="230" t="s">
        <v>1182</v>
      </c>
      <c r="F167" s="231" t="s">
        <v>1183</v>
      </c>
      <c r="G167" s="232" t="s">
        <v>217</v>
      </c>
      <c r="H167" s="233">
        <v>104.20699999999999</v>
      </c>
      <c r="I167" s="234"/>
      <c r="J167" s="235">
        <f>ROUND(I167*H167,2)</f>
        <v>0</v>
      </c>
      <c r="K167" s="231" t="s">
        <v>303</v>
      </c>
      <c r="L167" s="45"/>
      <c r="M167" s="236" t="s">
        <v>1</v>
      </c>
      <c r="N167" s="237" t="s">
        <v>49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155</v>
      </c>
      <c r="AT167" s="240" t="s">
        <v>300</v>
      </c>
      <c r="AU167" s="240" t="s">
        <v>93</v>
      </c>
      <c r="AY167" s="18" t="s">
        <v>298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91</v>
      </c>
      <c r="BK167" s="241">
        <f>ROUND(I167*H167,2)</f>
        <v>0</v>
      </c>
      <c r="BL167" s="18" t="s">
        <v>155</v>
      </c>
      <c r="BM167" s="240" t="s">
        <v>1184</v>
      </c>
    </row>
    <row r="168" s="13" customFormat="1">
      <c r="A168" s="13"/>
      <c r="B168" s="242"/>
      <c r="C168" s="243"/>
      <c r="D168" s="244" t="s">
        <v>305</v>
      </c>
      <c r="E168" s="245" t="s">
        <v>1</v>
      </c>
      <c r="F168" s="246" t="s">
        <v>1185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305</v>
      </c>
      <c r="AU168" s="252" t="s">
        <v>93</v>
      </c>
      <c r="AV168" s="13" t="s">
        <v>91</v>
      </c>
      <c r="AW168" s="13" t="s">
        <v>38</v>
      </c>
      <c r="AX168" s="13" t="s">
        <v>84</v>
      </c>
      <c r="AY168" s="252" t="s">
        <v>298</v>
      </c>
    </row>
    <row r="169" s="14" customFormat="1">
      <c r="A169" s="14"/>
      <c r="B169" s="253"/>
      <c r="C169" s="254"/>
      <c r="D169" s="244" t="s">
        <v>305</v>
      </c>
      <c r="E169" s="255" t="s">
        <v>156</v>
      </c>
      <c r="F169" s="256" t="s">
        <v>1186</v>
      </c>
      <c r="G169" s="254"/>
      <c r="H169" s="257">
        <v>104.20699999999999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305</v>
      </c>
      <c r="AU169" s="263" t="s">
        <v>93</v>
      </c>
      <c r="AV169" s="14" t="s">
        <v>93</v>
      </c>
      <c r="AW169" s="14" t="s">
        <v>38</v>
      </c>
      <c r="AX169" s="14" t="s">
        <v>84</v>
      </c>
      <c r="AY169" s="263" t="s">
        <v>298</v>
      </c>
    </row>
    <row r="170" s="15" customFormat="1">
      <c r="A170" s="15"/>
      <c r="B170" s="264"/>
      <c r="C170" s="265"/>
      <c r="D170" s="244" t="s">
        <v>305</v>
      </c>
      <c r="E170" s="266" t="s">
        <v>1</v>
      </c>
      <c r="F170" s="267" t="s">
        <v>307</v>
      </c>
      <c r="G170" s="265"/>
      <c r="H170" s="268">
        <v>104.20699999999999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305</v>
      </c>
      <c r="AU170" s="274" t="s">
        <v>93</v>
      </c>
      <c r="AV170" s="15" t="s">
        <v>155</v>
      </c>
      <c r="AW170" s="15" t="s">
        <v>38</v>
      </c>
      <c r="AX170" s="15" t="s">
        <v>91</v>
      </c>
      <c r="AY170" s="274" t="s">
        <v>298</v>
      </c>
    </row>
    <row r="171" s="2" customFormat="1" ht="16.5" customHeight="1">
      <c r="A171" s="39"/>
      <c r="B171" s="40"/>
      <c r="C171" s="279" t="s">
        <v>345</v>
      </c>
      <c r="D171" s="279" t="s">
        <v>346</v>
      </c>
      <c r="E171" s="280" t="s">
        <v>1187</v>
      </c>
      <c r="F171" s="281" t="s">
        <v>1188</v>
      </c>
      <c r="G171" s="282" t="s">
        <v>349</v>
      </c>
      <c r="H171" s="283">
        <v>218.83500000000001</v>
      </c>
      <c r="I171" s="284"/>
      <c r="J171" s="285">
        <f>ROUND(I171*H171,2)</f>
        <v>0</v>
      </c>
      <c r="K171" s="281" t="s">
        <v>303</v>
      </c>
      <c r="L171" s="286"/>
      <c r="M171" s="287" t="s">
        <v>1</v>
      </c>
      <c r="N171" s="288" t="s">
        <v>49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338</v>
      </c>
      <c r="AT171" s="240" t="s">
        <v>346</v>
      </c>
      <c r="AU171" s="240" t="s">
        <v>93</v>
      </c>
      <c r="AY171" s="18" t="s">
        <v>298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91</v>
      </c>
      <c r="BK171" s="241">
        <f>ROUND(I171*H171,2)</f>
        <v>0</v>
      </c>
      <c r="BL171" s="18" t="s">
        <v>155</v>
      </c>
      <c r="BM171" s="240" t="s">
        <v>1189</v>
      </c>
    </row>
    <row r="172" s="13" customFormat="1">
      <c r="A172" s="13"/>
      <c r="B172" s="242"/>
      <c r="C172" s="243"/>
      <c r="D172" s="244" t="s">
        <v>305</v>
      </c>
      <c r="E172" s="245" t="s">
        <v>1</v>
      </c>
      <c r="F172" s="246" t="s">
        <v>352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305</v>
      </c>
      <c r="AU172" s="252" t="s">
        <v>93</v>
      </c>
      <c r="AV172" s="13" t="s">
        <v>91</v>
      </c>
      <c r="AW172" s="13" t="s">
        <v>38</v>
      </c>
      <c r="AX172" s="13" t="s">
        <v>84</v>
      </c>
      <c r="AY172" s="252" t="s">
        <v>298</v>
      </c>
    </row>
    <row r="173" s="14" customFormat="1">
      <c r="A173" s="14"/>
      <c r="B173" s="253"/>
      <c r="C173" s="254"/>
      <c r="D173" s="244" t="s">
        <v>305</v>
      </c>
      <c r="E173" s="255" t="s">
        <v>1</v>
      </c>
      <c r="F173" s="256" t="s">
        <v>1190</v>
      </c>
      <c r="G173" s="254"/>
      <c r="H173" s="257">
        <v>218.83500000000001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305</v>
      </c>
      <c r="AU173" s="263" t="s">
        <v>93</v>
      </c>
      <c r="AV173" s="14" t="s">
        <v>93</v>
      </c>
      <c r="AW173" s="14" t="s">
        <v>38</v>
      </c>
      <c r="AX173" s="14" t="s">
        <v>84</v>
      </c>
      <c r="AY173" s="263" t="s">
        <v>298</v>
      </c>
    </row>
    <row r="174" s="15" customFormat="1">
      <c r="A174" s="15"/>
      <c r="B174" s="264"/>
      <c r="C174" s="265"/>
      <c r="D174" s="244" t="s">
        <v>305</v>
      </c>
      <c r="E174" s="266" t="s">
        <v>1</v>
      </c>
      <c r="F174" s="267" t="s">
        <v>307</v>
      </c>
      <c r="G174" s="265"/>
      <c r="H174" s="268">
        <v>218.83500000000001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305</v>
      </c>
      <c r="AU174" s="274" t="s">
        <v>93</v>
      </c>
      <c r="AV174" s="15" t="s">
        <v>155</v>
      </c>
      <c r="AW174" s="15" t="s">
        <v>38</v>
      </c>
      <c r="AX174" s="15" t="s">
        <v>91</v>
      </c>
      <c r="AY174" s="274" t="s">
        <v>298</v>
      </c>
    </row>
    <row r="175" s="12" customFormat="1" ht="22.8" customHeight="1">
      <c r="A175" s="12"/>
      <c r="B175" s="213"/>
      <c r="C175" s="214"/>
      <c r="D175" s="215" t="s">
        <v>83</v>
      </c>
      <c r="E175" s="227" t="s">
        <v>155</v>
      </c>
      <c r="F175" s="227" t="s">
        <v>566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SUM(P176:P179)</f>
        <v>0</v>
      </c>
      <c r="Q175" s="221"/>
      <c r="R175" s="222">
        <f>SUM(R176:R179)</f>
        <v>0</v>
      </c>
      <c r="S175" s="221"/>
      <c r="T175" s="223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91</v>
      </c>
      <c r="AT175" s="225" t="s">
        <v>83</v>
      </c>
      <c r="AU175" s="225" t="s">
        <v>91</v>
      </c>
      <c r="AY175" s="224" t="s">
        <v>298</v>
      </c>
      <c r="BK175" s="226">
        <f>SUM(BK176:BK179)</f>
        <v>0</v>
      </c>
    </row>
    <row r="176" s="2" customFormat="1" ht="24.15" customHeight="1">
      <c r="A176" s="39"/>
      <c r="B176" s="40"/>
      <c r="C176" s="229" t="s">
        <v>354</v>
      </c>
      <c r="D176" s="229" t="s">
        <v>300</v>
      </c>
      <c r="E176" s="230" t="s">
        <v>1191</v>
      </c>
      <c r="F176" s="231" t="s">
        <v>1192</v>
      </c>
      <c r="G176" s="232" t="s">
        <v>217</v>
      </c>
      <c r="H176" s="233">
        <v>52.103999999999999</v>
      </c>
      <c r="I176" s="234"/>
      <c r="J176" s="235">
        <f>ROUND(I176*H176,2)</f>
        <v>0</v>
      </c>
      <c r="K176" s="231" t="s">
        <v>303</v>
      </c>
      <c r="L176" s="45"/>
      <c r="M176" s="236" t="s">
        <v>1</v>
      </c>
      <c r="N176" s="237" t="s">
        <v>49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155</v>
      </c>
      <c r="AT176" s="240" t="s">
        <v>300</v>
      </c>
      <c r="AU176" s="240" t="s">
        <v>93</v>
      </c>
      <c r="AY176" s="18" t="s">
        <v>298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91</v>
      </c>
      <c r="BK176" s="241">
        <f>ROUND(I176*H176,2)</f>
        <v>0</v>
      </c>
      <c r="BL176" s="18" t="s">
        <v>155</v>
      </c>
      <c r="BM176" s="240" t="s">
        <v>1193</v>
      </c>
    </row>
    <row r="177" s="13" customFormat="1">
      <c r="A177" s="13"/>
      <c r="B177" s="242"/>
      <c r="C177" s="243"/>
      <c r="D177" s="244" t="s">
        <v>305</v>
      </c>
      <c r="E177" s="245" t="s">
        <v>1</v>
      </c>
      <c r="F177" s="246" t="s">
        <v>1194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305</v>
      </c>
      <c r="AU177" s="252" t="s">
        <v>93</v>
      </c>
      <c r="AV177" s="13" t="s">
        <v>91</v>
      </c>
      <c r="AW177" s="13" t="s">
        <v>38</v>
      </c>
      <c r="AX177" s="13" t="s">
        <v>84</v>
      </c>
      <c r="AY177" s="252" t="s">
        <v>298</v>
      </c>
    </row>
    <row r="178" s="14" customFormat="1">
      <c r="A178" s="14"/>
      <c r="B178" s="253"/>
      <c r="C178" s="254"/>
      <c r="D178" s="244" t="s">
        <v>305</v>
      </c>
      <c r="E178" s="255" t="s">
        <v>154</v>
      </c>
      <c r="F178" s="256" t="s">
        <v>1195</v>
      </c>
      <c r="G178" s="254"/>
      <c r="H178" s="257">
        <v>52.103999999999999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305</v>
      </c>
      <c r="AU178" s="263" t="s">
        <v>93</v>
      </c>
      <c r="AV178" s="14" t="s">
        <v>93</v>
      </c>
      <c r="AW178" s="14" t="s">
        <v>38</v>
      </c>
      <c r="AX178" s="14" t="s">
        <v>84</v>
      </c>
      <c r="AY178" s="263" t="s">
        <v>298</v>
      </c>
    </row>
    <row r="179" s="15" customFormat="1">
      <c r="A179" s="15"/>
      <c r="B179" s="264"/>
      <c r="C179" s="265"/>
      <c r="D179" s="244" t="s">
        <v>305</v>
      </c>
      <c r="E179" s="266" t="s">
        <v>1</v>
      </c>
      <c r="F179" s="267" t="s">
        <v>307</v>
      </c>
      <c r="G179" s="265"/>
      <c r="H179" s="268">
        <v>52.103999999999999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305</v>
      </c>
      <c r="AU179" s="274" t="s">
        <v>93</v>
      </c>
      <c r="AV179" s="15" t="s">
        <v>155</v>
      </c>
      <c r="AW179" s="15" t="s">
        <v>38</v>
      </c>
      <c r="AX179" s="15" t="s">
        <v>91</v>
      </c>
      <c r="AY179" s="274" t="s">
        <v>298</v>
      </c>
    </row>
    <row r="180" s="12" customFormat="1" ht="22.8" customHeight="1">
      <c r="A180" s="12"/>
      <c r="B180" s="213"/>
      <c r="C180" s="214"/>
      <c r="D180" s="215" t="s">
        <v>83</v>
      </c>
      <c r="E180" s="227" t="s">
        <v>260</v>
      </c>
      <c r="F180" s="227" t="s">
        <v>1196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SUM(P181:P185)</f>
        <v>0</v>
      </c>
      <c r="Q180" s="221"/>
      <c r="R180" s="222">
        <f>SUM(R181:R185)</f>
        <v>0</v>
      </c>
      <c r="S180" s="221"/>
      <c r="T180" s="223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91</v>
      </c>
      <c r="AT180" s="225" t="s">
        <v>83</v>
      </c>
      <c r="AU180" s="225" t="s">
        <v>91</v>
      </c>
      <c r="AY180" s="224" t="s">
        <v>298</v>
      </c>
      <c r="BK180" s="226">
        <f>SUM(BK181:BK185)</f>
        <v>0</v>
      </c>
    </row>
    <row r="181" s="2" customFormat="1" ht="24.15" customHeight="1">
      <c r="A181" s="39"/>
      <c r="B181" s="40"/>
      <c r="C181" s="229" t="s">
        <v>8</v>
      </c>
      <c r="D181" s="229" t="s">
        <v>300</v>
      </c>
      <c r="E181" s="230" t="s">
        <v>1197</v>
      </c>
      <c r="F181" s="231" t="s">
        <v>1198</v>
      </c>
      <c r="G181" s="232" t="s">
        <v>121</v>
      </c>
      <c r="H181" s="233">
        <v>59.200000000000003</v>
      </c>
      <c r="I181" s="234"/>
      <c r="J181" s="235">
        <f>ROUND(I181*H181,2)</f>
        <v>0</v>
      </c>
      <c r="K181" s="231" t="s">
        <v>303</v>
      </c>
      <c r="L181" s="45"/>
      <c r="M181" s="236" t="s">
        <v>1</v>
      </c>
      <c r="N181" s="237" t="s">
        <v>49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155</v>
      </c>
      <c r="AT181" s="240" t="s">
        <v>300</v>
      </c>
      <c r="AU181" s="240" t="s">
        <v>93</v>
      </c>
      <c r="AY181" s="18" t="s">
        <v>298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91</v>
      </c>
      <c r="BK181" s="241">
        <f>ROUND(I181*H181,2)</f>
        <v>0</v>
      </c>
      <c r="BL181" s="18" t="s">
        <v>155</v>
      </c>
      <c r="BM181" s="240" t="s">
        <v>1199</v>
      </c>
    </row>
    <row r="182" s="13" customFormat="1">
      <c r="A182" s="13"/>
      <c r="B182" s="242"/>
      <c r="C182" s="243"/>
      <c r="D182" s="244" t="s">
        <v>305</v>
      </c>
      <c r="E182" s="245" t="s">
        <v>1</v>
      </c>
      <c r="F182" s="246" t="s">
        <v>1200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305</v>
      </c>
      <c r="AU182" s="252" t="s">
        <v>93</v>
      </c>
      <c r="AV182" s="13" t="s">
        <v>91</v>
      </c>
      <c r="AW182" s="13" t="s">
        <v>38</v>
      </c>
      <c r="AX182" s="13" t="s">
        <v>84</v>
      </c>
      <c r="AY182" s="252" t="s">
        <v>298</v>
      </c>
    </row>
    <row r="183" s="14" customFormat="1">
      <c r="A183" s="14"/>
      <c r="B183" s="253"/>
      <c r="C183" s="254"/>
      <c r="D183" s="244" t="s">
        <v>305</v>
      </c>
      <c r="E183" s="255" t="s">
        <v>169</v>
      </c>
      <c r="F183" s="256" t="s">
        <v>1201</v>
      </c>
      <c r="G183" s="254"/>
      <c r="H183" s="257">
        <v>52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305</v>
      </c>
      <c r="AU183" s="263" t="s">
        <v>93</v>
      </c>
      <c r="AV183" s="14" t="s">
        <v>93</v>
      </c>
      <c r="AW183" s="14" t="s">
        <v>38</v>
      </c>
      <c r="AX183" s="14" t="s">
        <v>84</v>
      </c>
      <c r="AY183" s="263" t="s">
        <v>298</v>
      </c>
    </row>
    <row r="184" s="14" customFormat="1">
      <c r="A184" s="14"/>
      <c r="B184" s="253"/>
      <c r="C184" s="254"/>
      <c r="D184" s="244" t="s">
        <v>305</v>
      </c>
      <c r="E184" s="255" t="s">
        <v>171</v>
      </c>
      <c r="F184" s="256" t="s">
        <v>1202</v>
      </c>
      <c r="G184" s="254"/>
      <c r="H184" s="257">
        <v>7.2000000000000002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305</v>
      </c>
      <c r="AU184" s="263" t="s">
        <v>93</v>
      </c>
      <c r="AV184" s="14" t="s">
        <v>93</v>
      </c>
      <c r="AW184" s="14" t="s">
        <v>38</v>
      </c>
      <c r="AX184" s="14" t="s">
        <v>84</v>
      </c>
      <c r="AY184" s="263" t="s">
        <v>298</v>
      </c>
    </row>
    <row r="185" s="15" customFormat="1">
      <c r="A185" s="15"/>
      <c r="B185" s="264"/>
      <c r="C185" s="265"/>
      <c r="D185" s="244" t="s">
        <v>305</v>
      </c>
      <c r="E185" s="266" t="s">
        <v>1</v>
      </c>
      <c r="F185" s="267" t="s">
        <v>307</v>
      </c>
      <c r="G185" s="265"/>
      <c r="H185" s="268">
        <v>59.200000000000003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305</v>
      </c>
      <c r="AU185" s="274" t="s">
        <v>93</v>
      </c>
      <c r="AV185" s="15" t="s">
        <v>155</v>
      </c>
      <c r="AW185" s="15" t="s">
        <v>38</v>
      </c>
      <c r="AX185" s="15" t="s">
        <v>91</v>
      </c>
      <c r="AY185" s="274" t="s">
        <v>298</v>
      </c>
    </row>
    <row r="186" s="12" customFormat="1" ht="22.8" customHeight="1">
      <c r="A186" s="12"/>
      <c r="B186" s="213"/>
      <c r="C186" s="214"/>
      <c r="D186" s="215" t="s">
        <v>83</v>
      </c>
      <c r="E186" s="227" t="s">
        <v>338</v>
      </c>
      <c r="F186" s="227" t="s">
        <v>668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SUM(P187:P333)</f>
        <v>0</v>
      </c>
      <c r="Q186" s="221"/>
      <c r="R186" s="222">
        <f>SUM(R187:R333)</f>
        <v>62.252652900000001</v>
      </c>
      <c r="S186" s="221"/>
      <c r="T186" s="223">
        <f>SUM(T187:T333)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91</v>
      </c>
      <c r="AT186" s="225" t="s">
        <v>83</v>
      </c>
      <c r="AU186" s="225" t="s">
        <v>91</v>
      </c>
      <c r="AY186" s="224" t="s">
        <v>298</v>
      </c>
      <c r="BK186" s="226">
        <f>SUM(BK187:BK333)</f>
        <v>0</v>
      </c>
    </row>
    <row r="187" s="2" customFormat="1" ht="24.15" customHeight="1">
      <c r="A187" s="39"/>
      <c r="B187" s="40"/>
      <c r="C187" s="229" t="s">
        <v>363</v>
      </c>
      <c r="D187" s="229" t="s">
        <v>300</v>
      </c>
      <c r="E187" s="230" t="s">
        <v>1203</v>
      </c>
      <c r="F187" s="231" t="s">
        <v>1204</v>
      </c>
      <c r="G187" s="232" t="s">
        <v>152</v>
      </c>
      <c r="H187" s="233">
        <v>29.34</v>
      </c>
      <c r="I187" s="234"/>
      <c r="J187" s="235">
        <f>ROUND(I187*H187,2)</f>
        <v>0</v>
      </c>
      <c r="K187" s="231" t="s">
        <v>303</v>
      </c>
      <c r="L187" s="45"/>
      <c r="M187" s="236" t="s">
        <v>1</v>
      </c>
      <c r="N187" s="237" t="s">
        <v>49</v>
      </c>
      <c r="O187" s="92"/>
      <c r="P187" s="238">
        <f>O187*H187</f>
        <v>0</v>
      </c>
      <c r="Q187" s="238">
        <v>1.0000000000000001E-05</v>
      </c>
      <c r="R187" s="238">
        <f>Q187*H187</f>
        <v>0.00029340000000000003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155</v>
      </c>
      <c r="AT187" s="240" t="s">
        <v>300</v>
      </c>
      <c r="AU187" s="240" t="s">
        <v>93</v>
      </c>
      <c r="AY187" s="18" t="s">
        <v>298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91</v>
      </c>
      <c r="BK187" s="241">
        <f>ROUND(I187*H187,2)</f>
        <v>0</v>
      </c>
      <c r="BL187" s="18" t="s">
        <v>155</v>
      </c>
      <c r="BM187" s="240" t="s">
        <v>1205</v>
      </c>
    </row>
    <row r="188" s="13" customFormat="1">
      <c r="A188" s="13"/>
      <c r="B188" s="242"/>
      <c r="C188" s="243"/>
      <c r="D188" s="244" t="s">
        <v>305</v>
      </c>
      <c r="E188" s="245" t="s">
        <v>1</v>
      </c>
      <c r="F188" s="246" t="s">
        <v>555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305</v>
      </c>
      <c r="AU188" s="252" t="s">
        <v>93</v>
      </c>
      <c r="AV188" s="13" t="s">
        <v>91</v>
      </c>
      <c r="AW188" s="13" t="s">
        <v>38</v>
      </c>
      <c r="AX188" s="13" t="s">
        <v>84</v>
      </c>
      <c r="AY188" s="252" t="s">
        <v>298</v>
      </c>
    </row>
    <row r="189" s="14" customFormat="1">
      <c r="A189" s="14"/>
      <c r="B189" s="253"/>
      <c r="C189" s="254"/>
      <c r="D189" s="244" t="s">
        <v>305</v>
      </c>
      <c r="E189" s="255" t="s">
        <v>119</v>
      </c>
      <c r="F189" s="256" t="s">
        <v>1206</v>
      </c>
      <c r="G189" s="254"/>
      <c r="H189" s="257">
        <v>23.699999999999999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305</v>
      </c>
      <c r="AU189" s="263" t="s">
        <v>93</v>
      </c>
      <c r="AV189" s="14" t="s">
        <v>93</v>
      </c>
      <c r="AW189" s="14" t="s">
        <v>38</v>
      </c>
      <c r="AX189" s="14" t="s">
        <v>84</v>
      </c>
      <c r="AY189" s="263" t="s">
        <v>298</v>
      </c>
    </row>
    <row r="190" s="14" customFormat="1">
      <c r="A190" s="14"/>
      <c r="B190" s="253"/>
      <c r="C190" s="254"/>
      <c r="D190" s="244" t="s">
        <v>305</v>
      </c>
      <c r="E190" s="255" t="s">
        <v>123</v>
      </c>
      <c r="F190" s="256" t="s">
        <v>1207</v>
      </c>
      <c r="G190" s="254"/>
      <c r="H190" s="257">
        <v>5.6399999999999997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305</v>
      </c>
      <c r="AU190" s="263" t="s">
        <v>93</v>
      </c>
      <c r="AV190" s="14" t="s">
        <v>93</v>
      </c>
      <c r="AW190" s="14" t="s">
        <v>38</v>
      </c>
      <c r="AX190" s="14" t="s">
        <v>84</v>
      </c>
      <c r="AY190" s="263" t="s">
        <v>298</v>
      </c>
    </row>
    <row r="191" s="15" customFormat="1">
      <c r="A191" s="15"/>
      <c r="B191" s="264"/>
      <c r="C191" s="265"/>
      <c r="D191" s="244" t="s">
        <v>305</v>
      </c>
      <c r="E191" s="266" t="s">
        <v>1</v>
      </c>
      <c r="F191" s="267" t="s">
        <v>307</v>
      </c>
      <c r="G191" s="265"/>
      <c r="H191" s="268">
        <v>29.34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305</v>
      </c>
      <c r="AU191" s="274" t="s">
        <v>93</v>
      </c>
      <c r="AV191" s="15" t="s">
        <v>155</v>
      </c>
      <c r="AW191" s="15" t="s">
        <v>38</v>
      </c>
      <c r="AX191" s="15" t="s">
        <v>91</v>
      </c>
      <c r="AY191" s="274" t="s">
        <v>298</v>
      </c>
    </row>
    <row r="192" s="2" customFormat="1" ht="24.15" customHeight="1">
      <c r="A192" s="39"/>
      <c r="B192" s="40"/>
      <c r="C192" s="279" t="s">
        <v>211</v>
      </c>
      <c r="D192" s="279" t="s">
        <v>346</v>
      </c>
      <c r="E192" s="280" t="s">
        <v>1208</v>
      </c>
      <c r="F192" s="281" t="s">
        <v>1209</v>
      </c>
      <c r="G192" s="282" t="s">
        <v>152</v>
      </c>
      <c r="H192" s="283">
        <v>27.254999999999999</v>
      </c>
      <c r="I192" s="284"/>
      <c r="J192" s="285">
        <f>ROUND(I192*H192,2)</f>
        <v>0</v>
      </c>
      <c r="K192" s="281" t="s">
        <v>303</v>
      </c>
      <c r="L192" s="286"/>
      <c r="M192" s="287" t="s">
        <v>1</v>
      </c>
      <c r="N192" s="288" t="s">
        <v>49</v>
      </c>
      <c r="O192" s="92"/>
      <c r="P192" s="238">
        <f>O192*H192</f>
        <v>0</v>
      </c>
      <c r="Q192" s="238">
        <v>0.00142</v>
      </c>
      <c r="R192" s="238">
        <f>Q192*H192</f>
        <v>0.038702099999999996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338</v>
      </c>
      <c r="AT192" s="240" t="s">
        <v>346</v>
      </c>
      <c r="AU192" s="240" t="s">
        <v>93</v>
      </c>
      <c r="AY192" s="18" t="s">
        <v>298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91</v>
      </c>
      <c r="BK192" s="241">
        <f>ROUND(I192*H192,2)</f>
        <v>0</v>
      </c>
      <c r="BL192" s="18" t="s">
        <v>155</v>
      </c>
      <c r="BM192" s="240" t="s">
        <v>1210</v>
      </c>
    </row>
    <row r="193" s="14" customFormat="1">
      <c r="A193" s="14"/>
      <c r="B193" s="253"/>
      <c r="C193" s="254"/>
      <c r="D193" s="244" t="s">
        <v>305</v>
      </c>
      <c r="E193" s="255" t="s">
        <v>1</v>
      </c>
      <c r="F193" s="256" t="s">
        <v>119</v>
      </c>
      <c r="G193" s="254"/>
      <c r="H193" s="257">
        <v>23.699999999999999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305</v>
      </c>
      <c r="AU193" s="263" t="s">
        <v>93</v>
      </c>
      <c r="AV193" s="14" t="s">
        <v>93</v>
      </c>
      <c r="AW193" s="14" t="s">
        <v>38</v>
      </c>
      <c r="AX193" s="14" t="s">
        <v>84</v>
      </c>
      <c r="AY193" s="263" t="s">
        <v>298</v>
      </c>
    </row>
    <row r="194" s="15" customFormat="1">
      <c r="A194" s="15"/>
      <c r="B194" s="264"/>
      <c r="C194" s="265"/>
      <c r="D194" s="244" t="s">
        <v>305</v>
      </c>
      <c r="E194" s="266" t="s">
        <v>1</v>
      </c>
      <c r="F194" s="267" t="s">
        <v>307</v>
      </c>
      <c r="G194" s="265"/>
      <c r="H194" s="268">
        <v>23.699999999999999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305</v>
      </c>
      <c r="AU194" s="274" t="s">
        <v>93</v>
      </c>
      <c r="AV194" s="15" t="s">
        <v>155</v>
      </c>
      <c r="AW194" s="15" t="s">
        <v>38</v>
      </c>
      <c r="AX194" s="15" t="s">
        <v>91</v>
      </c>
      <c r="AY194" s="274" t="s">
        <v>298</v>
      </c>
    </row>
    <row r="195" s="14" customFormat="1">
      <c r="A195" s="14"/>
      <c r="B195" s="253"/>
      <c r="C195" s="254"/>
      <c r="D195" s="244" t="s">
        <v>305</v>
      </c>
      <c r="E195" s="254"/>
      <c r="F195" s="256" t="s">
        <v>1211</v>
      </c>
      <c r="G195" s="254"/>
      <c r="H195" s="257">
        <v>27.254999999999999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305</v>
      </c>
      <c r="AU195" s="263" t="s">
        <v>93</v>
      </c>
      <c r="AV195" s="14" t="s">
        <v>93</v>
      </c>
      <c r="AW195" s="14" t="s">
        <v>4</v>
      </c>
      <c r="AX195" s="14" t="s">
        <v>91</v>
      </c>
      <c r="AY195" s="263" t="s">
        <v>298</v>
      </c>
    </row>
    <row r="196" s="2" customFormat="1" ht="24.15" customHeight="1">
      <c r="A196" s="39"/>
      <c r="B196" s="40"/>
      <c r="C196" s="279" t="s">
        <v>373</v>
      </c>
      <c r="D196" s="279" t="s">
        <v>346</v>
      </c>
      <c r="E196" s="280" t="s">
        <v>1212</v>
      </c>
      <c r="F196" s="281" t="s">
        <v>1213</v>
      </c>
      <c r="G196" s="282" t="s">
        <v>152</v>
      </c>
      <c r="H196" s="283">
        <v>6.4859999999999998</v>
      </c>
      <c r="I196" s="284"/>
      <c r="J196" s="285">
        <f>ROUND(I196*H196,2)</f>
        <v>0</v>
      </c>
      <c r="K196" s="281" t="s">
        <v>303</v>
      </c>
      <c r="L196" s="286"/>
      <c r="M196" s="287" t="s">
        <v>1</v>
      </c>
      <c r="N196" s="288" t="s">
        <v>49</v>
      </c>
      <c r="O196" s="92"/>
      <c r="P196" s="238">
        <f>O196*H196</f>
        <v>0</v>
      </c>
      <c r="Q196" s="238">
        <v>0.0024199999999999998</v>
      </c>
      <c r="R196" s="238">
        <f>Q196*H196</f>
        <v>0.015696119999999997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338</v>
      </c>
      <c r="AT196" s="240" t="s">
        <v>346</v>
      </c>
      <c r="AU196" s="240" t="s">
        <v>93</v>
      </c>
      <c r="AY196" s="18" t="s">
        <v>298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91</v>
      </c>
      <c r="BK196" s="241">
        <f>ROUND(I196*H196,2)</f>
        <v>0</v>
      </c>
      <c r="BL196" s="18" t="s">
        <v>155</v>
      </c>
      <c r="BM196" s="240" t="s">
        <v>1214</v>
      </c>
    </row>
    <row r="197" s="14" customFormat="1">
      <c r="A197" s="14"/>
      <c r="B197" s="253"/>
      <c r="C197" s="254"/>
      <c r="D197" s="244" t="s">
        <v>305</v>
      </c>
      <c r="E197" s="255" t="s">
        <v>1</v>
      </c>
      <c r="F197" s="256" t="s">
        <v>123</v>
      </c>
      <c r="G197" s="254"/>
      <c r="H197" s="257">
        <v>5.6399999999999997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305</v>
      </c>
      <c r="AU197" s="263" t="s">
        <v>93</v>
      </c>
      <c r="AV197" s="14" t="s">
        <v>93</v>
      </c>
      <c r="AW197" s="14" t="s">
        <v>38</v>
      </c>
      <c r="AX197" s="14" t="s">
        <v>84</v>
      </c>
      <c r="AY197" s="263" t="s">
        <v>298</v>
      </c>
    </row>
    <row r="198" s="15" customFormat="1">
      <c r="A198" s="15"/>
      <c r="B198" s="264"/>
      <c r="C198" s="265"/>
      <c r="D198" s="244" t="s">
        <v>305</v>
      </c>
      <c r="E198" s="266" t="s">
        <v>1</v>
      </c>
      <c r="F198" s="267" t="s">
        <v>307</v>
      </c>
      <c r="G198" s="265"/>
      <c r="H198" s="268">
        <v>5.6399999999999997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305</v>
      </c>
      <c r="AU198" s="274" t="s">
        <v>93</v>
      </c>
      <c r="AV198" s="15" t="s">
        <v>155</v>
      </c>
      <c r="AW198" s="15" t="s">
        <v>38</v>
      </c>
      <c r="AX198" s="15" t="s">
        <v>91</v>
      </c>
      <c r="AY198" s="274" t="s">
        <v>298</v>
      </c>
    </row>
    <row r="199" s="14" customFormat="1">
      <c r="A199" s="14"/>
      <c r="B199" s="253"/>
      <c r="C199" s="254"/>
      <c r="D199" s="244" t="s">
        <v>305</v>
      </c>
      <c r="E199" s="254"/>
      <c r="F199" s="256" t="s">
        <v>1215</v>
      </c>
      <c r="G199" s="254"/>
      <c r="H199" s="257">
        <v>6.4859999999999998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305</v>
      </c>
      <c r="AU199" s="263" t="s">
        <v>93</v>
      </c>
      <c r="AV199" s="14" t="s">
        <v>93</v>
      </c>
      <c r="AW199" s="14" t="s">
        <v>4</v>
      </c>
      <c r="AX199" s="14" t="s">
        <v>91</v>
      </c>
      <c r="AY199" s="263" t="s">
        <v>298</v>
      </c>
    </row>
    <row r="200" s="2" customFormat="1" ht="24.15" customHeight="1">
      <c r="A200" s="39"/>
      <c r="B200" s="40"/>
      <c r="C200" s="229" t="s">
        <v>379</v>
      </c>
      <c r="D200" s="229" t="s">
        <v>300</v>
      </c>
      <c r="E200" s="230" t="s">
        <v>1216</v>
      </c>
      <c r="F200" s="231" t="s">
        <v>1217</v>
      </c>
      <c r="G200" s="232" t="s">
        <v>152</v>
      </c>
      <c r="H200" s="233">
        <v>549.59000000000003</v>
      </c>
      <c r="I200" s="234"/>
      <c r="J200" s="235">
        <f>ROUND(I200*H200,2)</f>
        <v>0</v>
      </c>
      <c r="K200" s="231" t="s">
        <v>303</v>
      </c>
      <c r="L200" s="45"/>
      <c r="M200" s="236" t="s">
        <v>1</v>
      </c>
      <c r="N200" s="237" t="s">
        <v>49</v>
      </c>
      <c r="O200" s="92"/>
      <c r="P200" s="238">
        <f>O200*H200</f>
        <v>0</v>
      </c>
      <c r="Q200" s="238">
        <v>2.0000000000000002E-05</v>
      </c>
      <c r="R200" s="238">
        <f>Q200*H200</f>
        <v>0.010991800000000001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155</v>
      </c>
      <c r="AT200" s="240" t="s">
        <v>300</v>
      </c>
      <c r="AU200" s="240" t="s">
        <v>93</v>
      </c>
      <c r="AY200" s="18" t="s">
        <v>298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91</v>
      </c>
      <c r="BK200" s="241">
        <f>ROUND(I200*H200,2)</f>
        <v>0</v>
      </c>
      <c r="BL200" s="18" t="s">
        <v>155</v>
      </c>
      <c r="BM200" s="240" t="s">
        <v>1218</v>
      </c>
    </row>
    <row r="201" s="13" customFormat="1">
      <c r="A201" s="13"/>
      <c r="B201" s="242"/>
      <c r="C201" s="243"/>
      <c r="D201" s="244" t="s">
        <v>305</v>
      </c>
      <c r="E201" s="245" t="s">
        <v>1</v>
      </c>
      <c r="F201" s="246" t="s">
        <v>555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305</v>
      </c>
      <c r="AU201" s="252" t="s">
        <v>93</v>
      </c>
      <c r="AV201" s="13" t="s">
        <v>91</v>
      </c>
      <c r="AW201" s="13" t="s">
        <v>38</v>
      </c>
      <c r="AX201" s="13" t="s">
        <v>84</v>
      </c>
      <c r="AY201" s="252" t="s">
        <v>298</v>
      </c>
    </row>
    <row r="202" s="14" customFormat="1">
      <c r="A202" s="14"/>
      <c r="B202" s="253"/>
      <c r="C202" s="254"/>
      <c r="D202" s="244" t="s">
        <v>305</v>
      </c>
      <c r="E202" s="255" t="s">
        <v>126</v>
      </c>
      <c r="F202" s="256" t="s">
        <v>1219</v>
      </c>
      <c r="G202" s="254"/>
      <c r="H202" s="257">
        <v>549.59000000000003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305</v>
      </c>
      <c r="AU202" s="263" t="s">
        <v>93</v>
      </c>
      <c r="AV202" s="14" t="s">
        <v>93</v>
      </c>
      <c r="AW202" s="14" t="s">
        <v>38</v>
      </c>
      <c r="AX202" s="14" t="s">
        <v>84</v>
      </c>
      <c r="AY202" s="263" t="s">
        <v>298</v>
      </c>
    </row>
    <row r="203" s="15" customFormat="1">
      <c r="A203" s="15"/>
      <c r="B203" s="264"/>
      <c r="C203" s="265"/>
      <c r="D203" s="244" t="s">
        <v>305</v>
      </c>
      <c r="E203" s="266" t="s">
        <v>1</v>
      </c>
      <c r="F203" s="267" t="s">
        <v>307</v>
      </c>
      <c r="G203" s="265"/>
      <c r="H203" s="268">
        <v>549.59000000000003</v>
      </c>
      <c r="I203" s="269"/>
      <c r="J203" s="265"/>
      <c r="K203" s="265"/>
      <c r="L203" s="270"/>
      <c r="M203" s="271"/>
      <c r="N203" s="272"/>
      <c r="O203" s="272"/>
      <c r="P203" s="272"/>
      <c r="Q203" s="272"/>
      <c r="R203" s="272"/>
      <c r="S203" s="272"/>
      <c r="T203" s="27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4" t="s">
        <v>305</v>
      </c>
      <c r="AU203" s="274" t="s">
        <v>93</v>
      </c>
      <c r="AV203" s="15" t="s">
        <v>155</v>
      </c>
      <c r="AW203" s="15" t="s">
        <v>4</v>
      </c>
      <c r="AX203" s="15" t="s">
        <v>91</v>
      </c>
      <c r="AY203" s="274" t="s">
        <v>298</v>
      </c>
    </row>
    <row r="204" s="2" customFormat="1" ht="24.15" customHeight="1">
      <c r="A204" s="39"/>
      <c r="B204" s="40"/>
      <c r="C204" s="279" t="s">
        <v>214</v>
      </c>
      <c r="D204" s="279" t="s">
        <v>346</v>
      </c>
      <c r="E204" s="280" t="s">
        <v>1220</v>
      </c>
      <c r="F204" s="281" t="s">
        <v>1221</v>
      </c>
      <c r="G204" s="282" t="s">
        <v>152</v>
      </c>
      <c r="H204" s="283">
        <v>287.97800000000001</v>
      </c>
      <c r="I204" s="284"/>
      <c r="J204" s="285">
        <f>ROUND(I204*H204,2)</f>
        <v>0</v>
      </c>
      <c r="K204" s="281" t="s">
        <v>303</v>
      </c>
      <c r="L204" s="286"/>
      <c r="M204" s="287" t="s">
        <v>1</v>
      </c>
      <c r="N204" s="288" t="s">
        <v>49</v>
      </c>
      <c r="O204" s="92"/>
      <c r="P204" s="238">
        <f>O204*H204</f>
        <v>0</v>
      </c>
      <c r="Q204" s="238">
        <v>0.0036600000000000001</v>
      </c>
      <c r="R204" s="238">
        <f>Q204*H204</f>
        <v>1.0539994800000001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338</v>
      </c>
      <c r="AT204" s="240" t="s">
        <v>346</v>
      </c>
      <c r="AU204" s="240" t="s">
        <v>93</v>
      </c>
      <c r="AY204" s="18" t="s">
        <v>298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91</v>
      </c>
      <c r="BK204" s="241">
        <f>ROUND(I204*H204,2)</f>
        <v>0</v>
      </c>
      <c r="BL204" s="18" t="s">
        <v>155</v>
      </c>
      <c r="BM204" s="240" t="s">
        <v>1222</v>
      </c>
    </row>
    <row r="205" s="2" customFormat="1">
      <c r="A205" s="39"/>
      <c r="B205" s="40"/>
      <c r="C205" s="41"/>
      <c r="D205" s="244" t="s">
        <v>324</v>
      </c>
      <c r="E205" s="41"/>
      <c r="F205" s="275" t="s">
        <v>1223</v>
      </c>
      <c r="G205" s="41"/>
      <c r="H205" s="41"/>
      <c r="I205" s="276"/>
      <c r="J205" s="41"/>
      <c r="K205" s="41"/>
      <c r="L205" s="45"/>
      <c r="M205" s="277"/>
      <c r="N205" s="27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324</v>
      </c>
      <c r="AU205" s="18" t="s">
        <v>93</v>
      </c>
    </row>
    <row r="206" s="14" customFormat="1">
      <c r="A206" s="14"/>
      <c r="B206" s="253"/>
      <c r="C206" s="254"/>
      <c r="D206" s="244" t="s">
        <v>305</v>
      </c>
      <c r="E206" s="255" t="s">
        <v>1</v>
      </c>
      <c r="F206" s="256" t="s">
        <v>1224</v>
      </c>
      <c r="G206" s="254"/>
      <c r="H206" s="257">
        <v>279.58999999999997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305</v>
      </c>
      <c r="AU206" s="263" t="s">
        <v>93</v>
      </c>
      <c r="AV206" s="14" t="s">
        <v>93</v>
      </c>
      <c r="AW206" s="14" t="s">
        <v>38</v>
      </c>
      <c r="AX206" s="14" t="s">
        <v>84</v>
      </c>
      <c r="AY206" s="263" t="s">
        <v>298</v>
      </c>
    </row>
    <row r="207" s="15" customFormat="1">
      <c r="A207" s="15"/>
      <c r="B207" s="264"/>
      <c r="C207" s="265"/>
      <c r="D207" s="244" t="s">
        <v>305</v>
      </c>
      <c r="E207" s="266" t="s">
        <v>1</v>
      </c>
      <c r="F207" s="267" t="s">
        <v>307</v>
      </c>
      <c r="G207" s="265"/>
      <c r="H207" s="268">
        <v>279.58999999999997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4" t="s">
        <v>305</v>
      </c>
      <c r="AU207" s="274" t="s">
        <v>93</v>
      </c>
      <c r="AV207" s="15" t="s">
        <v>155</v>
      </c>
      <c r="AW207" s="15" t="s">
        <v>38</v>
      </c>
      <c r="AX207" s="15" t="s">
        <v>91</v>
      </c>
      <c r="AY207" s="274" t="s">
        <v>298</v>
      </c>
    </row>
    <row r="208" s="14" customFormat="1">
      <c r="A208" s="14"/>
      <c r="B208" s="253"/>
      <c r="C208" s="254"/>
      <c r="D208" s="244" t="s">
        <v>305</v>
      </c>
      <c r="E208" s="254"/>
      <c r="F208" s="256" t="s">
        <v>1225</v>
      </c>
      <c r="G208" s="254"/>
      <c r="H208" s="257">
        <v>287.97800000000001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305</v>
      </c>
      <c r="AU208" s="263" t="s">
        <v>93</v>
      </c>
      <c r="AV208" s="14" t="s">
        <v>93</v>
      </c>
      <c r="AW208" s="14" t="s">
        <v>4</v>
      </c>
      <c r="AX208" s="14" t="s">
        <v>91</v>
      </c>
      <c r="AY208" s="263" t="s">
        <v>298</v>
      </c>
    </row>
    <row r="209" s="2" customFormat="1" ht="24.15" customHeight="1">
      <c r="A209" s="39"/>
      <c r="B209" s="40"/>
      <c r="C209" s="229" t="s">
        <v>387</v>
      </c>
      <c r="D209" s="229" t="s">
        <v>300</v>
      </c>
      <c r="E209" s="230" t="s">
        <v>1226</v>
      </c>
      <c r="F209" s="231" t="s">
        <v>1227</v>
      </c>
      <c r="G209" s="232" t="s">
        <v>186</v>
      </c>
      <c r="H209" s="233">
        <v>22</v>
      </c>
      <c r="I209" s="234"/>
      <c r="J209" s="235">
        <f>ROUND(I209*H209,2)</f>
        <v>0</v>
      </c>
      <c r="K209" s="231" t="s">
        <v>303</v>
      </c>
      <c r="L209" s="45"/>
      <c r="M209" s="236" t="s">
        <v>1</v>
      </c>
      <c r="N209" s="237" t="s">
        <v>49</v>
      </c>
      <c r="O209" s="92"/>
      <c r="P209" s="238">
        <f>O209*H209</f>
        <v>0</v>
      </c>
      <c r="Q209" s="238">
        <v>8.0000000000000007E-05</v>
      </c>
      <c r="R209" s="238">
        <f>Q209*H209</f>
        <v>0.0017600000000000001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155</v>
      </c>
      <c r="AT209" s="240" t="s">
        <v>300</v>
      </c>
      <c r="AU209" s="240" t="s">
        <v>93</v>
      </c>
      <c r="AY209" s="18" t="s">
        <v>298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91</v>
      </c>
      <c r="BK209" s="241">
        <f>ROUND(I209*H209,2)</f>
        <v>0</v>
      </c>
      <c r="BL209" s="18" t="s">
        <v>155</v>
      </c>
      <c r="BM209" s="240" t="s">
        <v>1228</v>
      </c>
    </row>
    <row r="210" s="13" customFormat="1">
      <c r="A210" s="13"/>
      <c r="B210" s="242"/>
      <c r="C210" s="243"/>
      <c r="D210" s="244" t="s">
        <v>305</v>
      </c>
      <c r="E210" s="245" t="s">
        <v>1</v>
      </c>
      <c r="F210" s="246" t="s">
        <v>383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305</v>
      </c>
      <c r="AU210" s="252" t="s">
        <v>93</v>
      </c>
      <c r="AV210" s="13" t="s">
        <v>91</v>
      </c>
      <c r="AW210" s="13" t="s">
        <v>38</v>
      </c>
      <c r="AX210" s="13" t="s">
        <v>84</v>
      </c>
      <c r="AY210" s="252" t="s">
        <v>298</v>
      </c>
    </row>
    <row r="211" s="14" customFormat="1">
      <c r="A211" s="14"/>
      <c r="B211" s="253"/>
      <c r="C211" s="254"/>
      <c r="D211" s="244" t="s">
        <v>305</v>
      </c>
      <c r="E211" s="255" t="s">
        <v>128</v>
      </c>
      <c r="F211" s="256" t="s">
        <v>402</v>
      </c>
      <c r="G211" s="254"/>
      <c r="H211" s="257">
        <v>22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305</v>
      </c>
      <c r="AU211" s="263" t="s">
        <v>93</v>
      </c>
      <c r="AV211" s="14" t="s">
        <v>93</v>
      </c>
      <c r="AW211" s="14" t="s">
        <v>38</v>
      </c>
      <c r="AX211" s="14" t="s">
        <v>84</v>
      </c>
      <c r="AY211" s="263" t="s">
        <v>298</v>
      </c>
    </row>
    <row r="212" s="15" customFormat="1">
      <c r="A212" s="15"/>
      <c r="B212" s="264"/>
      <c r="C212" s="265"/>
      <c r="D212" s="244" t="s">
        <v>305</v>
      </c>
      <c r="E212" s="266" t="s">
        <v>1</v>
      </c>
      <c r="F212" s="267" t="s">
        <v>307</v>
      </c>
      <c r="G212" s="265"/>
      <c r="H212" s="268">
        <v>22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305</v>
      </c>
      <c r="AU212" s="274" t="s">
        <v>93</v>
      </c>
      <c r="AV212" s="15" t="s">
        <v>155</v>
      </c>
      <c r="AW212" s="15" t="s">
        <v>38</v>
      </c>
      <c r="AX212" s="15" t="s">
        <v>91</v>
      </c>
      <c r="AY212" s="274" t="s">
        <v>298</v>
      </c>
    </row>
    <row r="213" s="2" customFormat="1" ht="16.5" customHeight="1">
      <c r="A213" s="39"/>
      <c r="B213" s="40"/>
      <c r="C213" s="279" t="s">
        <v>391</v>
      </c>
      <c r="D213" s="279" t="s">
        <v>346</v>
      </c>
      <c r="E213" s="280" t="s">
        <v>1229</v>
      </c>
      <c r="F213" s="281" t="s">
        <v>1230</v>
      </c>
      <c r="G213" s="282" t="s">
        <v>186</v>
      </c>
      <c r="H213" s="283">
        <v>22</v>
      </c>
      <c r="I213" s="284"/>
      <c r="J213" s="285">
        <f>ROUND(I213*H213,2)</f>
        <v>0</v>
      </c>
      <c r="K213" s="281" t="s">
        <v>303</v>
      </c>
      <c r="L213" s="286"/>
      <c r="M213" s="287" t="s">
        <v>1</v>
      </c>
      <c r="N213" s="288" t="s">
        <v>49</v>
      </c>
      <c r="O213" s="92"/>
      <c r="P213" s="238">
        <f>O213*H213</f>
        <v>0</v>
      </c>
      <c r="Q213" s="238">
        <v>0.00080000000000000004</v>
      </c>
      <c r="R213" s="238">
        <f>Q213*H213</f>
        <v>0.017600000000000001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338</v>
      </c>
      <c r="AT213" s="240" t="s">
        <v>346</v>
      </c>
      <c r="AU213" s="240" t="s">
        <v>93</v>
      </c>
      <c r="AY213" s="18" t="s">
        <v>298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91</v>
      </c>
      <c r="BK213" s="241">
        <f>ROUND(I213*H213,2)</f>
        <v>0</v>
      </c>
      <c r="BL213" s="18" t="s">
        <v>155</v>
      </c>
      <c r="BM213" s="240" t="s">
        <v>1231</v>
      </c>
    </row>
    <row r="214" s="14" customFormat="1">
      <c r="A214" s="14"/>
      <c r="B214" s="253"/>
      <c r="C214" s="254"/>
      <c r="D214" s="244" t="s">
        <v>305</v>
      </c>
      <c r="E214" s="255" t="s">
        <v>1</v>
      </c>
      <c r="F214" s="256" t="s">
        <v>128</v>
      </c>
      <c r="G214" s="254"/>
      <c r="H214" s="257">
        <v>22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305</v>
      </c>
      <c r="AU214" s="263" t="s">
        <v>93</v>
      </c>
      <c r="AV214" s="14" t="s">
        <v>93</v>
      </c>
      <c r="AW214" s="14" t="s">
        <v>38</v>
      </c>
      <c r="AX214" s="14" t="s">
        <v>84</v>
      </c>
      <c r="AY214" s="263" t="s">
        <v>298</v>
      </c>
    </row>
    <row r="215" s="15" customFormat="1">
      <c r="A215" s="15"/>
      <c r="B215" s="264"/>
      <c r="C215" s="265"/>
      <c r="D215" s="244" t="s">
        <v>305</v>
      </c>
      <c r="E215" s="266" t="s">
        <v>1</v>
      </c>
      <c r="F215" s="267" t="s">
        <v>307</v>
      </c>
      <c r="G215" s="265"/>
      <c r="H215" s="268">
        <v>22</v>
      </c>
      <c r="I215" s="269"/>
      <c r="J215" s="265"/>
      <c r="K215" s="265"/>
      <c r="L215" s="270"/>
      <c r="M215" s="271"/>
      <c r="N215" s="272"/>
      <c r="O215" s="272"/>
      <c r="P215" s="272"/>
      <c r="Q215" s="272"/>
      <c r="R215" s="272"/>
      <c r="S215" s="272"/>
      <c r="T215" s="27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4" t="s">
        <v>305</v>
      </c>
      <c r="AU215" s="274" t="s">
        <v>93</v>
      </c>
      <c r="AV215" s="15" t="s">
        <v>155</v>
      </c>
      <c r="AW215" s="15" t="s">
        <v>38</v>
      </c>
      <c r="AX215" s="15" t="s">
        <v>91</v>
      </c>
      <c r="AY215" s="274" t="s">
        <v>298</v>
      </c>
    </row>
    <row r="216" s="2" customFormat="1" ht="24.15" customHeight="1">
      <c r="A216" s="39"/>
      <c r="B216" s="40"/>
      <c r="C216" s="229" t="s">
        <v>395</v>
      </c>
      <c r="D216" s="229" t="s">
        <v>300</v>
      </c>
      <c r="E216" s="230" t="s">
        <v>1232</v>
      </c>
      <c r="F216" s="231" t="s">
        <v>1233</v>
      </c>
      <c r="G216" s="232" t="s">
        <v>186</v>
      </c>
      <c r="H216" s="233">
        <v>4</v>
      </c>
      <c r="I216" s="234"/>
      <c r="J216" s="235">
        <f>ROUND(I216*H216,2)</f>
        <v>0</v>
      </c>
      <c r="K216" s="231" t="s">
        <v>303</v>
      </c>
      <c r="L216" s="45"/>
      <c r="M216" s="236" t="s">
        <v>1</v>
      </c>
      <c r="N216" s="237" t="s">
        <v>49</v>
      </c>
      <c r="O216" s="92"/>
      <c r="P216" s="238">
        <f>O216*H216</f>
        <v>0</v>
      </c>
      <c r="Q216" s="238">
        <v>0.00010000000000000001</v>
      </c>
      <c r="R216" s="238">
        <f>Q216*H216</f>
        <v>0.00040000000000000002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155</v>
      </c>
      <c r="AT216" s="240" t="s">
        <v>300</v>
      </c>
      <c r="AU216" s="240" t="s">
        <v>93</v>
      </c>
      <c r="AY216" s="18" t="s">
        <v>298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91</v>
      </c>
      <c r="BK216" s="241">
        <f>ROUND(I216*H216,2)</f>
        <v>0</v>
      </c>
      <c r="BL216" s="18" t="s">
        <v>155</v>
      </c>
      <c r="BM216" s="240" t="s">
        <v>1234</v>
      </c>
    </row>
    <row r="217" s="13" customFormat="1">
      <c r="A217" s="13"/>
      <c r="B217" s="242"/>
      <c r="C217" s="243"/>
      <c r="D217" s="244" t="s">
        <v>305</v>
      </c>
      <c r="E217" s="245" t="s">
        <v>1</v>
      </c>
      <c r="F217" s="246" t="s">
        <v>383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305</v>
      </c>
      <c r="AU217" s="252" t="s">
        <v>93</v>
      </c>
      <c r="AV217" s="13" t="s">
        <v>91</v>
      </c>
      <c r="AW217" s="13" t="s">
        <v>38</v>
      </c>
      <c r="AX217" s="13" t="s">
        <v>84</v>
      </c>
      <c r="AY217" s="252" t="s">
        <v>298</v>
      </c>
    </row>
    <row r="218" s="14" customFormat="1">
      <c r="A218" s="14"/>
      <c r="B218" s="253"/>
      <c r="C218" s="254"/>
      <c r="D218" s="244" t="s">
        <v>305</v>
      </c>
      <c r="E218" s="255" t="s">
        <v>136</v>
      </c>
      <c r="F218" s="256" t="s">
        <v>155</v>
      </c>
      <c r="G218" s="254"/>
      <c r="H218" s="257">
        <v>4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305</v>
      </c>
      <c r="AU218" s="263" t="s">
        <v>93</v>
      </c>
      <c r="AV218" s="14" t="s">
        <v>93</v>
      </c>
      <c r="AW218" s="14" t="s">
        <v>38</v>
      </c>
      <c r="AX218" s="14" t="s">
        <v>84</v>
      </c>
      <c r="AY218" s="263" t="s">
        <v>298</v>
      </c>
    </row>
    <row r="219" s="15" customFormat="1">
      <c r="A219" s="15"/>
      <c r="B219" s="264"/>
      <c r="C219" s="265"/>
      <c r="D219" s="244" t="s">
        <v>305</v>
      </c>
      <c r="E219" s="266" t="s">
        <v>1</v>
      </c>
      <c r="F219" s="267" t="s">
        <v>307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305</v>
      </c>
      <c r="AU219" s="274" t="s">
        <v>93</v>
      </c>
      <c r="AV219" s="15" t="s">
        <v>155</v>
      </c>
      <c r="AW219" s="15" t="s">
        <v>38</v>
      </c>
      <c r="AX219" s="15" t="s">
        <v>91</v>
      </c>
      <c r="AY219" s="274" t="s">
        <v>298</v>
      </c>
    </row>
    <row r="220" s="2" customFormat="1" ht="16.5" customHeight="1">
      <c r="A220" s="39"/>
      <c r="B220" s="40"/>
      <c r="C220" s="279" t="s">
        <v>7</v>
      </c>
      <c r="D220" s="279" t="s">
        <v>346</v>
      </c>
      <c r="E220" s="280" t="s">
        <v>1235</v>
      </c>
      <c r="F220" s="281" t="s">
        <v>1236</v>
      </c>
      <c r="G220" s="282" t="s">
        <v>186</v>
      </c>
      <c r="H220" s="283">
        <v>4</v>
      </c>
      <c r="I220" s="284"/>
      <c r="J220" s="285">
        <f>ROUND(I220*H220,2)</f>
        <v>0</v>
      </c>
      <c r="K220" s="281" t="s">
        <v>303</v>
      </c>
      <c r="L220" s="286"/>
      <c r="M220" s="287" t="s">
        <v>1</v>
      </c>
      <c r="N220" s="288" t="s">
        <v>49</v>
      </c>
      <c r="O220" s="92"/>
      <c r="P220" s="238">
        <f>O220*H220</f>
        <v>0</v>
      </c>
      <c r="Q220" s="238">
        <v>0.0015</v>
      </c>
      <c r="R220" s="238">
        <f>Q220*H220</f>
        <v>0.0060000000000000001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338</v>
      </c>
      <c r="AT220" s="240" t="s">
        <v>346</v>
      </c>
      <c r="AU220" s="240" t="s">
        <v>93</v>
      </c>
      <c r="AY220" s="18" t="s">
        <v>298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91</v>
      </c>
      <c r="BK220" s="241">
        <f>ROUND(I220*H220,2)</f>
        <v>0</v>
      </c>
      <c r="BL220" s="18" t="s">
        <v>155</v>
      </c>
      <c r="BM220" s="240" t="s">
        <v>1237</v>
      </c>
    </row>
    <row r="221" s="14" customFormat="1">
      <c r="A221" s="14"/>
      <c r="B221" s="253"/>
      <c r="C221" s="254"/>
      <c r="D221" s="244" t="s">
        <v>305</v>
      </c>
      <c r="E221" s="255" t="s">
        <v>1</v>
      </c>
      <c r="F221" s="256" t="s">
        <v>136</v>
      </c>
      <c r="G221" s="254"/>
      <c r="H221" s="257">
        <v>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305</v>
      </c>
      <c r="AU221" s="263" t="s">
        <v>93</v>
      </c>
      <c r="AV221" s="14" t="s">
        <v>93</v>
      </c>
      <c r="AW221" s="14" t="s">
        <v>38</v>
      </c>
      <c r="AX221" s="14" t="s">
        <v>84</v>
      </c>
      <c r="AY221" s="263" t="s">
        <v>298</v>
      </c>
    </row>
    <row r="222" s="15" customFormat="1">
      <c r="A222" s="15"/>
      <c r="B222" s="264"/>
      <c r="C222" s="265"/>
      <c r="D222" s="244" t="s">
        <v>305</v>
      </c>
      <c r="E222" s="266" t="s">
        <v>1</v>
      </c>
      <c r="F222" s="267" t="s">
        <v>307</v>
      </c>
      <c r="G222" s="265"/>
      <c r="H222" s="268">
        <v>4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305</v>
      </c>
      <c r="AU222" s="274" t="s">
        <v>93</v>
      </c>
      <c r="AV222" s="15" t="s">
        <v>155</v>
      </c>
      <c r="AW222" s="15" t="s">
        <v>38</v>
      </c>
      <c r="AX222" s="15" t="s">
        <v>91</v>
      </c>
      <c r="AY222" s="274" t="s">
        <v>298</v>
      </c>
    </row>
    <row r="223" s="2" customFormat="1" ht="24.15" customHeight="1">
      <c r="A223" s="39"/>
      <c r="B223" s="40"/>
      <c r="C223" s="229" t="s">
        <v>402</v>
      </c>
      <c r="D223" s="229" t="s">
        <v>300</v>
      </c>
      <c r="E223" s="230" t="s">
        <v>1238</v>
      </c>
      <c r="F223" s="231" t="s">
        <v>1239</v>
      </c>
      <c r="G223" s="232" t="s">
        <v>186</v>
      </c>
      <c r="H223" s="233">
        <v>6</v>
      </c>
      <c r="I223" s="234"/>
      <c r="J223" s="235">
        <f>ROUND(I223*H223,2)</f>
        <v>0</v>
      </c>
      <c r="K223" s="231" t="s">
        <v>303</v>
      </c>
      <c r="L223" s="45"/>
      <c r="M223" s="236" t="s">
        <v>1</v>
      </c>
      <c r="N223" s="237" t="s">
        <v>49</v>
      </c>
      <c r="O223" s="92"/>
      <c r="P223" s="238">
        <f>O223*H223</f>
        <v>0</v>
      </c>
      <c r="Q223" s="238">
        <v>0.00010000000000000001</v>
      </c>
      <c r="R223" s="238">
        <f>Q223*H223</f>
        <v>0.00060000000000000006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155</v>
      </c>
      <c r="AT223" s="240" t="s">
        <v>300</v>
      </c>
      <c r="AU223" s="240" t="s">
        <v>93</v>
      </c>
      <c r="AY223" s="18" t="s">
        <v>298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91</v>
      </c>
      <c r="BK223" s="241">
        <f>ROUND(I223*H223,2)</f>
        <v>0</v>
      </c>
      <c r="BL223" s="18" t="s">
        <v>155</v>
      </c>
      <c r="BM223" s="240" t="s">
        <v>1240</v>
      </c>
    </row>
    <row r="224" s="14" customFormat="1">
      <c r="A224" s="14"/>
      <c r="B224" s="253"/>
      <c r="C224" s="254"/>
      <c r="D224" s="244" t="s">
        <v>305</v>
      </c>
      <c r="E224" s="255" t="s">
        <v>1</v>
      </c>
      <c r="F224" s="256" t="s">
        <v>143</v>
      </c>
      <c r="G224" s="254"/>
      <c r="H224" s="257">
        <v>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305</v>
      </c>
      <c r="AU224" s="263" t="s">
        <v>93</v>
      </c>
      <c r="AV224" s="14" t="s">
        <v>93</v>
      </c>
      <c r="AW224" s="14" t="s">
        <v>38</v>
      </c>
      <c r="AX224" s="14" t="s">
        <v>84</v>
      </c>
      <c r="AY224" s="263" t="s">
        <v>298</v>
      </c>
    </row>
    <row r="225" s="15" customFormat="1">
      <c r="A225" s="15"/>
      <c r="B225" s="264"/>
      <c r="C225" s="265"/>
      <c r="D225" s="244" t="s">
        <v>305</v>
      </c>
      <c r="E225" s="266" t="s">
        <v>1</v>
      </c>
      <c r="F225" s="267" t="s">
        <v>307</v>
      </c>
      <c r="G225" s="265"/>
      <c r="H225" s="268">
        <v>6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305</v>
      </c>
      <c r="AU225" s="274" t="s">
        <v>93</v>
      </c>
      <c r="AV225" s="15" t="s">
        <v>155</v>
      </c>
      <c r="AW225" s="15" t="s">
        <v>38</v>
      </c>
      <c r="AX225" s="15" t="s">
        <v>91</v>
      </c>
      <c r="AY225" s="274" t="s">
        <v>298</v>
      </c>
    </row>
    <row r="226" s="2" customFormat="1" ht="16.5" customHeight="1">
      <c r="A226" s="39"/>
      <c r="B226" s="40"/>
      <c r="C226" s="279" t="s">
        <v>406</v>
      </c>
      <c r="D226" s="279" t="s">
        <v>346</v>
      </c>
      <c r="E226" s="280" t="s">
        <v>1241</v>
      </c>
      <c r="F226" s="281" t="s">
        <v>1242</v>
      </c>
      <c r="G226" s="282" t="s">
        <v>186</v>
      </c>
      <c r="H226" s="283">
        <v>6</v>
      </c>
      <c r="I226" s="284"/>
      <c r="J226" s="285">
        <f>ROUND(I226*H226,2)</f>
        <v>0</v>
      </c>
      <c r="K226" s="281" t="s">
        <v>303</v>
      </c>
      <c r="L226" s="286"/>
      <c r="M226" s="287" t="s">
        <v>1</v>
      </c>
      <c r="N226" s="288" t="s">
        <v>49</v>
      </c>
      <c r="O226" s="92"/>
      <c r="P226" s="238">
        <f>O226*H226</f>
        <v>0</v>
      </c>
      <c r="Q226" s="238">
        <v>0.00080000000000000004</v>
      </c>
      <c r="R226" s="238">
        <f>Q226*H226</f>
        <v>0.0048000000000000004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338</v>
      </c>
      <c r="AT226" s="240" t="s">
        <v>346</v>
      </c>
      <c r="AU226" s="240" t="s">
        <v>93</v>
      </c>
      <c r="AY226" s="18" t="s">
        <v>298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91</v>
      </c>
      <c r="BK226" s="241">
        <f>ROUND(I226*H226,2)</f>
        <v>0</v>
      </c>
      <c r="BL226" s="18" t="s">
        <v>155</v>
      </c>
      <c r="BM226" s="240" t="s">
        <v>1243</v>
      </c>
    </row>
    <row r="227" s="14" customFormat="1">
      <c r="A227" s="14"/>
      <c r="B227" s="253"/>
      <c r="C227" s="254"/>
      <c r="D227" s="244" t="s">
        <v>305</v>
      </c>
      <c r="E227" s="255" t="s">
        <v>1</v>
      </c>
      <c r="F227" s="256" t="s">
        <v>143</v>
      </c>
      <c r="G227" s="254"/>
      <c r="H227" s="257">
        <v>6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305</v>
      </c>
      <c r="AU227" s="263" t="s">
        <v>93</v>
      </c>
      <c r="AV227" s="14" t="s">
        <v>93</v>
      </c>
      <c r="AW227" s="14" t="s">
        <v>38</v>
      </c>
      <c r="AX227" s="14" t="s">
        <v>91</v>
      </c>
      <c r="AY227" s="263" t="s">
        <v>298</v>
      </c>
    </row>
    <row r="228" s="2" customFormat="1" ht="24.15" customHeight="1">
      <c r="A228" s="39"/>
      <c r="B228" s="40"/>
      <c r="C228" s="229" t="s">
        <v>153</v>
      </c>
      <c r="D228" s="229" t="s">
        <v>300</v>
      </c>
      <c r="E228" s="230" t="s">
        <v>1244</v>
      </c>
      <c r="F228" s="231" t="s">
        <v>1245</v>
      </c>
      <c r="G228" s="232" t="s">
        <v>186</v>
      </c>
      <c r="H228" s="233">
        <v>6</v>
      </c>
      <c r="I228" s="234"/>
      <c r="J228" s="235">
        <f>ROUND(I228*H228,2)</f>
        <v>0</v>
      </c>
      <c r="K228" s="231" t="s">
        <v>303</v>
      </c>
      <c r="L228" s="45"/>
      <c r="M228" s="236" t="s">
        <v>1</v>
      </c>
      <c r="N228" s="237" t="s">
        <v>49</v>
      </c>
      <c r="O228" s="92"/>
      <c r="P228" s="238">
        <f>O228*H228</f>
        <v>0</v>
      </c>
      <c r="Q228" s="238">
        <v>0.00010000000000000001</v>
      </c>
      <c r="R228" s="238">
        <f>Q228*H228</f>
        <v>0.00060000000000000006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155</v>
      </c>
      <c r="AT228" s="240" t="s">
        <v>300</v>
      </c>
      <c r="AU228" s="240" t="s">
        <v>93</v>
      </c>
      <c r="AY228" s="18" t="s">
        <v>298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91</v>
      </c>
      <c r="BK228" s="241">
        <f>ROUND(I228*H228,2)</f>
        <v>0</v>
      </c>
      <c r="BL228" s="18" t="s">
        <v>155</v>
      </c>
      <c r="BM228" s="240" t="s">
        <v>1246</v>
      </c>
    </row>
    <row r="229" s="13" customFormat="1">
      <c r="A229" s="13"/>
      <c r="B229" s="242"/>
      <c r="C229" s="243"/>
      <c r="D229" s="244" t="s">
        <v>305</v>
      </c>
      <c r="E229" s="245" t="s">
        <v>1</v>
      </c>
      <c r="F229" s="246" t="s">
        <v>383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305</v>
      </c>
      <c r="AU229" s="252" t="s">
        <v>93</v>
      </c>
      <c r="AV229" s="13" t="s">
        <v>91</v>
      </c>
      <c r="AW229" s="13" t="s">
        <v>38</v>
      </c>
      <c r="AX229" s="13" t="s">
        <v>84</v>
      </c>
      <c r="AY229" s="252" t="s">
        <v>298</v>
      </c>
    </row>
    <row r="230" s="14" customFormat="1">
      <c r="A230" s="14"/>
      <c r="B230" s="253"/>
      <c r="C230" s="254"/>
      <c r="D230" s="244" t="s">
        <v>305</v>
      </c>
      <c r="E230" s="255" t="s">
        <v>143</v>
      </c>
      <c r="F230" s="256" t="s">
        <v>183</v>
      </c>
      <c r="G230" s="254"/>
      <c r="H230" s="257">
        <v>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305</v>
      </c>
      <c r="AU230" s="263" t="s">
        <v>93</v>
      </c>
      <c r="AV230" s="14" t="s">
        <v>93</v>
      </c>
      <c r="AW230" s="14" t="s">
        <v>38</v>
      </c>
      <c r="AX230" s="14" t="s">
        <v>84</v>
      </c>
      <c r="AY230" s="263" t="s">
        <v>298</v>
      </c>
    </row>
    <row r="231" s="15" customFormat="1">
      <c r="A231" s="15"/>
      <c r="B231" s="264"/>
      <c r="C231" s="265"/>
      <c r="D231" s="244" t="s">
        <v>305</v>
      </c>
      <c r="E231" s="266" t="s">
        <v>1</v>
      </c>
      <c r="F231" s="267" t="s">
        <v>307</v>
      </c>
      <c r="G231" s="265"/>
      <c r="H231" s="268">
        <v>6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305</v>
      </c>
      <c r="AU231" s="274" t="s">
        <v>93</v>
      </c>
      <c r="AV231" s="15" t="s">
        <v>155</v>
      </c>
      <c r="AW231" s="15" t="s">
        <v>38</v>
      </c>
      <c r="AX231" s="15" t="s">
        <v>91</v>
      </c>
      <c r="AY231" s="274" t="s">
        <v>298</v>
      </c>
    </row>
    <row r="232" s="2" customFormat="1" ht="21.75" customHeight="1">
      <c r="A232" s="39"/>
      <c r="B232" s="40"/>
      <c r="C232" s="279" t="s">
        <v>246</v>
      </c>
      <c r="D232" s="279" t="s">
        <v>346</v>
      </c>
      <c r="E232" s="280" t="s">
        <v>1247</v>
      </c>
      <c r="F232" s="281" t="s">
        <v>1248</v>
      </c>
      <c r="G232" s="282" t="s">
        <v>186</v>
      </c>
      <c r="H232" s="283">
        <v>6</v>
      </c>
      <c r="I232" s="284"/>
      <c r="J232" s="285">
        <f>ROUND(I232*H232,2)</f>
        <v>0</v>
      </c>
      <c r="K232" s="281" t="s">
        <v>303</v>
      </c>
      <c r="L232" s="286"/>
      <c r="M232" s="287" t="s">
        <v>1</v>
      </c>
      <c r="N232" s="288" t="s">
        <v>49</v>
      </c>
      <c r="O232" s="92"/>
      <c r="P232" s="238">
        <f>O232*H232</f>
        <v>0</v>
      </c>
      <c r="Q232" s="238">
        <v>0.0047999999999999996</v>
      </c>
      <c r="R232" s="238">
        <f>Q232*H232</f>
        <v>0.028799999999999999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338</v>
      </c>
      <c r="AT232" s="240" t="s">
        <v>346</v>
      </c>
      <c r="AU232" s="240" t="s">
        <v>93</v>
      </c>
      <c r="AY232" s="18" t="s">
        <v>298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91</v>
      </c>
      <c r="BK232" s="241">
        <f>ROUND(I232*H232,2)</f>
        <v>0</v>
      </c>
      <c r="BL232" s="18" t="s">
        <v>155</v>
      </c>
      <c r="BM232" s="240" t="s">
        <v>1249</v>
      </c>
    </row>
    <row r="233" s="14" customFormat="1">
      <c r="A233" s="14"/>
      <c r="B233" s="253"/>
      <c r="C233" s="254"/>
      <c r="D233" s="244" t="s">
        <v>305</v>
      </c>
      <c r="E233" s="255" t="s">
        <v>1</v>
      </c>
      <c r="F233" s="256" t="s">
        <v>143</v>
      </c>
      <c r="G233" s="254"/>
      <c r="H233" s="257">
        <v>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305</v>
      </c>
      <c r="AU233" s="263" t="s">
        <v>93</v>
      </c>
      <c r="AV233" s="14" t="s">
        <v>93</v>
      </c>
      <c r="AW233" s="14" t="s">
        <v>38</v>
      </c>
      <c r="AX233" s="14" t="s">
        <v>84</v>
      </c>
      <c r="AY233" s="263" t="s">
        <v>298</v>
      </c>
    </row>
    <row r="234" s="15" customFormat="1">
      <c r="A234" s="15"/>
      <c r="B234" s="264"/>
      <c r="C234" s="265"/>
      <c r="D234" s="244" t="s">
        <v>305</v>
      </c>
      <c r="E234" s="266" t="s">
        <v>1</v>
      </c>
      <c r="F234" s="267" t="s">
        <v>307</v>
      </c>
      <c r="G234" s="265"/>
      <c r="H234" s="268">
        <v>6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4" t="s">
        <v>305</v>
      </c>
      <c r="AU234" s="274" t="s">
        <v>93</v>
      </c>
      <c r="AV234" s="15" t="s">
        <v>155</v>
      </c>
      <c r="AW234" s="15" t="s">
        <v>38</v>
      </c>
      <c r="AX234" s="15" t="s">
        <v>91</v>
      </c>
      <c r="AY234" s="274" t="s">
        <v>298</v>
      </c>
    </row>
    <row r="235" s="2" customFormat="1" ht="24.15" customHeight="1">
      <c r="A235" s="39"/>
      <c r="B235" s="40"/>
      <c r="C235" s="229" t="s">
        <v>416</v>
      </c>
      <c r="D235" s="229" t="s">
        <v>300</v>
      </c>
      <c r="E235" s="230" t="s">
        <v>1250</v>
      </c>
      <c r="F235" s="231" t="s">
        <v>1251</v>
      </c>
      <c r="G235" s="232" t="s">
        <v>186</v>
      </c>
      <c r="H235" s="233">
        <v>1</v>
      </c>
      <c r="I235" s="234"/>
      <c r="J235" s="235">
        <f>ROUND(I235*H235,2)</f>
        <v>0</v>
      </c>
      <c r="K235" s="231" t="s">
        <v>303</v>
      </c>
      <c r="L235" s="45"/>
      <c r="M235" s="236" t="s">
        <v>1</v>
      </c>
      <c r="N235" s="237" t="s">
        <v>49</v>
      </c>
      <c r="O235" s="92"/>
      <c r="P235" s="238">
        <f>O235*H235</f>
        <v>0</v>
      </c>
      <c r="Q235" s="238">
        <v>0.00010000000000000001</v>
      </c>
      <c r="R235" s="238">
        <f>Q235*H235</f>
        <v>0.00010000000000000001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155</v>
      </c>
      <c r="AT235" s="240" t="s">
        <v>300</v>
      </c>
      <c r="AU235" s="240" t="s">
        <v>93</v>
      </c>
      <c r="AY235" s="18" t="s">
        <v>298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91</v>
      </c>
      <c r="BK235" s="241">
        <f>ROUND(I235*H235,2)</f>
        <v>0</v>
      </c>
      <c r="BL235" s="18" t="s">
        <v>155</v>
      </c>
      <c r="BM235" s="240" t="s">
        <v>1252</v>
      </c>
    </row>
    <row r="236" s="13" customFormat="1">
      <c r="A236" s="13"/>
      <c r="B236" s="242"/>
      <c r="C236" s="243"/>
      <c r="D236" s="244" t="s">
        <v>305</v>
      </c>
      <c r="E236" s="245" t="s">
        <v>1</v>
      </c>
      <c r="F236" s="246" t="s">
        <v>383</v>
      </c>
      <c r="G236" s="243"/>
      <c r="H236" s="245" t="s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305</v>
      </c>
      <c r="AU236" s="252" t="s">
        <v>93</v>
      </c>
      <c r="AV236" s="13" t="s">
        <v>91</v>
      </c>
      <c r="AW236" s="13" t="s">
        <v>38</v>
      </c>
      <c r="AX236" s="13" t="s">
        <v>84</v>
      </c>
      <c r="AY236" s="252" t="s">
        <v>298</v>
      </c>
    </row>
    <row r="237" s="14" customFormat="1">
      <c r="A237" s="14"/>
      <c r="B237" s="253"/>
      <c r="C237" s="254"/>
      <c r="D237" s="244" t="s">
        <v>305</v>
      </c>
      <c r="E237" s="255" t="s">
        <v>133</v>
      </c>
      <c r="F237" s="256" t="s">
        <v>91</v>
      </c>
      <c r="G237" s="254"/>
      <c r="H237" s="257">
        <v>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305</v>
      </c>
      <c r="AU237" s="263" t="s">
        <v>93</v>
      </c>
      <c r="AV237" s="14" t="s">
        <v>93</v>
      </c>
      <c r="AW237" s="14" t="s">
        <v>38</v>
      </c>
      <c r="AX237" s="14" t="s">
        <v>84</v>
      </c>
      <c r="AY237" s="263" t="s">
        <v>298</v>
      </c>
    </row>
    <row r="238" s="15" customFormat="1">
      <c r="A238" s="15"/>
      <c r="B238" s="264"/>
      <c r="C238" s="265"/>
      <c r="D238" s="244" t="s">
        <v>305</v>
      </c>
      <c r="E238" s="266" t="s">
        <v>1</v>
      </c>
      <c r="F238" s="267" t="s">
        <v>307</v>
      </c>
      <c r="G238" s="265"/>
      <c r="H238" s="268">
        <v>1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4" t="s">
        <v>305</v>
      </c>
      <c r="AU238" s="274" t="s">
        <v>93</v>
      </c>
      <c r="AV238" s="15" t="s">
        <v>155</v>
      </c>
      <c r="AW238" s="15" t="s">
        <v>38</v>
      </c>
      <c r="AX238" s="15" t="s">
        <v>91</v>
      </c>
      <c r="AY238" s="274" t="s">
        <v>298</v>
      </c>
    </row>
    <row r="239" s="2" customFormat="1" ht="16.5" customHeight="1">
      <c r="A239" s="39"/>
      <c r="B239" s="40"/>
      <c r="C239" s="279" t="s">
        <v>420</v>
      </c>
      <c r="D239" s="279" t="s">
        <v>346</v>
      </c>
      <c r="E239" s="280" t="s">
        <v>1253</v>
      </c>
      <c r="F239" s="281" t="s">
        <v>1254</v>
      </c>
      <c r="G239" s="282" t="s">
        <v>186</v>
      </c>
      <c r="H239" s="283">
        <v>1</v>
      </c>
      <c r="I239" s="284"/>
      <c r="J239" s="285">
        <f>ROUND(I239*H239,2)</f>
        <v>0</v>
      </c>
      <c r="K239" s="281" t="s">
        <v>303</v>
      </c>
      <c r="L239" s="286"/>
      <c r="M239" s="287" t="s">
        <v>1</v>
      </c>
      <c r="N239" s="288" t="s">
        <v>49</v>
      </c>
      <c r="O239" s="92"/>
      <c r="P239" s="238">
        <f>O239*H239</f>
        <v>0</v>
      </c>
      <c r="Q239" s="238">
        <v>0.0023999999999999998</v>
      </c>
      <c r="R239" s="238">
        <f>Q239*H239</f>
        <v>0.0023999999999999998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338</v>
      </c>
      <c r="AT239" s="240" t="s">
        <v>346</v>
      </c>
      <c r="AU239" s="240" t="s">
        <v>93</v>
      </c>
      <c r="AY239" s="18" t="s">
        <v>298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91</v>
      </c>
      <c r="BK239" s="241">
        <f>ROUND(I239*H239,2)</f>
        <v>0</v>
      </c>
      <c r="BL239" s="18" t="s">
        <v>155</v>
      </c>
      <c r="BM239" s="240" t="s">
        <v>1255</v>
      </c>
    </row>
    <row r="240" s="14" customFormat="1">
      <c r="A240" s="14"/>
      <c r="B240" s="253"/>
      <c r="C240" s="254"/>
      <c r="D240" s="244" t="s">
        <v>305</v>
      </c>
      <c r="E240" s="255" t="s">
        <v>1</v>
      </c>
      <c r="F240" s="256" t="s">
        <v>133</v>
      </c>
      <c r="G240" s="254"/>
      <c r="H240" s="257">
        <v>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305</v>
      </c>
      <c r="AU240" s="263" t="s">
        <v>93</v>
      </c>
      <c r="AV240" s="14" t="s">
        <v>93</v>
      </c>
      <c r="AW240" s="14" t="s">
        <v>38</v>
      </c>
      <c r="AX240" s="14" t="s">
        <v>84</v>
      </c>
      <c r="AY240" s="263" t="s">
        <v>298</v>
      </c>
    </row>
    <row r="241" s="15" customFormat="1">
      <c r="A241" s="15"/>
      <c r="B241" s="264"/>
      <c r="C241" s="265"/>
      <c r="D241" s="244" t="s">
        <v>305</v>
      </c>
      <c r="E241" s="266" t="s">
        <v>1</v>
      </c>
      <c r="F241" s="267" t="s">
        <v>307</v>
      </c>
      <c r="G241" s="265"/>
      <c r="H241" s="268">
        <v>1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305</v>
      </c>
      <c r="AU241" s="274" t="s">
        <v>93</v>
      </c>
      <c r="AV241" s="15" t="s">
        <v>155</v>
      </c>
      <c r="AW241" s="15" t="s">
        <v>38</v>
      </c>
      <c r="AX241" s="15" t="s">
        <v>91</v>
      </c>
      <c r="AY241" s="274" t="s">
        <v>298</v>
      </c>
    </row>
    <row r="242" s="2" customFormat="1" ht="21.75" customHeight="1">
      <c r="A242" s="39"/>
      <c r="B242" s="40"/>
      <c r="C242" s="229" t="s">
        <v>424</v>
      </c>
      <c r="D242" s="229" t="s">
        <v>300</v>
      </c>
      <c r="E242" s="230" t="s">
        <v>1256</v>
      </c>
      <c r="F242" s="231" t="s">
        <v>1257</v>
      </c>
      <c r="G242" s="232" t="s">
        <v>152</v>
      </c>
      <c r="H242" s="233">
        <v>29.34</v>
      </c>
      <c r="I242" s="234"/>
      <c r="J242" s="235">
        <f>ROUND(I242*H242,2)</f>
        <v>0</v>
      </c>
      <c r="K242" s="231" t="s">
        <v>303</v>
      </c>
      <c r="L242" s="45"/>
      <c r="M242" s="236" t="s">
        <v>1</v>
      </c>
      <c r="N242" s="237" t="s">
        <v>49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155</v>
      </c>
      <c r="AT242" s="240" t="s">
        <v>300</v>
      </c>
      <c r="AU242" s="240" t="s">
        <v>93</v>
      </c>
      <c r="AY242" s="18" t="s">
        <v>298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91</v>
      </c>
      <c r="BK242" s="241">
        <f>ROUND(I242*H242,2)</f>
        <v>0</v>
      </c>
      <c r="BL242" s="18" t="s">
        <v>155</v>
      </c>
      <c r="BM242" s="240" t="s">
        <v>1258</v>
      </c>
    </row>
    <row r="243" s="14" customFormat="1">
      <c r="A243" s="14"/>
      <c r="B243" s="253"/>
      <c r="C243" s="254"/>
      <c r="D243" s="244" t="s">
        <v>305</v>
      </c>
      <c r="E243" s="255" t="s">
        <v>1</v>
      </c>
      <c r="F243" s="256" t="s">
        <v>1259</v>
      </c>
      <c r="G243" s="254"/>
      <c r="H243" s="257">
        <v>29.34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305</v>
      </c>
      <c r="AU243" s="263" t="s">
        <v>93</v>
      </c>
      <c r="AV243" s="14" t="s">
        <v>93</v>
      </c>
      <c r="AW243" s="14" t="s">
        <v>38</v>
      </c>
      <c r="AX243" s="14" t="s">
        <v>84</v>
      </c>
      <c r="AY243" s="263" t="s">
        <v>298</v>
      </c>
    </row>
    <row r="244" s="15" customFormat="1">
      <c r="A244" s="15"/>
      <c r="B244" s="264"/>
      <c r="C244" s="265"/>
      <c r="D244" s="244" t="s">
        <v>305</v>
      </c>
      <c r="E244" s="266" t="s">
        <v>1</v>
      </c>
      <c r="F244" s="267" t="s">
        <v>307</v>
      </c>
      <c r="G244" s="265"/>
      <c r="H244" s="268">
        <v>29.34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305</v>
      </c>
      <c r="AU244" s="274" t="s">
        <v>93</v>
      </c>
      <c r="AV244" s="15" t="s">
        <v>155</v>
      </c>
      <c r="AW244" s="15" t="s">
        <v>38</v>
      </c>
      <c r="AX244" s="15" t="s">
        <v>91</v>
      </c>
      <c r="AY244" s="274" t="s">
        <v>298</v>
      </c>
    </row>
    <row r="245" s="2" customFormat="1" ht="24.15" customHeight="1">
      <c r="A245" s="39"/>
      <c r="B245" s="40"/>
      <c r="C245" s="229" t="s">
        <v>429</v>
      </c>
      <c r="D245" s="229" t="s">
        <v>300</v>
      </c>
      <c r="E245" s="230" t="s">
        <v>1260</v>
      </c>
      <c r="F245" s="231" t="s">
        <v>1261</v>
      </c>
      <c r="G245" s="232" t="s">
        <v>152</v>
      </c>
      <c r="H245" s="233">
        <v>549.59000000000003</v>
      </c>
      <c r="I245" s="234"/>
      <c r="J245" s="235">
        <f>ROUND(I245*H245,2)</f>
        <v>0</v>
      </c>
      <c r="K245" s="231" t="s">
        <v>303</v>
      </c>
      <c r="L245" s="45"/>
      <c r="M245" s="236" t="s">
        <v>1</v>
      </c>
      <c r="N245" s="237" t="s">
        <v>49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155</v>
      </c>
      <c r="AT245" s="240" t="s">
        <v>300</v>
      </c>
      <c r="AU245" s="240" t="s">
        <v>93</v>
      </c>
      <c r="AY245" s="18" t="s">
        <v>298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91</v>
      </c>
      <c r="BK245" s="241">
        <f>ROUND(I245*H245,2)</f>
        <v>0</v>
      </c>
      <c r="BL245" s="18" t="s">
        <v>155</v>
      </c>
      <c r="BM245" s="240" t="s">
        <v>1262</v>
      </c>
    </row>
    <row r="246" s="14" customFormat="1">
      <c r="A246" s="14"/>
      <c r="B246" s="253"/>
      <c r="C246" s="254"/>
      <c r="D246" s="244" t="s">
        <v>305</v>
      </c>
      <c r="E246" s="255" t="s">
        <v>1</v>
      </c>
      <c r="F246" s="256" t="s">
        <v>126</v>
      </c>
      <c r="G246" s="254"/>
      <c r="H246" s="257">
        <v>549.59000000000003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305</v>
      </c>
      <c r="AU246" s="263" t="s">
        <v>93</v>
      </c>
      <c r="AV246" s="14" t="s">
        <v>93</v>
      </c>
      <c r="AW246" s="14" t="s">
        <v>38</v>
      </c>
      <c r="AX246" s="14" t="s">
        <v>84</v>
      </c>
      <c r="AY246" s="263" t="s">
        <v>298</v>
      </c>
    </row>
    <row r="247" s="15" customFormat="1">
      <c r="A247" s="15"/>
      <c r="B247" s="264"/>
      <c r="C247" s="265"/>
      <c r="D247" s="244" t="s">
        <v>305</v>
      </c>
      <c r="E247" s="266" t="s">
        <v>1</v>
      </c>
      <c r="F247" s="267" t="s">
        <v>307</v>
      </c>
      <c r="G247" s="265"/>
      <c r="H247" s="268">
        <v>549.59000000000003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4" t="s">
        <v>305</v>
      </c>
      <c r="AU247" s="274" t="s">
        <v>93</v>
      </c>
      <c r="AV247" s="15" t="s">
        <v>155</v>
      </c>
      <c r="AW247" s="15" t="s">
        <v>38</v>
      </c>
      <c r="AX247" s="15" t="s">
        <v>91</v>
      </c>
      <c r="AY247" s="274" t="s">
        <v>298</v>
      </c>
    </row>
    <row r="248" s="2" customFormat="1" ht="33" customHeight="1">
      <c r="A248" s="39"/>
      <c r="B248" s="40"/>
      <c r="C248" s="229" t="s">
        <v>433</v>
      </c>
      <c r="D248" s="229" t="s">
        <v>300</v>
      </c>
      <c r="E248" s="230" t="s">
        <v>1263</v>
      </c>
      <c r="F248" s="231" t="s">
        <v>1264</v>
      </c>
      <c r="G248" s="232" t="s">
        <v>186</v>
      </c>
      <c r="H248" s="233">
        <v>12</v>
      </c>
      <c r="I248" s="234"/>
      <c r="J248" s="235">
        <f>ROUND(I248*H248,2)</f>
        <v>0</v>
      </c>
      <c r="K248" s="231" t="s">
        <v>303</v>
      </c>
      <c r="L248" s="45"/>
      <c r="M248" s="236" t="s">
        <v>1</v>
      </c>
      <c r="N248" s="237" t="s">
        <v>49</v>
      </c>
      <c r="O248" s="92"/>
      <c r="P248" s="238">
        <f>O248*H248</f>
        <v>0</v>
      </c>
      <c r="Q248" s="238">
        <v>2.1167600000000002</v>
      </c>
      <c r="R248" s="238">
        <f>Q248*H248</f>
        <v>25.401120000000002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155</v>
      </c>
      <c r="AT248" s="240" t="s">
        <v>300</v>
      </c>
      <c r="AU248" s="240" t="s">
        <v>93</v>
      </c>
      <c r="AY248" s="18" t="s">
        <v>298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91</v>
      </c>
      <c r="BK248" s="241">
        <f>ROUND(I248*H248,2)</f>
        <v>0</v>
      </c>
      <c r="BL248" s="18" t="s">
        <v>155</v>
      </c>
      <c r="BM248" s="240" t="s">
        <v>1265</v>
      </c>
    </row>
    <row r="249" s="13" customFormat="1">
      <c r="A249" s="13"/>
      <c r="B249" s="242"/>
      <c r="C249" s="243"/>
      <c r="D249" s="244" t="s">
        <v>305</v>
      </c>
      <c r="E249" s="245" t="s">
        <v>1</v>
      </c>
      <c r="F249" s="246" t="s">
        <v>383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305</v>
      </c>
      <c r="AU249" s="252" t="s">
        <v>93</v>
      </c>
      <c r="AV249" s="13" t="s">
        <v>91</v>
      </c>
      <c r="AW249" s="13" t="s">
        <v>38</v>
      </c>
      <c r="AX249" s="13" t="s">
        <v>84</v>
      </c>
      <c r="AY249" s="252" t="s">
        <v>298</v>
      </c>
    </row>
    <row r="250" s="14" customFormat="1">
      <c r="A250" s="14"/>
      <c r="B250" s="253"/>
      <c r="C250" s="254"/>
      <c r="D250" s="244" t="s">
        <v>305</v>
      </c>
      <c r="E250" s="255" t="s">
        <v>150</v>
      </c>
      <c r="F250" s="256" t="s">
        <v>8</v>
      </c>
      <c r="G250" s="254"/>
      <c r="H250" s="257">
        <v>12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305</v>
      </c>
      <c r="AU250" s="263" t="s">
        <v>93</v>
      </c>
      <c r="AV250" s="14" t="s">
        <v>93</v>
      </c>
      <c r="AW250" s="14" t="s">
        <v>38</v>
      </c>
      <c r="AX250" s="14" t="s">
        <v>84</v>
      </c>
      <c r="AY250" s="263" t="s">
        <v>298</v>
      </c>
    </row>
    <row r="251" s="15" customFormat="1">
      <c r="A251" s="15"/>
      <c r="B251" s="264"/>
      <c r="C251" s="265"/>
      <c r="D251" s="244" t="s">
        <v>305</v>
      </c>
      <c r="E251" s="266" t="s">
        <v>1</v>
      </c>
      <c r="F251" s="267" t="s">
        <v>307</v>
      </c>
      <c r="G251" s="265"/>
      <c r="H251" s="268">
        <v>12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4" t="s">
        <v>305</v>
      </c>
      <c r="AU251" s="274" t="s">
        <v>93</v>
      </c>
      <c r="AV251" s="15" t="s">
        <v>155</v>
      </c>
      <c r="AW251" s="15" t="s">
        <v>38</v>
      </c>
      <c r="AX251" s="15" t="s">
        <v>91</v>
      </c>
      <c r="AY251" s="274" t="s">
        <v>298</v>
      </c>
    </row>
    <row r="252" s="2" customFormat="1" ht="24.15" customHeight="1">
      <c r="A252" s="39"/>
      <c r="B252" s="40"/>
      <c r="C252" s="229" t="s">
        <v>437</v>
      </c>
      <c r="D252" s="229" t="s">
        <v>300</v>
      </c>
      <c r="E252" s="230" t="s">
        <v>1266</v>
      </c>
      <c r="F252" s="231" t="s">
        <v>1267</v>
      </c>
      <c r="G252" s="232" t="s">
        <v>186</v>
      </c>
      <c r="H252" s="233">
        <v>1</v>
      </c>
      <c r="I252" s="234"/>
      <c r="J252" s="235">
        <f>ROUND(I252*H252,2)</f>
        <v>0</v>
      </c>
      <c r="K252" s="231" t="s">
        <v>303</v>
      </c>
      <c r="L252" s="45"/>
      <c r="M252" s="236" t="s">
        <v>1</v>
      </c>
      <c r="N252" s="237" t="s">
        <v>49</v>
      </c>
      <c r="O252" s="92"/>
      <c r="P252" s="238">
        <f>O252*H252</f>
        <v>0</v>
      </c>
      <c r="Q252" s="238">
        <v>2.4209299999999998</v>
      </c>
      <c r="R252" s="238">
        <f>Q252*H252</f>
        <v>2.4209299999999998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155</v>
      </c>
      <c r="AT252" s="240" t="s">
        <v>300</v>
      </c>
      <c r="AU252" s="240" t="s">
        <v>93</v>
      </c>
      <c r="AY252" s="18" t="s">
        <v>298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91</v>
      </c>
      <c r="BK252" s="241">
        <f>ROUND(I252*H252,2)</f>
        <v>0</v>
      </c>
      <c r="BL252" s="18" t="s">
        <v>155</v>
      </c>
      <c r="BM252" s="240" t="s">
        <v>1268</v>
      </c>
    </row>
    <row r="253" s="13" customFormat="1">
      <c r="A253" s="13"/>
      <c r="B253" s="242"/>
      <c r="C253" s="243"/>
      <c r="D253" s="244" t="s">
        <v>305</v>
      </c>
      <c r="E253" s="245" t="s">
        <v>1</v>
      </c>
      <c r="F253" s="246" t="s">
        <v>383</v>
      </c>
      <c r="G253" s="243"/>
      <c r="H253" s="245" t="s">
        <v>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305</v>
      </c>
      <c r="AU253" s="252" t="s">
        <v>93</v>
      </c>
      <c r="AV253" s="13" t="s">
        <v>91</v>
      </c>
      <c r="AW253" s="13" t="s">
        <v>38</v>
      </c>
      <c r="AX253" s="13" t="s">
        <v>84</v>
      </c>
      <c r="AY253" s="252" t="s">
        <v>298</v>
      </c>
    </row>
    <row r="254" s="14" customFormat="1">
      <c r="A254" s="14"/>
      <c r="B254" s="253"/>
      <c r="C254" s="254"/>
      <c r="D254" s="244" t="s">
        <v>305</v>
      </c>
      <c r="E254" s="255" t="s">
        <v>148</v>
      </c>
      <c r="F254" s="256" t="s">
        <v>91</v>
      </c>
      <c r="G254" s="254"/>
      <c r="H254" s="257">
        <v>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305</v>
      </c>
      <c r="AU254" s="263" t="s">
        <v>93</v>
      </c>
      <c r="AV254" s="14" t="s">
        <v>93</v>
      </c>
      <c r="AW254" s="14" t="s">
        <v>38</v>
      </c>
      <c r="AX254" s="14" t="s">
        <v>84</v>
      </c>
      <c r="AY254" s="263" t="s">
        <v>298</v>
      </c>
    </row>
    <row r="255" s="15" customFormat="1">
      <c r="A255" s="15"/>
      <c r="B255" s="264"/>
      <c r="C255" s="265"/>
      <c r="D255" s="244" t="s">
        <v>305</v>
      </c>
      <c r="E255" s="266" t="s">
        <v>1</v>
      </c>
      <c r="F255" s="267" t="s">
        <v>307</v>
      </c>
      <c r="G255" s="265"/>
      <c r="H255" s="268">
        <v>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305</v>
      </c>
      <c r="AU255" s="274" t="s">
        <v>93</v>
      </c>
      <c r="AV255" s="15" t="s">
        <v>155</v>
      </c>
      <c r="AW255" s="15" t="s">
        <v>38</v>
      </c>
      <c r="AX255" s="15" t="s">
        <v>91</v>
      </c>
      <c r="AY255" s="274" t="s">
        <v>298</v>
      </c>
    </row>
    <row r="256" s="2" customFormat="1" ht="16.5" customHeight="1">
      <c r="A256" s="39"/>
      <c r="B256" s="40"/>
      <c r="C256" s="229" t="s">
        <v>442</v>
      </c>
      <c r="D256" s="229" t="s">
        <v>300</v>
      </c>
      <c r="E256" s="230" t="s">
        <v>1269</v>
      </c>
      <c r="F256" s="231" t="s">
        <v>1270</v>
      </c>
      <c r="G256" s="232" t="s">
        <v>186</v>
      </c>
      <c r="H256" s="233">
        <v>9</v>
      </c>
      <c r="I256" s="234"/>
      <c r="J256" s="235">
        <f>ROUND(I256*H256,2)</f>
        <v>0</v>
      </c>
      <c r="K256" s="231" t="s">
        <v>303</v>
      </c>
      <c r="L256" s="45"/>
      <c r="M256" s="236" t="s">
        <v>1</v>
      </c>
      <c r="N256" s="237" t="s">
        <v>49</v>
      </c>
      <c r="O256" s="92"/>
      <c r="P256" s="238">
        <f>O256*H256</f>
        <v>0</v>
      </c>
      <c r="Q256" s="238">
        <v>0.035729999999999998</v>
      </c>
      <c r="R256" s="238">
        <f>Q256*H256</f>
        <v>0.32156999999999997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155</v>
      </c>
      <c r="AT256" s="240" t="s">
        <v>300</v>
      </c>
      <c r="AU256" s="240" t="s">
        <v>93</v>
      </c>
      <c r="AY256" s="18" t="s">
        <v>298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91</v>
      </c>
      <c r="BK256" s="241">
        <f>ROUND(I256*H256,2)</f>
        <v>0</v>
      </c>
      <c r="BL256" s="18" t="s">
        <v>155</v>
      </c>
      <c r="BM256" s="240" t="s">
        <v>1271</v>
      </c>
    </row>
    <row r="257" s="13" customFormat="1">
      <c r="A257" s="13"/>
      <c r="B257" s="242"/>
      <c r="C257" s="243"/>
      <c r="D257" s="244" t="s">
        <v>305</v>
      </c>
      <c r="E257" s="245" t="s">
        <v>1</v>
      </c>
      <c r="F257" s="246" t="s">
        <v>383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305</v>
      </c>
      <c r="AU257" s="252" t="s">
        <v>93</v>
      </c>
      <c r="AV257" s="13" t="s">
        <v>91</v>
      </c>
      <c r="AW257" s="13" t="s">
        <v>38</v>
      </c>
      <c r="AX257" s="13" t="s">
        <v>84</v>
      </c>
      <c r="AY257" s="252" t="s">
        <v>298</v>
      </c>
    </row>
    <row r="258" s="14" customFormat="1">
      <c r="A258" s="14"/>
      <c r="B258" s="253"/>
      <c r="C258" s="254"/>
      <c r="D258" s="244" t="s">
        <v>305</v>
      </c>
      <c r="E258" s="255" t="s">
        <v>1</v>
      </c>
      <c r="F258" s="256" t="s">
        <v>149</v>
      </c>
      <c r="G258" s="254"/>
      <c r="H258" s="257">
        <v>9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305</v>
      </c>
      <c r="AU258" s="263" t="s">
        <v>93</v>
      </c>
      <c r="AV258" s="14" t="s">
        <v>93</v>
      </c>
      <c r="AW258" s="14" t="s">
        <v>38</v>
      </c>
      <c r="AX258" s="14" t="s">
        <v>84</v>
      </c>
      <c r="AY258" s="263" t="s">
        <v>298</v>
      </c>
    </row>
    <row r="259" s="15" customFormat="1">
      <c r="A259" s="15"/>
      <c r="B259" s="264"/>
      <c r="C259" s="265"/>
      <c r="D259" s="244" t="s">
        <v>305</v>
      </c>
      <c r="E259" s="266" t="s">
        <v>1</v>
      </c>
      <c r="F259" s="267" t="s">
        <v>307</v>
      </c>
      <c r="G259" s="265"/>
      <c r="H259" s="268">
        <v>9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305</v>
      </c>
      <c r="AU259" s="274" t="s">
        <v>93</v>
      </c>
      <c r="AV259" s="15" t="s">
        <v>155</v>
      </c>
      <c r="AW259" s="15" t="s">
        <v>38</v>
      </c>
      <c r="AX259" s="15" t="s">
        <v>91</v>
      </c>
      <c r="AY259" s="274" t="s">
        <v>298</v>
      </c>
    </row>
    <row r="260" s="2" customFormat="1" ht="24.15" customHeight="1">
      <c r="A260" s="39"/>
      <c r="B260" s="40"/>
      <c r="C260" s="279" t="s">
        <v>447</v>
      </c>
      <c r="D260" s="279" t="s">
        <v>346</v>
      </c>
      <c r="E260" s="280" t="s">
        <v>1272</v>
      </c>
      <c r="F260" s="281" t="s">
        <v>1273</v>
      </c>
      <c r="G260" s="282" t="s">
        <v>186</v>
      </c>
      <c r="H260" s="283">
        <v>11</v>
      </c>
      <c r="I260" s="284"/>
      <c r="J260" s="285">
        <f>ROUND(I260*H260,2)</f>
        <v>0</v>
      </c>
      <c r="K260" s="281" t="s">
        <v>303</v>
      </c>
      <c r="L260" s="286"/>
      <c r="M260" s="287" t="s">
        <v>1</v>
      </c>
      <c r="N260" s="288" t="s">
        <v>49</v>
      </c>
      <c r="O260" s="92"/>
      <c r="P260" s="238">
        <f>O260*H260</f>
        <v>0</v>
      </c>
      <c r="Q260" s="238">
        <v>0.54800000000000004</v>
      </c>
      <c r="R260" s="238">
        <f>Q260*H260</f>
        <v>6.0280000000000005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350</v>
      </c>
      <c r="AT260" s="240" t="s">
        <v>346</v>
      </c>
      <c r="AU260" s="240" t="s">
        <v>93</v>
      </c>
      <c r="AY260" s="18" t="s">
        <v>298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91</v>
      </c>
      <c r="BK260" s="241">
        <f>ROUND(I260*H260,2)</f>
        <v>0</v>
      </c>
      <c r="BL260" s="18" t="s">
        <v>350</v>
      </c>
      <c r="BM260" s="240" t="s">
        <v>1274</v>
      </c>
    </row>
    <row r="261" s="13" customFormat="1">
      <c r="A261" s="13"/>
      <c r="B261" s="242"/>
      <c r="C261" s="243"/>
      <c r="D261" s="244" t="s">
        <v>305</v>
      </c>
      <c r="E261" s="245" t="s">
        <v>1</v>
      </c>
      <c r="F261" s="246" t="s">
        <v>383</v>
      </c>
      <c r="G261" s="243"/>
      <c r="H261" s="245" t="s">
        <v>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305</v>
      </c>
      <c r="AU261" s="252" t="s">
        <v>93</v>
      </c>
      <c r="AV261" s="13" t="s">
        <v>91</v>
      </c>
      <c r="AW261" s="13" t="s">
        <v>38</v>
      </c>
      <c r="AX261" s="13" t="s">
        <v>84</v>
      </c>
      <c r="AY261" s="252" t="s">
        <v>298</v>
      </c>
    </row>
    <row r="262" s="14" customFormat="1">
      <c r="A262" s="14"/>
      <c r="B262" s="253"/>
      <c r="C262" s="254"/>
      <c r="D262" s="244" t="s">
        <v>305</v>
      </c>
      <c r="E262" s="255" t="s">
        <v>1</v>
      </c>
      <c r="F262" s="256" t="s">
        <v>354</v>
      </c>
      <c r="G262" s="254"/>
      <c r="H262" s="257">
        <v>11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305</v>
      </c>
      <c r="AU262" s="263" t="s">
        <v>93</v>
      </c>
      <c r="AV262" s="14" t="s">
        <v>93</v>
      </c>
      <c r="AW262" s="14" t="s">
        <v>38</v>
      </c>
      <c r="AX262" s="14" t="s">
        <v>84</v>
      </c>
      <c r="AY262" s="263" t="s">
        <v>298</v>
      </c>
    </row>
    <row r="263" s="15" customFormat="1">
      <c r="A263" s="15"/>
      <c r="B263" s="264"/>
      <c r="C263" s="265"/>
      <c r="D263" s="244" t="s">
        <v>305</v>
      </c>
      <c r="E263" s="266" t="s">
        <v>1</v>
      </c>
      <c r="F263" s="267" t="s">
        <v>307</v>
      </c>
      <c r="G263" s="265"/>
      <c r="H263" s="268">
        <v>11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4" t="s">
        <v>305</v>
      </c>
      <c r="AU263" s="274" t="s">
        <v>93</v>
      </c>
      <c r="AV263" s="15" t="s">
        <v>155</v>
      </c>
      <c r="AW263" s="15" t="s">
        <v>38</v>
      </c>
      <c r="AX263" s="15" t="s">
        <v>91</v>
      </c>
      <c r="AY263" s="274" t="s">
        <v>298</v>
      </c>
    </row>
    <row r="264" s="2" customFormat="1" ht="24.15" customHeight="1">
      <c r="A264" s="39"/>
      <c r="B264" s="40"/>
      <c r="C264" s="279" t="s">
        <v>452</v>
      </c>
      <c r="D264" s="279" t="s">
        <v>346</v>
      </c>
      <c r="E264" s="280" t="s">
        <v>1275</v>
      </c>
      <c r="F264" s="281" t="s">
        <v>1276</v>
      </c>
      <c r="G264" s="282" t="s">
        <v>186</v>
      </c>
      <c r="H264" s="283">
        <v>2</v>
      </c>
      <c r="I264" s="284"/>
      <c r="J264" s="285">
        <f>ROUND(I264*H264,2)</f>
        <v>0</v>
      </c>
      <c r="K264" s="281" t="s">
        <v>303</v>
      </c>
      <c r="L264" s="286"/>
      <c r="M264" s="287" t="s">
        <v>1</v>
      </c>
      <c r="N264" s="288" t="s">
        <v>49</v>
      </c>
      <c r="O264" s="92"/>
      <c r="P264" s="238">
        <f>O264*H264</f>
        <v>0</v>
      </c>
      <c r="Q264" s="238">
        <v>0.52100000000000002</v>
      </c>
      <c r="R264" s="238">
        <f>Q264*H264</f>
        <v>1.042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350</v>
      </c>
      <c r="AT264" s="240" t="s">
        <v>346</v>
      </c>
      <c r="AU264" s="240" t="s">
        <v>93</v>
      </c>
      <c r="AY264" s="18" t="s">
        <v>298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91</v>
      </c>
      <c r="BK264" s="241">
        <f>ROUND(I264*H264,2)</f>
        <v>0</v>
      </c>
      <c r="BL264" s="18" t="s">
        <v>350</v>
      </c>
      <c r="BM264" s="240" t="s">
        <v>1277</v>
      </c>
    </row>
    <row r="265" s="13" customFormat="1">
      <c r="A265" s="13"/>
      <c r="B265" s="242"/>
      <c r="C265" s="243"/>
      <c r="D265" s="244" t="s">
        <v>305</v>
      </c>
      <c r="E265" s="245" t="s">
        <v>1</v>
      </c>
      <c r="F265" s="246" t="s">
        <v>383</v>
      </c>
      <c r="G265" s="243"/>
      <c r="H265" s="245" t="s">
        <v>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305</v>
      </c>
      <c r="AU265" s="252" t="s">
        <v>93</v>
      </c>
      <c r="AV265" s="13" t="s">
        <v>91</v>
      </c>
      <c r="AW265" s="13" t="s">
        <v>38</v>
      </c>
      <c r="AX265" s="13" t="s">
        <v>84</v>
      </c>
      <c r="AY265" s="252" t="s">
        <v>298</v>
      </c>
    </row>
    <row r="266" s="14" customFormat="1">
      <c r="A266" s="14"/>
      <c r="B266" s="253"/>
      <c r="C266" s="254"/>
      <c r="D266" s="244" t="s">
        <v>305</v>
      </c>
      <c r="E266" s="255" t="s">
        <v>1</v>
      </c>
      <c r="F266" s="256" t="s">
        <v>93</v>
      </c>
      <c r="G266" s="254"/>
      <c r="H266" s="257">
        <v>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305</v>
      </c>
      <c r="AU266" s="263" t="s">
        <v>93</v>
      </c>
      <c r="AV266" s="14" t="s">
        <v>93</v>
      </c>
      <c r="AW266" s="14" t="s">
        <v>38</v>
      </c>
      <c r="AX266" s="14" t="s">
        <v>84</v>
      </c>
      <c r="AY266" s="263" t="s">
        <v>298</v>
      </c>
    </row>
    <row r="267" s="15" customFormat="1">
      <c r="A267" s="15"/>
      <c r="B267" s="264"/>
      <c r="C267" s="265"/>
      <c r="D267" s="244" t="s">
        <v>305</v>
      </c>
      <c r="E267" s="266" t="s">
        <v>1</v>
      </c>
      <c r="F267" s="267" t="s">
        <v>307</v>
      </c>
      <c r="G267" s="265"/>
      <c r="H267" s="268">
        <v>2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305</v>
      </c>
      <c r="AU267" s="274" t="s">
        <v>93</v>
      </c>
      <c r="AV267" s="15" t="s">
        <v>155</v>
      </c>
      <c r="AW267" s="15" t="s">
        <v>38</v>
      </c>
      <c r="AX267" s="15" t="s">
        <v>91</v>
      </c>
      <c r="AY267" s="274" t="s">
        <v>298</v>
      </c>
    </row>
    <row r="268" s="2" customFormat="1" ht="24.15" customHeight="1">
      <c r="A268" s="39"/>
      <c r="B268" s="40"/>
      <c r="C268" s="279" t="s">
        <v>456</v>
      </c>
      <c r="D268" s="279" t="s">
        <v>346</v>
      </c>
      <c r="E268" s="280" t="s">
        <v>1278</v>
      </c>
      <c r="F268" s="281" t="s">
        <v>1279</v>
      </c>
      <c r="G268" s="282" t="s">
        <v>186</v>
      </c>
      <c r="H268" s="283">
        <v>1</v>
      </c>
      <c r="I268" s="284"/>
      <c r="J268" s="285">
        <f>ROUND(I268*H268,2)</f>
        <v>0</v>
      </c>
      <c r="K268" s="281" t="s">
        <v>303</v>
      </c>
      <c r="L268" s="286"/>
      <c r="M268" s="287" t="s">
        <v>1</v>
      </c>
      <c r="N268" s="288" t="s">
        <v>49</v>
      </c>
      <c r="O268" s="92"/>
      <c r="P268" s="238">
        <f>O268*H268</f>
        <v>0</v>
      </c>
      <c r="Q268" s="238">
        <v>0.032000000000000001</v>
      </c>
      <c r="R268" s="238">
        <f>Q268*H268</f>
        <v>0.032000000000000001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350</v>
      </c>
      <c r="AT268" s="240" t="s">
        <v>346</v>
      </c>
      <c r="AU268" s="240" t="s">
        <v>93</v>
      </c>
      <c r="AY268" s="18" t="s">
        <v>298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91</v>
      </c>
      <c r="BK268" s="241">
        <f>ROUND(I268*H268,2)</f>
        <v>0</v>
      </c>
      <c r="BL268" s="18" t="s">
        <v>350</v>
      </c>
      <c r="BM268" s="240" t="s">
        <v>1280</v>
      </c>
    </row>
    <row r="269" s="13" customFormat="1">
      <c r="A269" s="13"/>
      <c r="B269" s="242"/>
      <c r="C269" s="243"/>
      <c r="D269" s="244" t="s">
        <v>305</v>
      </c>
      <c r="E269" s="245" t="s">
        <v>1</v>
      </c>
      <c r="F269" s="246" t="s">
        <v>383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305</v>
      </c>
      <c r="AU269" s="252" t="s">
        <v>93</v>
      </c>
      <c r="AV269" s="13" t="s">
        <v>91</v>
      </c>
      <c r="AW269" s="13" t="s">
        <v>38</v>
      </c>
      <c r="AX269" s="13" t="s">
        <v>84</v>
      </c>
      <c r="AY269" s="252" t="s">
        <v>298</v>
      </c>
    </row>
    <row r="270" s="14" customFormat="1">
      <c r="A270" s="14"/>
      <c r="B270" s="253"/>
      <c r="C270" s="254"/>
      <c r="D270" s="244" t="s">
        <v>305</v>
      </c>
      <c r="E270" s="255" t="s">
        <v>1</v>
      </c>
      <c r="F270" s="256" t="s">
        <v>91</v>
      </c>
      <c r="G270" s="254"/>
      <c r="H270" s="257">
        <v>1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305</v>
      </c>
      <c r="AU270" s="263" t="s">
        <v>93</v>
      </c>
      <c r="AV270" s="14" t="s">
        <v>93</v>
      </c>
      <c r="AW270" s="14" t="s">
        <v>38</v>
      </c>
      <c r="AX270" s="14" t="s">
        <v>84</v>
      </c>
      <c r="AY270" s="263" t="s">
        <v>298</v>
      </c>
    </row>
    <row r="271" s="15" customFormat="1">
      <c r="A271" s="15"/>
      <c r="B271" s="264"/>
      <c r="C271" s="265"/>
      <c r="D271" s="244" t="s">
        <v>305</v>
      </c>
      <c r="E271" s="266" t="s">
        <v>1</v>
      </c>
      <c r="F271" s="267" t="s">
        <v>307</v>
      </c>
      <c r="G271" s="265"/>
      <c r="H271" s="268">
        <v>1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4" t="s">
        <v>305</v>
      </c>
      <c r="AU271" s="274" t="s">
        <v>93</v>
      </c>
      <c r="AV271" s="15" t="s">
        <v>155</v>
      </c>
      <c r="AW271" s="15" t="s">
        <v>38</v>
      </c>
      <c r="AX271" s="15" t="s">
        <v>91</v>
      </c>
      <c r="AY271" s="274" t="s">
        <v>298</v>
      </c>
    </row>
    <row r="272" s="2" customFormat="1" ht="24.15" customHeight="1">
      <c r="A272" s="39"/>
      <c r="B272" s="40"/>
      <c r="C272" s="279" t="s">
        <v>460</v>
      </c>
      <c r="D272" s="279" t="s">
        <v>346</v>
      </c>
      <c r="E272" s="280" t="s">
        <v>1281</v>
      </c>
      <c r="F272" s="281" t="s">
        <v>1282</v>
      </c>
      <c r="G272" s="282" t="s">
        <v>186</v>
      </c>
      <c r="H272" s="283">
        <v>3</v>
      </c>
      <c r="I272" s="284"/>
      <c r="J272" s="285">
        <f>ROUND(I272*H272,2)</f>
        <v>0</v>
      </c>
      <c r="K272" s="281" t="s">
        <v>303</v>
      </c>
      <c r="L272" s="286"/>
      <c r="M272" s="287" t="s">
        <v>1</v>
      </c>
      <c r="N272" s="288" t="s">
        <v>49</v>
      </c>
      <c r="O272" s="92"/>
      <c r="P272" s="238">
        <f>O272*H272</f>
        <v>0</v>
      </c>
      <c r="Q272" s="238">
        <v>0.041000000000000002</v>
      </c>
      <c r="R272" s="238">
        <f>Q272*H272</f>
        <v>0.123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350</v>
      </c>
      <c r="AT272" s="240" t="s">
        <v>346</v>
      </c>
      <c r="AU272" s="240" t="s">
        <v>93</v>
      </c>
      <c r="AY272" s="18" t="s">
        <v>298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91</v>
      </c>
      <c r="BK272" s="241">
        <f>ROUND(I272*H272,2)</f>
        <v>0</v>
      </c>
      <c r="BL272" s="18" t="s">
        <v>350</v>
      </c>
      <c r="BM272" s="240" t="s">
        <v>1283</v>
      </c>
    </row>
    <row r="273" s="13" customFormat="1">
      <c r="A273" s="13"/>
      <c r="B273" s="242"/>
      <c r="C273" s="243"/>
      <c r="D273" s="244" t="s">
        <v>305</v>
      </c>
      <c r="E273" s="245" t="s">
        <v>1</v>
      </c>
      <c r="F273" s="246" t="s">
        <v>383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305</v>
      </c>
      <c r="AU273" s="252" t="s">
        <v>93</v>
      </c>
      <c r="AV273" s="13" t="s">
        <v>91</v>
      </c>
      <c r="AW273" s="13" t="s">
        <v>38</v>
      </c>
      <c r="AX273" s="13" t="s">
        <v>84</v>
      </c>
      <c r="AY273" s="252" t="s">
        <v>298</v>
      </c>
    </row>
    <row r="274" s="14" customFormat="1">
      <c r="A274" s="14"/>
      <c r="B274" s="253"/>
      <c r="C274" s="254"/>
      <c r="D274" s="244" t="s">
        <v>305</v>
      </c>
      <c r="E274" s="255" t="s">
        <v>1</v>
      </c>
      <c r="F274" s="256" t="s">
        <v>193</v>
      </c>
      <c r="G274" s="254"/>
      <c r="H274" s="257">
        <v>3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305</v>
      </c>
      <c r="AU274" s="263" t="s">
        <v>93</v>
      </c>
      <c r="AV274" s="14" t="s">
        <v>93</v>
      </c>
      <c r="AW274" s="14" t="s">
        <v>38</v>
      </c>
      <c r="AX274" s="14" t="s">
        <v>84</v>
      </c>
      <c r="AY274" s="263" t="s">
        <v>298</v>
      </c>
    </row>
    <row r="275" s="15" customFormat="1">
      <c r="A275" s="15"/>
      <c r="B275" s="264"/>
      <c r="C275" s="265"/>
      <c r="D275" s="244" t="s">
        <v>305</v>
      </c>
      <c r="E275" s="266" t="s">
        <v>1</v>
      </c>
      <c r="F275" s="267" t="s">
        <v>307</v>
      </c>
      <c r="G275" s="265"/>
      <c r="H275" s="268">
        <v>3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305</v>
      </c>
      <c r="AU275" s="274" t="s">
        <v>93</v>
      </c>
      <c r="AV275" s="15" t="s">
        <v>155</v>
      </c>
      <c r="AW275" s="15" t="s">
        <v>38</v>
      </c>
      <c r="AX275" s="15" t="s">
        <v>91</v>
      </c>
      <c r="AY275" s="274" t="s">
        <v>298</v>
      </c>
    </row>
    <row r="276" s="2" customFormat="1" ht="24.15" customHeight="1">
      <c r="A276" s="39"/>
      <c r="B276" s="40"/>
      <c r="C276" s="279" t="s">
        <v>464</v>
      </c>
      <c r="D276" s="279" t="s">
        <v>346</v>
      </c>
      <c r="E276" s="280" t="s">
        <v>1284</v>
      </c>
      <c r="F276" s="281" t="s">
        <v>1285</v>
      </c>
      <c r="G276" s="282" t="s">
        <v>186</v>
      </c>
      <c r="H276" s="283">
        <v>7</v>
      </c>
      <c r="I276" s="284"/>
      <c r="J276" s="285">
        <f>ROUND(I276*H276,2)</f>
        <v>0</v>
      </c>
      <c r="K276" s="281" t="s">
        <v>303</v>
      </c>
      <c r="L276" s="286"/>
      <c r="M276" s="287" t="s">
        <v>1</v>
      </c>
      <c r="N276" s="288" t="s">
        <v>49</v>
      </c>
      <c r="O276" s="92"/>
      <c r="P276" s="238">
        <f>O276*H276</f>
        <v>0</v>
      </c>
      <c r="Q276" s="238">
        <v>0.052999999999999998</v>
      </c>
      <c r="R276" s="238">
        <f>Q276*H276</f>
        <v>0.371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350</v>
      </c>
      <c r="AT276" s="240" t="s">
        <v>346</v>
      </c>
      <c r="AU276" s="240" t="s">
        <v>93</v>
      </c>
      <c r="AY276" s="18" t="s">
        <v>298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91</v>
      </c>
      <c r="BK276" s="241">
        <f>ROUND(I276*H276,2)</f>
        <v>0</v>
      </c>
      <c r="BL276" s="18" t="s">
        <v>350</v>
      </c>
      <c r="BM276" s="240" t="s">
        <v>1286</v>
      </c>
    </row>
    <row r="277" s="13" customFormat="1">
      <c r="A277" s="13"/>
      <c r="B277" s="242"/>
      <c r="C277" s="243"/>
      <c r="D277" s="244" t="s">
        <v>305</v>
      </c>
      <c r="E277" s="245" t="s">
        <v>1</v>
      </c>
      <c r="F277" s="246" t="s">
        <v>383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305</v>
      </c>
      <c r="AU277" s="252" t="s">
        <v>93</v>
      </c>
      <c r="AV277" s="13" t="s">
        <v>91</v>
      </c>
      <c r="AW277" s="13" t="s">
        <v>38</v>
      </c>
      <c r="AX277" s="13" t="s">
        <v>84</v>
      </c>
      <c r="AY277" s="252" t="s">
        <v>298</v>
      </c>
    </row>
    <row r="278" s="14" customFormat="1">
      <c r="A278" s="14"/>
      <c r="B278" s="253"/>
      <c r="C278" s="254"/>
      <c r="D278" s="244" t="s">
        <v>305</v>
      </c>
      <c r="E278" s="255" t="s">
        <v>1</v>
      </c>
      <c r="F278" s="256" t="s">
        <v>187</v>
      </c>
      <c r="G278" s="254"/>
      <c r="H278" s="257">
        <v>7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305</v>
      </c>
      <c r="AU278" s="263" t="s">
        <v>93</v>
      </c>
      <c r="AV278" s="14" t="s">
        <v>93</v>
      </c>
      <c r="AW278" s="14" t="s">
        <v>38</v>
      </c>
      <c r="AX278" s="14" t="s">
        <v>84</v>
      </c>
      <c r="AY278" s="263" t="s">
        <v>298</v>
      </c>
    </row>
    <row r="279" s="15" customFormat="1">
      <c r="A279" s="15"/>
      <c r="B279" s="264"/>
      <c r="C279" s="265"/>
      <c r="D279" s="244" t="s">
        <v>305</v>
      </c>
      <c r="E279" s="266" t="s">
        <v>1</v>
      </c>
      <c r="F279" s="267" t="s">
        <v>307</v>
      </c>
      <c r="G279" s="265"/>
      <c r="H279" s="268">
        <v>7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4" t="s">
        <v>305</v>
      </c>
      <c r="AU279" s="274" t="s">
        <v>93</v>
      </c>
      <c r="AV279" s="15" t="s">
        <v>155</v>
      </c>
      <c r="AW279" s="15" t="s">
        <v>38</v>
      </c>
      <c r="AX279" s="15" t="s">
        <v>91</v>
      </c>
      <c r="AY279" s="274" t="s">
        <v>298</v>
      </c>
    </row>
    <row r="280" s="2" customFormat="1" ht="24.15" customHeight="1">
      <c r="A280" s="39"/>
      <c r="B280" s="40"/>
      <c r="C280" s="279" t="s">
        <v>469</v>
      </c>
      <c r="D280" s="279" t="s">
        <v>346</v>
      </c>
      <c r="E280" s="280" t="s">
        <v>1287</v>
      </c>
      <c r="F280" s="281" t="s">
        <v>1288</v>
      </c>
      <c r="G280" s="282" t="s">
        <v>186</v>
      </c>
      <c r="H280" s="283">
        <v>4</v>
      </c>
      <c r="I280" s="284"/>
      <c r="J280" s="285">
        <f>ROUND(I280*H280,2)</f>
        <v>0</v>
      </c>
      <c r="K280" s="281" t="s">
        <v>303</v>
      </c>
      <c r="L280" s="286"/>
      <c r="M280" s="287" t="s">
        <v>1</v>
      </c>
      <c r="N280" s="288" t="s">
        <v>49</v>
      </c>
      <c r="O280" s="92"/>
      <c r="P280" s="238">
        <f>O280*H280</f>
        <v>0</v>
      </c>
      <c r="Q280" s="238">
        <v>0.081000000000000003</v>
      </c>
      <c r="R280" s="238">
        <f>Q280*H280</f>
        <v>0.32400000000000001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350</v>
      </c>
      <c r="AT280" s="240" t="s">
        <v>346</v>
      </c>
      <c r="AU280" s="240" t="s">
        <v>93</v>
      </c>
      <c r="AY280" s="18" t="s">
        <v>298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91</v>
      </c>
      <c r="BK280" s="241">
        <f>ROUND(I280*H280,2)</f>
        <v>0</v>
      </c>
      <c r="BL280" s="18" t="s">
        <v>350</v>
      </c>
      <c r="BM280" s="240" t="s">
        <v>1289</v>
      </c>
    </row>
    <row r="281" s="13" customFormat="1">
      <c r="A281" s="13"/>
      <c r="B281" s="242"/>
      <c r="C281" s="243"/>
      <c r="D281" s="244" t="s">
        <v>305</v>
      </c>
      <c r="E281" s="245" t="s">
        <v>1</v>
      </c>
      <c r="F281" s="246" t="s">
        <v>383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305</v>
      </c>
      <c r="AU281" s="252" t="s">
        <v>93</v>
      </c>
      <c r="AV281" s="13" t="s">
        <v>91</v>
      </c>
      <c r="AW281" s="13" t="s">
        <v>38</v>
      </c>
      <c r="AX281" s="13" t="s">
        <v>84</v>
      </c>
      <c r="AY281" s="252" t="s">
        <v>298</v>
      </c>
    </row>
    <row r="282" s="14" customFormat="1">
      <c r="A282" s="14"/>
      <c r="B282" s="253"/>
      <c r="C282" s="254"/>
      <c r="D282" s="244" t="s">
        <v>305</v>
      </c>
      <c r="E282" s="255" t="s">
        <v>1</v>
      </c>
      <c r="F282" s="256" t="s">
        <v>155</v>
      </c>
      <c r="G282" s="254"/>
      <c r="H282" s="257">
        <v>4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305</v>
      </c>
      <c r="AU282" s="263" t="s">
        <v>93</v>
      </c>
      <c r="AV282" s="14" t="s">
        <v>93</v>
      </c>
      <c r="AW282" s="14" t="s">
        <v>38</v>
      </c>
      <c r="AX282" s="14" t="s">
        <v>84</v>
      </c>
      <c r="AY282" s="263" t="s">
        <v>298</v>
      </c>
    </row>
    <row r="283" s="15" customFormat="1">
      <c r="A283" s="15"/>
      <c r="B283" s="264"/>
      <c r="C283" s="265"/>
      <c r="D283" s="244" t="s">
        <v>305</v>
      </c>
      <c r="E283" s="266" t="s">
        <v>1</v>
      </c>
      <c r="F283" s="267" t="s">
        <v>307</v>
      </c>
      <c r="G283" s="265"/>
      <c r="H283" s="268">
        <v>4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4" t="s">
        <v>305</v>
      </c>
      <c r="AU283" s="274" t="s">
        <v>93</v>
      </c>
      <c r="AV283" s="15" t="s">
        <v>155</v>
      </c>
      <c r="AW283" s="15" t="s">
        <v>38</v>
      </c>
      <c r="AX283" s="15" t="s">
        <v>91</v>
      </c>
      <c r="AY283" s="274" t="s">
        <v>298</v>
      </c>
    </row>
    <row r="284" s="2" customFormat="1" ht="24.15" customHeight="1">
      <c r="A284" s="39"/>
      <c r="B284" s="40"/>
      <c r="C284" s="279" t="s">
        <v>473</v>
      </c>
      <c r="D284" s="279" t="s">
        <v>346</v>
      </c>
      <c r="E284" s="280" t="s">
        <v>1290</v>
      </c>
      <c r="F284" s="281" t="s">
        <v>1291</v>
      </c>
      <c r="G284" s="282" t="s">
        <v>186</v>
      </c>
      <c r="H284" s="283">
        <v>1</v>
      </c>
      <c r="I284" s="284"/>
      <c r="J284" s="285">
        <f>ROUND(I284*H284,2)</f>
        <v>0</v>
      </c>
      <c r="K284" s="281" t="s">
        <v>303</v>
      </c>
      <c r="L284" s="286"/>
      <c r="M284" s="287" t="s">
        <v>1</v>
      </c>
      <c r="N284" s="288" t="s">
        <v>49</v>
      </c>
      <c r="O284" s="92"/>
      <c r="P284" s="238">
        <f>O284*H284</f>
        <v>0</v>
      </c>
      <c r="Q284" s="238">
        <v>0.021000000000000001</v>
      </c>
      <c r="R284" s="238">
        <f>Q284*H284</f>
        <v>0.021000000000000001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350</v>
      </c>
      <c r="AT284" s="240" t="s">
        <v>346</v>
      </c>
      <c r="AU284" s="240" t="s">
        <v>93</v>
      </c>
      <c r="AY284" s="18" t="s">
        <v>298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91</v>
      </c>
      <c r="BK284" s="241">
        <f>ROUND(I284*H284,2)</f>
        <v>0</v>
      </c>
      <c r="BL284" s="18" t="s">
        <v>350</v>
      </c>
      <c r="BM284" s="240" t="s">
        <v>1292</v>
      </c>
    </row>
    <row r="285" s="13" customFormat="1">
      <c r="A285" s="13"/>
      <c r="B285" s="242"/>
      <c r="C285" s="243"/>
      <c r="D285" s="244" t="s">
        <v>305</v>
      </c>
      <c r="E285" s="245" t="s">
        <v>1</v>
      </c>
      <c r="F285" s="246" t="s">
        <v>383</v>
      </c>
      <c r="G285" s="243"/>
      <c r="H285" s="245" t="s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305</v>
      </c>
      <c r="AU285" s="252" t="s">
        <v>93</v>
      </c>
      <c r="AV285" s="13" t="s">
        <v>91</v>
      </c>
      <c r="AW285" s="13" t="s">
        <v>38</v>
      </c>
      <c r="AX285" s="13" t="s">
        <v>84</v>
      </c>
      <c r="AY285" s="252" t="s">
        <v>298</v>
      </c>
    </row>
    <row r="286" s="14" customFormat="1">
      <c r="A286" s="14"/>
      <c r="B286" s="253"/>
      <c r="C286" s="254"/>
      <c r="D286" s="244" t="s">
        <v>305</v>
      </c>
      <c r="E286" s="255" t="s">
        <v>1</v>
      </c>
      <c r="F286" s="256" t="s">
        <v>91</v>
      </c>
      <c r="G286" s="254"/>
      <c r="H286" s="257">
        <v>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305</v>
      </c>
      <c r="AU286" s="263" t="s">
        <v>93</v>
      </c>
      <c r="AV286" s="14" t="s">
        <v>93</v>
      </c>
      <c r="AW286" s="14" t="s">
        <v>38</v>
      </c>
      <c r="AX286" s="14" t="s">
        <v>84</v>
      </c>
      <c r="AY286" s="263" t="s">
        <v>298</v>
      </c>
    </row>
    <row r="287" s="15" customFormat="1">
      <c r="A287" s="15"/>
      <c r="B287" s="264"/>
      <c r="C287" s="265"/>
      <c r="D287" s="244" t="s">
        <v>305</v>
      </c>
      <c r="E287" s="266" t="s">
        <v>1</v>
      </c>
      <c r="F287" s="267" t="s">
        <v>307</v>
      </c>
      <c r="G287" s="265"/>
      <c r="H287" s="268">
        <v>1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305</v>
      </c>
      <c r="AU287" s="274" t="s">
        <v>93</v>
      </c>
      <c r="AV287" s="15" t="s">
        <v>155</v>
      </c>
      <c r="AW287" s="15" t="s">
        <v>38</v>
      </c>
      <c r="AX287" s="15" t="s">
        <v>91</v>
      </c>
      <c r="AY287" s="274" t="s">
        <v>298</v>
      </c>
    </row>
    <row r="288" s="2" customFormat="1" ht="21.75" customHeight="1">
      <c r="A288" s="39"/>
      <c r="B288" s="40"/>
      <c r="C288" s="279" t="s">
        <v>159</v>
      </c>
      <c r="D288" s="279" t="s">
        <v>346</v>
      </c>
      <c r="E288" s="280" t="s">
        <v>1293</v>
      </c>
      <c r="F288" s="281" t="s">
        <v>1294</v>
      </c>
      <c r="G288" s="282" t="s">
        <v>186</v>
      </c>
      <c r="H288" s="283">
        <v>3</v>
      </c>
      <c r="I288" s="284"/>
      <c r="J288" s="285">
        <f>ROUND(I288*H288,2)</f>
        <v>0</v>
      </c>
      <c r="K288" s="281" t="s">
        <v>303</v>
      </c>
      <c r="L288" s="286"/>
      <c r="M288" s="287" t="s">
        <v>1</v>
      </c>
      <c r="N288" s="288" t="s">
        <v>49</v>
      </c>
      <c r="O288" s="92"/>
      <c r="P288" s="238">
        <f>O288*H288</f>
        <v>0</v>
      </c>
      <c r="Q288" s="238">
        <v>0.254</v>
      </c>
      <c r="R288" s="238">
        <f>Q288*H288</f>
        <v>0.76200000000000001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350</v>
      </c>
      <c r="AT288" s="240" t="s">
        <v>346</v>
      </c>
      <c r="AU288" s="240" t="s">
        <v>93</v>
      </c>
      <c r="AY288" s="18" t="s">
        <v>298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91</v>
      </c>
      <c r="BK288" s="241">
        <f>ROUND(I288*H288,2)</f>
        <v>0</v>
      </c>
      <c r="BL288" s="18" t="s">
        <v>350</v>
      </c>
      <c r="BM288" s="240" t="s">
        <v>1295</v>
      </c>
    </row>
    <row r="289" s="13" customFormat="1">
      <c r="A289" s="13"/>
      <c r="B289" s="242"/>
      <c r="C289" s="243"/>
      <c r="D289" s="244" t="s">
        <v>305</v>
      </c>
      <c r="E289" s="245" t="s">
        <v>1</v>
      </c>
      <c r="F289" s="246" t="s">
        <v>383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305</v>
      </c>
      <c r="AU289" s="252" t="s">
        <v>93</v>
      </c>
      <c r="AV289" s="13" t="s">
        <v>91</v>
      </c>
      <c r="AW289" s="13" t="s">
        <v>38</v>
      </c>
      <c r="AX289" s="13" t="s">
        <v>84</v>
      </c>
      <c r="AY289" s="252" t="s">
        <v>298</v>
      </c>
    </row>
    <row r="290" s="14" customFormat="1">
      <c r="A290" s="14"/>
      <c r="B290" s="253"/>
      <c r="C290" s="254"/>
      <c r="D290" s="244" t="s">
        <v>305</v>
      </c>
      <c r="E290" s="255" t="s">
        <v>1</v>
      </c>
      <c r="F290" s="256" t="s">
        <v>193</v>
      </c>
      <c r="G290" s="254"/>
      <c r="H290" s="257">
        <v>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305</v>
      </c>
      <c r="AU290" s="263" t="s">
        <v>93</v>
      </c>
      <c r="AV290" s="14" t="s">
        <v>93</v>
      </c>
      <c r="AW290" s="14" t="s">
        <v>38</v>
      </c>
      <c r="AX290" s="14" t="s">
        <v>84</v>
      </c>
      <c r="AY290" s="263" t="s">
        <v>298</v>
      </c>
    </row>
    <row r="291" s="15" customFormat="1">
      <c r="A291" s="15"/>
      <c r="B291" s="264"/>
      <c r="C291" s="265"/>
      <c r="D291" s="244" t="s">
        <v>305</v>
      </c>
      <c r="E291" s="266" t="s">
        <v>1</v>
      </c>
      <c r="F291" s="267" t="s">
        <v>307</v>
      </c>
      <c r="G291" s="265"/>
      <c r="H291" s="268">
        <v>3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305</v>
      </c>
      <c r="AU291" s="274" t="s">
        <v>93</v>
      </c>
      <c r="AV291" s="15" t="s">
        <v>155</v>
      </c>
      <c r="AW291" s="15" t="s">
        <v>38</v>
      </c>
      <c r="AX291" s="15" t="s">
        <v>91</v>
      </c>
      <c r="AY291" s="274" t="s">
        <v>298</v>
      </c>
    </row>
    <row r="292" s="2" customFormat="1" ht="21.75" customHeight="1">
      <c r="A292" s="39"/>
      <c r="B292" s="40"/>
      <c r="C292" s="279" t="s">
        <v>483</v>
      </c>
      <c r="D292" s="279" t="s">
        <v>346</v>
      </c>
      <c r="E292" s="280" t="s">
        <v>1296</v>
      </c>
      <c r="F292" s="281" t="s">
        <v>1297</v>
      </c>
      <c r="G292" s="282" t="s">
        <v>186</v>
      </c>
      <c r="H292" s="283">
        <v>3</v>
      </c>
      <c r="I292" s="284"/>
      <c r="J292" s="285">
        <f>ROUND(I292*H292,2)</f>
        <v>0</v>
      </c>
      <c r="K292" s="281" t="s">
        <v>303</v>
      </c>
      <c r="L292" s="286"/>
      <c r="M292" s="287" t="s">
        <v>1</v>
      </c>
      <c r="N292" s="288" t="s">
        <v>49</v>
      </c>
      <c r="O292" s="92"/>
      <c r="P292" s="238">
        <f>O292*H292</f>
        <v>0</v>
      </c>
      <c r="Q292" s="238">
        <v>1.0129999999999999</v>
      </c>
      <c r="R292" s="238">
        <f>Q292*H292</f>
        <v>3.0389999999999997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350</v>
      </c>
      <c r="AT292" s="240" t="s">
        <v>346</v>
      </c>
      <c r="AU292" s="240" t="s">
        <v>93</v>
      </c>
      <c r="AY292" s="18" t="s">
        <v>298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91</v>
      </c>
      <c r="BK292" s="241">
        <f>ROUND(I292*H292,2)</f>
        <v>0</v>
      </c>
      <c r="BL292" s="18" t="s">
        <v>350</v>
      </c>
      <c r="BM292" s="240" t="s">
        <v>1298</v>
      </c>
    </row>
    <row r="293" s="13" customFormat="1">
      <c r="A293" s="13"/>
      <c r="B293" s="242"/>
      <c r="C293" s="243"/>
      <c r="D293" s="244" t="s">
        <v>305</v>
      </c>
      <c r="E293" s="245" t="s">
        <v>1</v>
      </c>
      <c r="F293" s="246" t="s">
        <v>383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305</v>
      </c>
      <c r="AU293" s="252" t="s">
        <v>93</v>
      </c>
      <c r="AV293" s="13" t="s">
        <v>91</v>
      </c>
      <c r="AW293" s="13" t="s">
        <v>38</v>
      </c>
      <c r="AX293" s="13" t="s">
        <v>84</v>
      </c>
      <c r="AY293" s="252" t="s">
        <v>298</v>
      </c>
    </row>
    <row r="294" s="14" customFormat="1">
      <c r="A294" s="14"/>
      <c r="B294" s="253"/>
      <c r="C294" s="254"/>
      <c r="D294" s="244" t="s">
        <v>305</v>
      </c>
      <c r="E294" s="255" t="s">
        <v>1</v>
      </c>
      <c r="F294" s="256" t="s">
        <v>193</v>
      </c>
      <c r="G294" s="254"/>
      <c r="H294" s="257">
        <v>3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305</v>
      </c>
      <c r="AU294" s="263" t="s">
        <v>93</v>
      </c>
      <c r="AV294" s="14" t="s">
        <v>93</v>
      </c>
      <c r="AW294" s="14" t="s">
        <v>38</v>
      </c>
      <c r="AX294" s="14" t="s">
        <v>84</v>
      </c>
      <c r="AY294" s="263" t="s">
        <v>298</v>
      </c>
    </row>
    <row r="295" s="15" customFormat="1">
      <c r="A295" s="15"/>
      <c r="B295" s="264"/>
      <c r="C295" s="265"/>
      <c r="D295" s="244" t="s">
        <v>305</v>
      </c>
      <c r="E295" s="266" t="s">
        <v>1</v>
      </c>
      <c r="F295" s="267" t="s">
        <v>307</v>
      </c>
      <c r="G295" s="265"/>
      <c r="H295" s="268">
        <v>3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4" t="s">
        <v>305</v>
      </c>
      <c r="AU295" s="274" t="s">
        <v>93</v>
      </c>
      <c r="AV295" s="15" t="s">
        <v>155</v>
      </c>
      <c r="AW295" s="15" t="s">
        <v>38</v>
      </c>
      <c r="AX295" s="15" t="s">
        <v>91</v>
      </c>
      <c r="AY295" s="274" t="s">
        <v>298</v>
      </c>
    </row>
    <row r="296" s="2" customFormat="1" ht="24.15" customHeight="1">
      <c r="A296" s="39"/>
      <c r="B296" s="40"/>
      <c r="C296" s="279" t="s">
        <v>488</v>
      </c>
      <c r="D296" s="279" t="s">
        <v>346</v>
      </c>
      <c r="E296" s="280" t="s">
        <v>1299</v>
      </c>
      <c r="F296" s="281" t="s">
        <v>1300</v>
      </c>
      <c r="G296" s="282" t="s">
        <v>186</v>
      </c>
      <c r="H296" s="283">
        <v>12</v>
      </c>
      <c r="I296" s="284"/>
      <c r="J296" s="285">
        <f>ROUND(I296*H296,2)</f>
        <v>0</v>
      </c>
      <c r="K296" s="281" t="s">
        <v>303</v>
      </c>
      <c r="L296" s="286"/>
      <c r="M296" s="287" t="s">
        <v>1</v>
      </c>
      <c r="N296" s="288" t="s">
        <v>49</v>
      </c>
      <c r="O296" s="92"/>
      <c r="P296" s="238">
        <f>O296*H296</f>
        <v>0</v>
      </c>
      <c r="Q296" s="238">
        <v>1.1599999999999999</v>
      </c>
      <c r="R296" s="238">
        <f>Q296*H296</f>
        <v>13.919999999999998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350</v>
      </c>
      <c r="AT296" s="240" t="s">
        <v>346</v>
      </c>
      <c r="AU296" s="240" t="s">
        <v>93</v>
      </c>
      <c r="AY296" s="18" t="s">
        <v>298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91</v>
      </c>
      <c r="BK296" s="241">
        <f>ROUND(I296*H296,2)</f>
        <v>0</v>
      </c>
      <c r="BL296" s="18" t="s">
        <v>350</v>
      </c>
      <c r="BM296" s="240" t="s">
        <v>1301</v>
      </c>
    </row>
    <row r="297" s="13" customFormat="1">
      <c r="A297" s="13"/>
      <c r="B297" s="242"/>
      <c r="C297" s="243"/>
      <c r="D297" s="244" t="s">
        <v>305</v>
      </c>
      <c r="E297" s="245" t="s">
        <v>1</v>
      </c>
      <c r="F297" s="246" t="s">
        <v>383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305</v>
      </c>
      <c r="AU297" s="252" t="s">
        <v>93</v>
      </c>
      <c r="AV297" s="13" t="s">
        <v>91</v>
      </c>
      <c r="AW297" s="13" t="s">
        <v>38</v>
      </c>
      <c r="AX297" s="13" t="s">
        <v>84</v>
      </c>
      <c r="AY297" s="252" t="s">
        <v>298</v>
      </c>
    </row>
    <row r="298" s="14" customFormat="1">
      <c r="A298" s="14"/>
      <c r="B298" s="253"/>
      <c r="C298" s="254"/>
      <c r="D298" s="244" t="s">
        <v>305</v>
      </c>
      <c r="E298" s="255" t="s">
        <v>1</v>
      </c>
      <c r="F298" s="256" t="s">
        <v>8</v>
      </c>
      <c r="G298" s="254"/>
      <c r="H298" s="257">
        <v>12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305</v>
      </c>
      <c r="AU298" s="263" t="s">
        <v>93</v>
      </c>
      <c r="AV298" s="14" t="s">
        <v>93</v>
      </c>
      <c r="AW298" s="14" t="s">
        <v>38</v>
      </c>
      <c r="AX298" s="14" t="s">
        <v>84</v>
      </c>
      <c r="AY298" s="263" t="s">
        <v>298</v>
      </c>
    </row>
    <row r="299" s="15" customFormat="1">
      <c r="A299" s="15"/>
      <c r="B299" s="264"/>
      <c r="C299" s="265"/>
      <c r="D299" s="244" t="s">
        <v>305</v>
      </c>
      <c r="E299" s="266" t="s">
        <v>1</v>
      </c>
      <c r="F299" s="267" t="s">
        <v>307</v>
      </c>
      <c r="G299" s="265"/>
      <c r="H299" s="268">
        <v>12</v>
      </c>
      <c r="I299" s="269"/>
      <c r="J299" s="265"/>
      <c r="K299" s="265"/>
      <c r="L299" s="270"/>
      <c r="M299" s="271"/>
      <c r="N299" s="272"/>
      <c r="O299" s="272"/>
      <c r="P299" s="272"/>
      <c r="Q299" s="272"/>
      <c r="R299" s="272"/>
      <c r="S299" s="272"/>
      <c r="T299" s="27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4" t="s">
        <v>305</v>
      </c>
      <c r="AU299" s="274" t="s">
        <v>93</v>
      </c>
      <c r="AV299" s="15" t="s">
        <v>155</v>
      </c>
      <c r="AW299" s="15" t="s">
        <v>38</v>
      </c>
      <c r="AX299" s="15" t="s">
        <v>91</v>
      </c>
      <c r="AY299" s="274" t="s">
        <v>298</v>
      </c>
    </row>
    <row r="300" s="2" customFormat="1" ht="24.15" customHeight="1">
      <c r="A300" s="39"/>
      <c r="B300" s="40"/>
      <c r="C300" s="279" t="s">
        <v>492</v>
      </c>
      <c r="D300" s="279" t="s">
        <v>346</v>
      </c>
      <c r="E300" s="280" t="s">
        <v>1302</v>
      </c>
      <c r="F300" s="281" t="s">
        <v>1303</v>
      </c>
      <c r="G300" s="282" t="s">
        <v>186</v>
      </c>
      <c r="H300" s="283">
        <v>1</v>
      </c>
      <c r="I300" s="284"/>
      <c r="J300" s="285">
        <f>ROUND(I300*H300,2)</f>
        <v>0</v>
      </c>
      <c r="K300" s="281" t="s">
        <v>303</v>
      </c>
      <c r="L300" s="286"/>
      <c r="M300" s="287" t="s">
        <v>1</v>
      </c>
      <c r="N300" s="288" t="s">
        <v>49</v>
      </c>
      <c r="O300" s="92"/>
      <c r="P300" s="238">
        <f>O300*H300</f>
        <v>0</v>
      </c>
      <c r="Q300" s="238">
        <v>2.5899999999999999</v>
      </c>
      <c r="R300" s="238">
        <f>Q300*H300</f>
        <v>2.5899999999999999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350</v>
      </c>
      <c r="AT300" s="240" t="s">
        <v>346</v>
      </c>
      <c r="AU300" s="240" t="s">
        <v>93</v>
      </c>
      <c r="AY300" s="18" t="s">
        <v>298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91</v>
      </c>
      <c r="BK300" s="241">
        <f>ROUND(I300*H300,2)</f>
        <v>0</v>
      </c>
      <c r="BL300" s="18" t="s">
        <v>350</v>
      </c>
      <c r="BM300" s="240" t="s">
        <v>1304</v>
      </c>
    </row>
    <row r="301" s="13" customFormat="1">
      <c r="A301" s="13"/>
      <c r="B301" s="242"/>
      <c r="C301" s="243"/>
      <c r="D301" s="244" t="s">
        <v>305</v>
      </c>
      <c r="E301" s="245" t="s">
        <v>1</v>
      </c>
      <c r="F301" s="246" t="s">
        <v>383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305</v>
      </c>
      <c r="AU301" s="252" t="s">
        <v>93</v>
      </c>
      <c r="AV301" s="13" t="s">
        <v>91</v>
      </c>
      <c r="AW301" s="13" t="s">
        <v>38</v>
      </c>
      <c r="AX301" s="13" t="s">
        <v>84</v>
      </c>
      <c r="AY301" s="252" t="s">
        <v>298</v>
      </c>
    </row>
    <row r="302" s="14" customFormat="1">
      <c r="A302" s="14"/>
      <c r="B302" s="253"/>
      <c r="C302" s="254"/>
      <c r="D302" s="244" t="s">
        <v>305</v>
      </c>
      <c r="E302" s="255" t="s">
        <v>1</v>
      </c>
      <c r="F302" s="256" t="s">
        <v>91</v>
      </c>
      <c r="G302" s="254"/>
      <c r="H302" s="257">
        <v>1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305</v>
      </c>
      <c r="AU302" s="263" t="s">
        <v>93</v>
      </c>
      <c r="AV302" s="14" t="s">
        <v>93</v>
      </c>
      <c r="AW302" s="14" t="s">
        <v>38</v>
      </c>
      <c r="AX302" s="14" t="s">
        <v>84</v>
      </c>
      <c r="AY302" s="263" t="s">
        <v>298</v>
      </c>
    </row>
    <row r="303" s="15" customFormat="1">
      <c r="A303" s="15"/>
      <c r="B303" s="264"/>
      <c r="C303" s="265"/>
      <c r="D303" s="244" t="s">
        <v>305</v>
      </c>
      <c r="E303" s="266" t="s">
        <v>1</v>
      </c>
      <c r="F303" s="267" t="s">
        <v>307</v>
      </c>
      <c r="G303" s="265"/>
      <c r="H303" s="268">
        <v>1</v>
      </c>
      <c r="I303" s="269"/>
      <c r="J303" s="265"/>
      <c r="K303" s="265"/>
      <c r="L303" s="270"/>
      <c r="M303" s="271"/>
      <c r="N303" s="272"/>
      <c r="O303" s="272"/>
      <c r="P303" s="272"/>
      <c r="Q303" s="272"/>
      <c r="R303" s="272"/>
      <c r="S303" s="272"/>
      <c r="T303" s="27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4" t="s">
        <v>305</v>
      </c>
      <c r="AU303" s="274" t="s">
        <v>93</v>
      </c>
      <c r="AV303" s="15" t="s">
        <v>155</v>
      </c>
      <c r="AW303" s="15" t="s">
        <v>38</v>
      </c>
      <c r="AX303" s="15" t="s">
        <v>91</v>
      </c>
      <c r="AY303" s="274" t="s">
        <v>298</v>
      </c>
    </row>
    <row r="304" s="2" customFormat="1" ht="24.15" customHeight="1">
      <c r="A304" s="39"/>
      <c r="B304" s="40"/>
      <c r="C304" s="279" t="s">
        <v>496</v>
      </c>
      <c r="D304" s="279" t="s">
        <v>346</v>
      </c>
      <c r="E304" s="280" t="s">
        <v>1305</v>
      </c>
      <c r="F304" s="281" t="s">
        <v>1306</v>
      </c>
      <c r="G304" s="282" t="s">
        <v>186</v>
      </c>
      <c r="H304" s="283">
        <v>19</v>
      </c>
      <c r="I304" s="284"/>
      <c r="J304" s="285">
        <f>ROUND(I304*H304,2)</f>
        <v>0</v>
      </c>
      <c r="K304" s="281" t="s">
        <v>303</v>
      </c>
      <c r="L304" s="286"/>
      <c r="M304" s="287" t="s">
        <v>1</v>
      </c>
      <c r="N304" s="288" t="s">
        <v>49</v>
      </c>
      <c r="O304" s="92"/>
      <c r="P304" s="238">
        <f>O304*H304</f>
        <v>0</v>
      </c>
      <c r="Q304" s="238">
        <v>0.002</v>
      </c>
      <c r="R304" s="238">
        <f>Q304*H304</f>
        <v>0.037999999999999999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350</v>
      </c>
      <c r="AT304" s="240" t="s">
        <v>346</v>
      </c>
      <c r="AU304" s="240" t="s">
        <v>93</v>
      </c>
      <c r="AY304" s="18" t="s">
        <v>298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91</v>
      </c>
      <c r="BK304" s="241">
        <f>ROUND(I304*H304,2)</f>
        <v>0</v>
      </c>
      <c r="BL304" s="18" t="s">
        <v>350</v>
      </c>
      <c r="BM304" s="240" t="s">
        <v>1307</v>
      </c>
    </row>
    <row r="305" s="13" customFormat="1">
      <c r="A305" s="13"/>
      <c r="B305" s="242"/>
      <c r="C305" s="243"/>
      <c r="D305" s="244" t="s">
        <v>305</v>
      </c>
      <c r="E305" s="245" t="s">
        <v>1</v>
      </c>
      <c r="F305" s="246" t="s">
        <v>383</v>
      </c>
      <c r="G305" s="243"/>
      <c r="H305" s="245" t="s">
        <v>1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305</v>
      </c>
      <c r="AU305" s="252" t="s">
        <v>93</v>
      </c>
      <c r="AV305" s="13" t="s">
        <v>91</v>
      </c>
      <c r="AW305" s="13" t="s">
        <v>38</v>
      </c>
      <c r="AX305" s="13" t="s">
        <v>84</v>
      </c>
      <c r="AY305" s="252" t="s">
        <v>298</v>
      </c>
    </row>
    <row r="306" s="14" customFormat="1">
      <c r="A306" s="14"/>
      <c r="B306" s="253"/>
      <c r="C306" s="254"/>
      <c r="D306" s="244" t="s">
        <v>305</v>
      </c>
      <c r="E306" s="255" t="s">
        <v>1</v>
      </c>
      <c r="F306" s="256" t="s">
        <v>391</v>
      </c>
      <c r="G306" s="254"/>
      <c r="H306" s="257">
        <v>19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305</v>
      </c>
      <c r="AU306" s="263" t="s">
        <v>93</v>
      </c>
      <c r="AV306" s="14" t="s">
        <v>93</v>
      </c>
      <c r="AW306" s="14" t="s">
        <v>38</v>
      </c>
      <c r="AX306" s="14" t="s">
        <v>84</v>
      </c>
      <c r="AY306" s="263" t="s">
        <v>298</v>
      </c>
    </row>
    <row r="307" s="15" customFormat="1">
      <c r="A307" s="15"/>
      <c r="B307" s="264"/>
      <c r="C307" s="265"/>
      <c r="D307" s="244" t="s">
        <v>305</v>
      </c>
      <c r="E307" s="266" t="s">
        <v>1</v>
      </c>
      <c r="F307" s="267" t="s">
        <v>307</v>
      </c>
      <c r="G307" s="265"/>
      <c r="H307" s="268">
        <v>19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305</v>
      </c>
      <c r="AU307" s="274" t="s">
        <v>93</v>
      </c>
      <c r="AV307" s="15" t="s">
        <v>155</v>
      </c>
      <c r="AW307" s="15" t="s">
        <v>38</v>
      </c>
      <c r="AX307" s="15" t="s">
        <v>91</v>
      </c>
      <c r="AY307" s="274" t="s">
        <v>298</v>
      </c>
    </row>
    <row r="308" s="2" customFormat="1" ht="24.15" customHeight="1">
      <c r="A308" s="39"/>
      <c r="B308" s="40"/>
      <c r="C308" s="229" t="s">
        <v>500</v>
      </c>
      <c r="D308" s="229" t="s">
        <v>300</v>
      </c>
      <c r="E308" s="230" t="s">
        <v>1308</v>
      </c>
      <c r="F308" s="231" t="s">
        <v>1309</v>
      </c>
      <c r="G308" s="232" t="s">
        <v>186</v>
      </c>
      <c r="H308" s="233">
        <v>5</v>
      </c>
      <c r="I308" s="234"/>
      <c r="J308" s="235">
        <f>ROUND(I308*H308,2)</f>
        <v>0</v>
      </c>
      <c r="K308" s="231" t="s">
        <v>303</v>
      </c>
      <c r="L308" s="45"/>
      <c r="M308" s="236" t="s">
        <v>1</v>
      </c>
      <c r="N308" s="237" t="s">
        <v>49</v>
      </c>
      <c r="O308" s="92"/>
      <c r="P308" s="238">
        <f>O308*H308</f>
        <v>0</v>
      </c>
      <c r="Q308" s="238">
        <v>0.10833</v>
      </c>
      <c r="R308" s="238">
        <f>Q308*H308</f>
        <v>0.54164999999999996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155</v>
      </c>
      <c r="AT308" s="240" t="s">
        <v>300</v>
      </c>
      <c r="AU308" s="240" t="s">
        <v>93</v>
      </c>
      <c r="AY308" s="18" t="s">
        <v>298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91</v>
      </c>
      <c r="BK308" s="241">
        <f>ROUND(I308*H308,2)</f>
        <v>0</v>
      </c>
      <c r="BL308" s="18" t="s">
        <v>155</v>
      </c>
      <c r="BM308" s="240" t="s">
        <v>1310</v>
      </c>
    </row>
    <row r="309" s="13" customFormat="1">
      <c r="A309" s="13"/>
      <c r="B309" s="242"/>
      <c r="C309" s="243"/>
      <c r="D309" s="244" t="s">
        <v>305</v>
      </c>
      <c r="E309" s="245" t="s">
        <v>1</v>
      </c>
      <c r="F309" s="246" t="s">
        <v>383</v>
      </c>
      <c r="G309" s="243"/>
      <c r="H309" s="245" t="s">
        <v>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305</v>
      </c>
      <c r="AU309" s="252" t="s">
        <v>93</v>
      </c>
      <c r="AV309" s="13" t="s">
        <v>91</v>
      </c>
      <c r="AW309" s="13" t="s">
        <v>38</v>
      </c>
      <c r="AX309" s="13" t="s">
        <v>84</v>
      </c>
      <c r="AY309" s="252" t="s">
        <v>298</v>
      </c>
    </row>
    <row r="310" s="14" customFormat="1">
      <c r="A310" s="14"/>
      <c r="B310" s="253"/>
      <c r="C310" s="254"/>
      <c r="D310" s="244" t="s">
        <v>305</v>
      </c>
      <c r="E310" s="255" t="s">
        <v>146</v>
      </c>
      <c r="F310" s="256" t="s">
        <v>260</v>
      </c>
      <c r="G310" s="254"/>
      <c r="H310" s="257">
        <v>5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305</v>
      </c>
      <c r="AU310" s="263" t="s">
        <v>93</v>
      </c>
      <c r="AV310" s="14" t="s">
        <v>93</v>
      </c>
      <c r="AW310" s="14" t="s">
        <v>38</v>
      </c>
      <c r="AX310" s="14" t="s">
        <v>84</v>
      </c>
      <c r="AY310" s="263" t="s">
        <v>298</v>
      </c>
    </row>
    <row r="311" s="15" customFormat="1">
      <c r="A311" s="15"/>
      <c r="B311" s="264"/>
      <c r="C311" s="265"/>
      <c r="D311" s="244" t="s">
        <v>305</v>
      </c>
      <c r="E311" s="266" t="s">
        <v>1</v>
      </c>
      <c r="F311" s="267" t="s">
        <v>307</v>
      </c>
      <c r="G311" s="265"/>
      <c r="H311" s="268">
        <v>5</v>
      </c>
      <c r="I311" s="269"/>
      <c r="J311" s="265"/>
      <c r="K311" s="265"/>
      <c r="L311" s="270"/>
      <c r="M311" s="271"/>
      <c r="N311" s="272"/>
      <c r="O311" s="272"/>
      <c r="P311" s="272"/>
      <c r="Q311" s="272"/>
      <c r="R311" s="272"/>
      <c r="S311" s="272"/>
      <c r="T311" s="27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4" t="s">
        <v>305</v>
      </c>
      <c r="AU311" s="274" t="s">
        <v>93</v>
      </c>
      <c r="AV311" s="15" t="s">
        <v>155</v>
      </c>
      <c r="AW311" s="15" t="s">
        <v>38</v>
      </c>
      <c r="AX311" s="15" t="s">
        <v>91</v>
      </c>
      <c r="AY311" s="274" t="s">
        <v>298</v>
      </c>
    </row>
    <row r="312" s="2" customFormat="1" ht="24.15" customHeight="1">
      <c r="A312" s="39"/>
      <c r="B312" s="40"/>
      <c r="C312" s="229" t="s">
        <v>504</v>
      </c>
      <c r="D312" s="229" t="s">
        <v>300</v>
      </c>
      <c r="E312" s="230" t="s">
        <v>1311</v>
      </c>
      <c r="F312" s="231" t="s">
        <v>1312</v>
      </c>
      <c r="G312" s="232" t="s">
        <v>186</v>
      </c>
      <c r="H312" s="233">
        <v>4</v>
      </c>
      <c r="I312" s="234"/>
      <c r="J312" s="235">
        <f>ROUND(I312*H312,2)</f>
        <v>0</v>
      </c>
      <c r="K312" s="231" t="s">
        <v>303</v>
      </c>
      <c r="L312" s="45"/>
      <c r="M312" s="236" t="s">
        <v>1</v>
      </c>
      <c r="N312" s="237" t="s">
        <v>49</v>
      </c>
      <c r="O312" s="92"/>
      <c r="P312" s="238">
        <f>O312*H312</f>
        <v>0</v>
      </c>
      <c r="Q312" s="238">
        <v>0.012120000000000001</v>
      </c>
      <c r="R312" s="238">
        <f>Q312*H312</f>
        <v>0.048480000000000002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155</v>
      </c>
      <c r="AT312" s="240" t="s">
        <v>300</v>
      </c>
      <c r="AU312" s="240" t="s">
        <v>93</v>
      </c>
      <c r="AY312" s="18" t="s">
        <v>298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91</v>
      </c>
      <c r="BK312" s="241">
        <f>ROUND(I312*H312,2)</f>
        <v>0</v>
      </c>
      <c r="BL312" s="18" t="s">
        <v>155</v>
      </c>
      <c r="BM312" s="240" t="s">
        <v>1313</v>
      </c>
    </row>
    <row r="313" s="13" customFormat="1">
      <c r="A313" s="13"/>
      <c r="B313" s="242"/>
      <c r="C313" s="243"/>
      <c r="D313" s="244" t="s">
        <v>305</v>
      </c>
      <c r="E313" s="245" t="s">
        <v>1</v>
      </c>
      <c r="F313" s="246" t="s">
        <v>383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305</v>
      </c>
      <c r="AU313" s="252" t="s">
        <v>93</v>
      </c>
      <c r="AV313" s="13" t="s">
        <v>91</v>
      </c>
      <c r="AW313" s="13" t="s">
        <v>38</v>
      </c>
      <c r="AX313" s="13" t="s">
        <v>84</v>
      </c>
      <c r="AY313" s="252" t="s">
        <v>298</v>
      </c>
    </row>
    <row r="314" s="14" customFormat="1">
      <c r="A314" s="14"/>
      <c r="B314" s="253"/>
      <c r="C314" s="254"/>
      <c r="D314" s="244" t="s">
        <v>305</v>
      </c>
      <c r="E314" s="255" t="s">
        <v>1</v>
      </c>
      <c r="F314" s="256" t="s">
        <v>155</v>
      </c>
      <c r="G314" s="254"/>
      <c r="H314" s="257">
        <v>4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305</v>
      </c>
      <c r="AU314" s="263" t="s">
        <v>93</v>
      </c>
      <c r="AV314" s="14" t="s">
        <v>93</v>
      </c>
      <c r="AW314" s="14" t="s">
        <v>38</v>
      </c>
      <c r="AX314" s="14" t="s">
        <v>84</v>
      </c>
      <c r="AY314" s="263" t="s">
        <v>298</v>
      </c>
    </row>
    <row r="315" s="15" customFormat="1">
      <c r="A315" s="15"/>
      <c r="B315" s="264"/>
      <c r="C315" s="265"/>
      <c r="D315" s="244" t="s">
        <v>305</v>
      </c>
      <c r="E315" s="266" t="s">
        <v>1</v>
      </c>
      <c r="F315" s="267" t="s">
        <v>307</v>
      </c>
      <c r="G315" s="265"/>
      <c r="H315" s="268">
        <v>4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4" t="s">
        <v>305</v>
      </c>
      <c r="AU315" s="274" t="s">
        <v>93</v>
      </c>
      <c r="AV315" s="15" t="s">
        <v>155</v>
      </c>
      <c r="AW315" s="15" t="s">
        <v>38</v>
      </c>
      <c r="AX315" s="15" t="s">
        <v>91</v>
      </c>
      <c r="AY315" s="274" t="s">
        <v>298</v>
      </c>
    </row>
    <row r="316" s="2" customFormat="1" ht="24.15" customHeight="1">
      <c r="A316" s="39"/>
      <c r="B316" s="40"/>
      <c r="C316" s="229" t="s">
        <v>511</v>
      </c>
      <c r="D316" s="229" t="s">
        <v>300</v>
      </c>
      <c r="E316" s="230" t="s">
        <v>1314</v>
      </c>
      <c r="F316" s="231" t="s">
        <v>1315</v>
      </c>
      <c r="G316" s="232" t="s">
        <v>186</v>
      </c>
      <c r="H316" s="233">
        <v>1</v>
      </c>
      <c r="I316" s="234"/>
      <c r="J316" s="235">
        <f>ROUND(I316*H316,2)</f>
        <v>0</v>
      </c>
      <c r="K316" s="231" t="s">
        <v>303</v>
      </c>
      <c r="L316" s="45"/>
      <c r="M316" s="236" t="s">
        <v>1</v>
      </c>
      <c r="N316" s="237" t="s">
        <v>49</v>
      </c>
      <c r="O316" s="92"/>
      <c r="P316" s="238">
        <f>O316*H316</f>
        <v>0</v>
      </c>
      <c r="Q316" s="238">
        <v>0.024240000000000001</v>
      </c>
      <c r="R316" s="238">
        <f>Q316*H316</f>
        <v>0.024240000000000001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155</v>
      </c>
      <c r="AT316" s="240" t="s">
        <v>300</v>
      </c>
      <c r="AU316" s="240" t="s">
        <v>93</v>
      </c>
      <c r="AY316" s="18" t="s">
        <v>298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91</v>
      </c>
      <c r="BK316" s="241">
        <f>ROUND(I316*H316,2)</f>
        <v>0</v>
      </c>
      <c r="BL316" s="18" t="s">
        <v>155</v>
      </c>
      <c r="BM316" s="240" t="s">
        <v>1316</v>
      </c>
    </row>
    <row r="317" s="13" customFormat="1">
      <c r="A317" s="13"/>
      <c r="B317" s="242"/>
      <c r="C317" s="243"/>
      <c r="D317" s="244" t="s">
        <v>305</v>
      </c>
      <c r="E317" s="245" t="s">
        <v>1</v>
      </c>
      <c r="F317" s="246" t="s">
        <v>383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305</v>
      </c>
      <c r="AU317" s="252" t="s">
        <v>93</v>
      </c>
      <c r="AV317" s="13" t="s">
        <v>91</v>
      </c>
      <c r="AW317" s="13" t="s">
        <v>38</v>
      </c>
      <c r="AX317" s="13" t="s">
        <v>84</v>
      </c>
      <c r="AY317" s="252" t="s">
        <v>298</v>
      </c>
    </row>
    <row r="318" s="14" customFormat="1">
      <c r="A318" s="14"/>
      <c r="B318" s="253"/>
      <c r="C318" s="254"/>
      <c r="D318" s="244" t="s">
        <v>305</v>
      </c>
      <c r="E318" s="255" t="s">
        <v>1</v>
      </c>
      <c r="F318" s="256" t="s">
        <v>91</v>
      </c>
      <c r="G318" s="254"/>
      <c r="H318" s="257">
        <v>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305</v>
      </c>
      <c r="AU318" s="263" t="s">
        <v>93</v>
      </c>
      <c r="AV318" s="14" t="s">
        <v>93</v>
      </c>
      <c r="AW318" s="14" t="s">
        <v>38</v>
      </c>
      <c r="AX318" s="14" t="s">
        <v>84</v>
      </c>
      <c r="AY318" s="263" t="s">
        <v>298</v>
      </c>
    </row>
    <row r="319" s="15" customFormat="1">
      <c r="A319" s="15"/>
      <c r="B319" s="264"/>
      <c r="C319" s="265"/>
      <c r="D319" s="244" t="s">
        <v>305</v>
      </c>
      <c r="E319" s="266" t="s">
        <v>1</v>
      </c>
      <c r="F319" s="267" t="s">
        <v>307</v>
      </c>
      <c r="G319" s="265"/>
      <c r="H319" s="268">
        <v>1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4" t="s">
        <v>305</v>
      </c>
      <c r="AU319" s="274" t="s">
        <v>93</v>
      </c>
      <c r="AV319" s="15" t="s">
        <v>155</v>
      </c>
      <c r="AW319" s="15" t="s">
        <v>38</v>
      </c>
      <c r="AX319" s="15" t="s">
        <v>91</v>
      </c>
      <c r="AY319" s="274" t="s">
        <v>298</v>
      </c>
    </row>
    <row r="320" s="2" customFormat="1" ht="24.15" customHeight="1">
      <c r="A320" s="39"/>
      <c r="B320" s="40"/>
      <c r="C320" s="229" t="s">
        <v>519</v>
      </c>
      <c r="D320" s="229" t="s">
        <v>300</v>
      </c>
      <c r="E320" s="230" t="s">
        <v>1317</v>
      </c>
      <c r="F320" s="231" t="s">
        <v>1318</v>
      </c>
      <c r="G320" s="232" t="s">
        <v>186</v>
      </c>
      <c r="H320" s="233">
        <v>5</v>
      </c>
      <c r="I320" s="234"/>
      <c r="J320" s="235">
        <f>ROUND(I320*H320,2)</f>
        <v>0</v>
      </c>
      <c r="K320" s="231" t="s">
        <v>303</v>
      </c>
      <c r="L320" s="45"/>
      <c r="M320" s="236" t="s">
        <v>1</v>
      </c>
      <c r="N320" s="237" t="s">
        <v>49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155</v>
      </c>
      <c r="AT320" s="240" t="s">
        <v>300</v>
      </c>
      <c r="AU320" s="240" t="s">
        <v>93</v>
      </c>
      <c r="AY320" s="18" t="s">
        <v>298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91</v>
      </c>
      <c r="BK320" s="241">
        <f>ROUND(I320*H320,2)</f>
        <v>0</v>
      </c>
      <c r="BL320" s="18" t="s">
        <v>155</v>
      </c>
      <c r="BM320" s="240" t="s">
        <v>1319</v>
      </c>
    </row>
    <row r="321" s="14" customFormat="1">
      <c r="A321" s="14"/>
      <c r="B321" s="253"/>
      <c r="C321" s="254"/>
      <c r="D321" s="244" t="s">
        <v>305</v>
      </c>
      <c r="E321" s="255" t="s">
        <v>1</v>
      </c>
      <c r="F321" s="256" t="s">
        <v>146</v>
      </c>
      <c r="G321" s="254"/>
      <c r="H321" s="257">
        <v>5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305</v>
      </c>
      <c r="AU321" s="263" t="s">
        <v>93</v>
      </c>
      <c r="AV321" s="14" t="s">
        <v>93</v>
      </c>
      <c r="AW321" s="14" t="s">
        <v>38</v>
      </c>
      <c r="AX321" s="14" t="s">
        <v>84</v>
      </c>
      <c r="AY321" s="263" t="s">
        <v>298</v>
      </c>
    </row>
    <row r="322" s="15" customFormat="1">
      <c r="A322" s="15"/>
      <c r="B322" s="264"/>
      <c r="C322" s="265"/>
      <c r="D322" s="244" t="s">
        <v>305</v>
      </c>
      <c r="E322" s="266" t="s">
        <v>1</v>
      </c>
      <c r="F322" s="267" t="s">
        <v>307</v>
      </c>
      <c r="G322" s="265"/>
      <c r="H322" s="268">
        <v>5</v>
      </c>
      <c r="I322" s="269"/>
      <c r="J322" s="265"/>
      <c r="K322" s="265"/>
      <c r="L322" s="270"/>
      <c r="M322" s="271"/>
      <c r="N322" s="272"/>
      <c r="O322" s="272"/>
      <c r="P322" s="272"/>
      <c r="Q322" s="272"/>
      <c r="R322" s="272"/>
      <c r="S322" s="272"/>
      <c r="T322" s="27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4" t="s">
        <v>305</v>
      </c>
      <c r="AU322" s="274" t="s">
        <v>93</v>
      </c>
      <c r="AV322" s="15" t="s">
        <v>155</v>
      </c>
      <c r="AW322" s="15" t="s">
        <v>38</v>
      </c>
      <c r="AX322" s="15" t="s">
        <v>91</v>
      </c>
      <c r="AY322" s="274" t="s">
        <v>298</v>
      </c>
    </row>
    <row r="323" s="2" customFormat="1" ht="33" customHeight="1">
      <c r="A323" s="39"/>
      <c r="B323" s="40"/>
      <c r="C323" s="229" t="s">
        <v>526</v>
      </c>
      <c r="D323" s="229" t="s">
        <v>300</v>
      </c>
      <c r="E323" s="230" t="s">
        <v>1320</v>
      </c>
      <c r="F323" s="231" t="s">
        <v>1321</v>
      </c>
      <c r="G323" s="232" t="s">
        <v>186</v>
      </c>
      <c r="H323" s="233">
        <v>5</v>
      </c>
      <c r="I323" s="234"/>
      <c r="J323" s="235">
        <f>ROUND(I323*H323,2)</f>
        <v>0</v>
      </c>
      <c r="K323" s="231" t="s">
        <v>303</v>
      </c>
      <c r="L323" s="45"/>
      <c r="M323" s="236" t="s">
        <v>1</v>
      </c>
      <c r="N323" s="237" t="s">
        <v>49</v>
      </c>
      <c r="O323" s="92"/>
      <c r="P323" s="238">
        <f>O323*H323</f>
        <v>0</v>
      </c>
      <c r="Q323" s="238">
        <v>0.092920000000000003</v>
      </c>
      <c r="R323" s="238">
        <f>Q323*H323</f>
        <v>0.46460000000000001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155</v>
      </c>
      <c r="AT323" s="240" t="s">
        <v>300</v>
      </c>
      <c r="AU323" s="240" t="s">
        <v>93</v>
      </c>
      <c r="AY323" s="18" t="s">
        <v>298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91</v>
      </c>
      <c r="BK323" s="241">
        <f>ROUND(I323*H323,2)</f>
        <v>0</v>
      </c>
      <c r="BL323" s="18" t="s">
        <v>155</v>
      </c>
      <c r="BM323" s="240" t="s">
        <v>1322</v>
      </c>
    </row>
    <row r="324" s="2" customFormat="1">
      <c r="A324" s="39"/>
      <c r="B324" s="40"/>
      <c r="C324" s="41"/>
      <c r="D324" s="244" t="s">
        <v>324</v>
      </c>
      <c r="E324" s="41"/>
      <c r="F324" s="275" t="s">
        <v>1323</v>
      </c>
      <c r="G324" s="41"/>
      <c r="H324" s="41"/>
      <c r="I324" s="276"/>
      <c r="J324" s="41"/>
      <c r="K324" s="41"/>
      <c r="L324" s="45"/>
      <c r="M324" s="277"/>
      <c r="N324" s="278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324</v>
      </c>
      <c r="AU324" s="18" t="s">
        <v>93</v>
      </c>
    </row>
    <row r="325" s="14" customFormat="1">
      <c r="A325" s="14"/>
      <c r="B325" s="253"/>
      <c r="C325" s="254"/>
      <c r="D325" s="244" t="s">
        <v>305</v>
      </c>
      <c r="E325" s="255" t="s">
        <v>1</v>
      </c>
      <c r="F325" s="256" t="s">
        <v>146</v>
      </c>
      <c r="G325" s="254"/>
      <c r="H325" s="257">
        <v>5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305</v>
      </c>
      <c r="AU325" s="263" t="s">
        <v>93</v>
      </c>
      <c r="AV325" s="14" t="s">
        <v>93</v>
      </c>
      <c r="AW325" s="14" t="s">
        <v>38</v>
      </c>
      <c r="AX325" s="14" t="s">
        <v>84</v>
      </c>
      <c r="AY325" s="263" t="s">
        <v>298</v>
      </c>
    </row>
    <row r="326" s="15" customFormat="1">
      <c r="A326" s="15"/>
      <c r="B326" s="264"/>
      <c r="C326" s="265"/>
      <c r="D326" s="244" t="s">
        <v>305</v>
      </c>
      <c r="E326" s="266" t="s">
        <v>1</v>
      </c>
      <c r="F326" s="267" t="s">
        <v>307</v>
      </c>
      <c r="G326" s="265"/>
      <c r="H326" s="268">
        <v>5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305</v>
      </c>
      <c r="AU326" s="274" t="s">
        <v>93</v>
      </c>
      <c r="AV326" s="15" t="s">
        <v>155</v>
      </c>
      <c r="AW326" s="15" t="s">
        <v>38</v>
      </c>
      <c r="AX326" s="15" t="s">
        <v>91</v>
      </c>
      <c r="AY326" s="274" t="s">
        <v>298</v>
      </c>
    </row>
    <row r="327" s="2" customFormat="1" ht="24.15" customHeight="1">
      <c r="A327" s="39"/>
      <c r="B327" s="40"/>
      <c r="C327" s="229" t="s">
        <v>533</v>
      </c>
      <c r="D327" s="229" t="s">
        <v>300</v>
      </c>
      <c r="E327" s="230" t="s">
        <v>1324</v>
      </c>
      <c r="F327" s="231" t="s">
        <v>1325</v>
      </c>
      <c r="G327" s="232" t="s">
        <v>186</v>
      </c>
      <c r="H327" s="233">
        <v>13</v>
      </c>
      <c r="I327" s="234"/>
      <c r="J327" s="235">
        <f>ROUND(I327*H327,2)</f>
        <v>0</v>
      </c>
      <c r="K327" s="231" t="s">
        <v>303</v>
      </c>
      <c r="L327" s="45"/>
      <c r="M327" s="236" t="s">
        <v>1</v>
      </c>
      <c r="N327" s="237" t="s">
        <v>49</v>
      </c>
      <c r="O327" s="92"/>
      <c r="P327" s="238">
        <f>O327*H327</f>
        <v>0</v>
      </c>
      <c r="Q327" s="238">
        <v>0.21734000000000001</v>
      </c>
      <c r="R327" s="238">
        <f>Q327*H327</f>
        <v>2.8254200000000003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155</v>
      </c>
      <c r="AT327" s="240" t="s">
        <v>300</v>
      </c>
      <c r="AU327" s="240" t="s">
        <v>93</v>
      </c>
      <c r="AY327" s="18" t="s">
        <v>298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91</v>
      </c>
      <c r="BK327" s="241">
        <f>ROUND(I327*H327,2)</f>
        <v>0</v>
      </c>
      <c r="BL327" s="18" t="s">
        <v>155</v>
      </c>
      <c r="BM327" s="240" t="s">
        <v>1326</v>
      </c>
    </row>
    <row r="328" s="13" customFormat="1">
      <c r="A328" s="13"/>
      <c r="B328" s="242"/>
      <c r="C328" s="243"/>
      <c r="D328" s="244" t="s">
        <v>305</v>
      </c>
      <c r="E328" s="245" t="s">
        <v>1</v>
      </c>
      <c r="F328" s="246" t="s">
        <v>383</v>
      </c>
      <c r="G328" s="243"/>
      <c r="H328" s="245" t="s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305</v>
      </c>
      <c r="AU328" s="252" t="s">
        <v>93</v>
      </c>
      <c r="AV328" s="13" t="s">
        <v>91</v>
      </c>
      <c r="AW328" s="13" t="s">
        <v>38</v>
      </c>
      <c r="AX328" s="13" t="s">
        <v>84</v>
      </c>
      <c r="AY328" s="252" t="s">
        <v>298</v>
      </c>
    </row>
    <row r="329" s="14" customFormat="1">
      <c r="A329" s="14"/>
      <c r="B329" s="253"/>
      <c r="C329" s="254"/>
      <c r="D329" s="244" t="s">
        <v>305</v>
      </c>
      <c r="E329" s="255" t="s">
        <v>139</v>
      </c>
      <c r="F329" s="256" t="s">
        <v>363</v>
      </c>
      <c r="G329" s="254"/>
      <c r="H329" s="257">
        <v>13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305</v>
      </c>
      <c r="AU329" s="263" t="s">
        <v>93</v>
      </c>
      <c r="AV329" s="14" t="s">
        <v>93</v>
      </c>
      <c r="AW329" s="14" t="s">
        <v>38</v>
      </c>
      <c r="AX329" s="14" t="s">
        <v>84</v>
      </c>
      <c r="AY329" s="263" t="s">
        <v>298</v>
      </c>
    </row>
    <row r="330" s="15" customFormat="1">
      <c r="A330" s="15"/>
      <c r="B330" s="264"/>
      <c r="C330" s="265"/>
      <c r="D330" s="244" t="s">
        <v>305</v>
      </c>
      <c r="E330" s="266" t="s">
        <v>1</v>
      </c>
      <c r="F330" s="267" t="s">
        <v>307</v>
      </c>
      <c r="G330" s="265"/>
      <c r="H330" s="268">
        <v>13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4" t="s">
        <v>305</v>
      </c>
      <c r="AU330" s="274" t="s">
        <v>93</v>
      </c>
      <c r="AV330" s="15" t="s">
        <v>155</v>
      </c>
      <c r="AW330" s="15" t="s">
        <v>38</v>
      </c>
      <c r="AX330" s="15" t="s">
        <v>91</v>
      </c>
      <c r="AY330" s="274" t="s">
        <v>298</v>
      </c>
    </row>
    <row r="331" s="2" customFormat="1" ht="24.15" customHeight="1">
      <c r="A331" s="39"/>
      <c r="B331" s="40"/>
      <c r="C331" s="279" t="s">
        <v>540</v>
      </c>
      <c r="D331" s="279" t="s">
        <v>346</v>
      </c>
      <c r="E331" s="280" t="s">
        <v>1327</v>
      </c>
      <c r="F331" s="281" t="s">
        <v>1328</v>
      </c>
      <c r="G331" s="282" t="s">
        <v>186</v>
      </c>
      <c r="H331" s="283">
        <v>13</v>
      </c>
      <c r="I331" s="284"/>
      <c r="J331" s="285">
        <f>ROUND(I331*H331,2)</f>
        <v>0</v>
      </c>
      <c r="K331" s="281" t="s">
        <v>303</v>
      </c>
      <c r="L331" s="286"/>
      <c r="M331" s="287" t="s">
        <v>1</v>
      </c>
      <c r="N331" s="288" t="s">
        <v>49</v>
      </c>
      <c r="O331" s="92"/>
      <c r="P331" s="238">
        <f>O331*H331</f>
        <v>0</v>
      </c>
      <c r="Q331" s="238">
        <v>0.056300000000000003</v>
      </c>
      <c r="R331" s="238">
        <f>Q331*H331</f>
        <v>0.7319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338</v>
      </c>
      <c r="AT331" s="240" t="s">
        <v>346</v>
      </c>
      <c r="AU331" s="240" t="s">
        <v>93</v>
      </c>
      <c r="AY331" s="18" t="s">
        <v>298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91</v>
      </c>
      <c r="BK331" s="241">
        <f>ROUND(I331*H331,2)</f>
        <v>0</v>
      </c>
      <c r="BL331" s="18" t="s">
        <v>155</v>
      </c>
      <c r="BM331" s="240" t="s">
        <v>1329</v>
      </c>
    </row>
    <row r="332" s="14" customFormat="1">
      <c r="A332" s="14"/>
      <c r="B332" s="253"/>
      <c r="C332" s="254"/>
      <c r="D332" s="244" t="s">
        <v>305</v>
      </c>
      <c r="E332" s="255" t="s">
        <v>1</v>
      </c>
      <c r="F332" s="256" t="s">
        <v>139</v>
      </c>
      <c r="G332" s="254"/>
      <c r="H332" s="257">
        <v>13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305</v>
      </c>
      <c r="AU332" s="263" t="s">
        <v>93</v>
      </c>
      <c r="AV332" s="14" t="s">
        <v>93</v>
      </c>
      <c r="AW332" s="14" t="s">
        <v>38</v>
      </c>
      <c r="AX332" s="14" t="s">
        <v>84</v>
      </c>
      <c r="AY332" s="263" t="s">
        <v>298</v>
      </c>
    </row>
    <row r="333" s="15" customFormat="1">
      <c r="A333" s="15"/>
      <c r="B333" s="264"/>
      <c r="C333" s="265"/>
      <c r="D333" s="244" t="s">
        <v>305</v>
      </c>
      <c r="E333" s="266" t="s">
        <v>1</v>
      </c>
      <c r="F333" s="267" t="s">
        <v>307</v>
      </c>
      <c r="G333" s="265"/>
      <c r="H333" s="268">
        <v>13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4" t="s">
        <v>305</v>
      </c>
      <c r="AU333" s="274" t="s">
        <v>93</v>
      </c>
      <c r="AV333" s="15" t="s">
        <v>155</v>
      </c>
      <c r="AW333" s="15" t="s">
        <v>38</v>
      </c>
      <c r="AX333" s="15" t="s">
        <v>91</v>
      </c>
      <c r="AY333" s="274" t="s">
        <v>298</v>
      </c>
    </row>
    <row r="334" s="12" customFormat="1" ht="22.8" customHeight="1">
      <c r="A334" s="12"/>
      <c r="B334" s="213"/>
      <c r="C334" s="214"/>
      <c r="D334" s="215" t="s">
        <v>83</v>
      </c>
      <c r="E334" s="227" t="s">
        <v>149</v>
      </c>
      <c r="F334" s="227" t="s">
        <v>1330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SUM(P335:P338)</f>
        <v>0</v>
      </c>
      <c r="Q334" s="221"/>
      <c r="R334" s="222">
        <f>SUM(R335:R338)</f>
        <v>28.022639999999999</v>
      </c>
      <c r="S334" s="221"/>
      <c r="T334" s="223">
        <f>SUM(T335:T338)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91</v>
      </c>
      <c r="AT334" s="225" t="s">
        <v>83</v>
      </c>
      <c r="AU334" s="225" t="s">
        <v>91</v>
      </c>
      <c r="AY334" s="224" t="s">
        <v>298</v>
      </c>
      <c r="BK334" s="226">
        <f>SUM(BK335:BK338)</f>
        <v>0</v>
      </c>
    </row>
    <row r="335" s="2" customFormat="1" ht="24.15" customHeight="1">
      <c r="A335" s="39"/>
      <c r="B335" s="40"/>
      <c r="C335" s="229" t="s">
        <v>545</v>
      </c>
      <c r="D335" s="229" t="s">
        <v>300</v>
      </c>
      <c r="E335" s="230" t="s">
        <v>1331</v>
      </c>
      <c r="F335" s="231" t="s">
        <v>1332</v>
      </c>
      <c r="G335" s="232" t="s">
        <v>186</v>
      </c>
      <c r="H335" s="233">
        <v>4</v>
      </c>
      <c r="I335" s="234"/>
      <c r="J335" s="235">
        <f>ROUND(I335*H335,2)</f>
        <v>0</v>
      </c>
      <c r="K335" s="231" t="s">
        <v>303</v>
      </c>
      <c r="L335" s="45"/>
      <c r="M335" s="236" t="s">
        <v>1</v>
      </c>
      <c r="N335" s="237" t="s">
        <v>49</v>
      </c>
      <c r="O335" s="92"/>
      <c r="P335" s="238">
        <f>O335*H335</f>
        <v>0</v>
      </c>
      <c r="Q335" s="238">
        <v>7.0056599999999998</v>
      </c>
      <c r="R335" s="238">
        <f>Q335*H335</f>
        <v>28.022639999999999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155</v>
      </c>
      <c r="AT335" s="240" t="s">
        <v>300</v>
      </c>
      <c r="AU335" s="240" t="s">
        <v>93</v>
      </c>
      <c r="AY335" s="18" t="s">
        <v>298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91</v>
      </c>
      <c r="BK335" s="241">
        <f>ROUND(I335*H335,2)</f>
        <v>0</v>
      </c>
      <c r="BL335" s="18" t="s">
        <v>155</v>
      </c>
      <c r="BM335" s="240" t="s">
        <v>1333</v>
      </c>
    </row>
    <row r="336" s="13" customFormat="1">
      <c r="A336" s="13"/>
      <c r="B336" s="242"/>
      <c r="C336" s="243"/>
      <c r="D336" s="244" t="s">
        <v>305</v>
      </c>
      <c r="E336" s="245" t="s">
        <v>1</v>
      </c>
      <c r="F336" s="246" t="s">
        <v>383</v>
      </c>
      <c r="G336" s="243"/>
      <c r="H336" s="245" t="s">
        <v>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305</v>
      </c>
      <c r="AU336" s="252" t="s">
        <v>93</v>
      </c>
      <c r="AV336" s="13" t="s">
        <v>91</v>
      </c>
      <c r="AW336" s="13" t="s">
        <v>38</v>
      </c>
      <c r="AX336" s="13" t="s">
        <v>84</v>
      </c>
      <c r="AY336" s="252" t="s">
        <v>298</v>
      </c>
    </row>
    <row r="337" s="14" customFormat="1">
      <c r="A337" s="14"/>
      <c r="B337" s="253"/>
      <c r="C337" s="254"/>
      <c r="D337" s="244" t="s">
        <v>305</v>
      </c>
      <c r="E337" s="255" t="s">
        <v>1</v>
      </c>
      <c r="F337" s="256" t="s">
        <v>1334</v>
      </c>
      <c r="G337" s="254"/>
      <c r="H337" s="257">
        <v>4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305</v>
      </c>
      <c r="AU337" s="263" t="s">
        <v>93</v>
      </c>
      <c r="AV337" s="14" t="s">
        <v>93</v>
      </c>
      <c r="AW337" s="14" t="s">
        <v>38</v>
      </c>
      <c r="AX337" s="14" t="s">
        <v>84</v>
      </c>
      <c r="AY337" s="263" t="s">
        <v>298</v>
      </c>
    </row>
    <row r="338" s="15" customFormat="1">
      <c r="A338" s="15"/>
      <c r="B338" s="264"/>
      <c r="C338" s="265"/>
      <c r="D338" s="244" t="s">
        <v>305</v>
      </c>
      <c r="E338" s="266" t="s">
        <v>1</v>
      </c>
      <c r="F338" s="267" t="s">
        <v>307</v>
      </c>
      <c r="G338" s="265"/>
      <c r="H338" s="268">
        <v>4</v>
      </c>
      <c r="I338" s="269"/>
      <c r="J338" s="265"/>
      <c r="K338" s="265"/>
      <c r="L338" s="270"/>
      <c r="M338" s="271"/>
      <c r="N338" s="272"/>
      <c r="O338" s="272"/>
      <c r="P338" s="272"/>
      <c r="Q338" s="272"/>
      <c r="R338" s="272"/>
      <c r="S338" s="272"/>
      <c r="T338" s="27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4" t="s">
        <v>305</v>
      </c>
      <c r="AU338" s="274" t="s">
        <v>93</v>
      </c>
      <c r="AV338" s="15" t="s">
        <v>155</v>
      </c>
      <c r="AW338" s="15" t="s">
        <v>38</v>
      </c>
      <c r="AX338" s="15" t="s">
        <v>91</v>
      </c>
      <c r="AY338" s="274" t="s">
        <v>298</v>
      </c>
    </row>
    <row r="339" s="12" customFormat="1" ht="22.8" customHeight="1">
      <c r="A339" s="12"/>
      <c r="B339" s="213"/>
      <c r="C339" s="214"/>
      <c r="D339" s="215" t="s">
        <v>83</v>
      </c>
      <c r="E339" s="227" t="s">
        <v>1037</v>
      </c>
      <c r="F339" s="227" t="s">
        <v>1038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SUM(P340:P342)</f>
        <v>0</v>
      </c>
      <c r="Q339" s="221"/>
      <c r="R339" s="222">
        <f>SUM(R340:R342)</f>
        <v>0</v>
      </c>
      <c r="S339" s="221"/>
      <c r="T339" s="223">
        <f>SUM(T340:T342)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91</v>
      </c>
      <c r="AT339" s="225" t="s">
        <v>83</v>
      </c>
      <c r="AU339" s="225" t="s">
        <v>91</v>
      </c>
      <c r="AY339" s="224" t="s">
        <v>298</v>
      </c>
      <c r="BK339" s="226">
        <f>SUM(BK340:BK342)</f>
        <v>0</v>
      </c>
    </row>
    <row r="340" s="2" customFormat="1" ht="24.15" customHeight="1">
      <c r="A340" s="39"/>
      <c r="B340" s="40"/>
      <c r="C340" s="229" t="s">
        <v>551</v>
      </c>
      <c r="D340" s="229" t="s">
        <v>300</v>
      </c>
      <c r="E340" s="230" t="s">
        <v>1335</v>
      </c>
      <c r="F340" s="231" t="s">
        <v>1336</v>
      </c>
      <c r="G340" s="232" t="s">
        <v>349</v>
      </c>
      <c r="H340" s="233">
        <v>61.984999999999999</v>
      </c>
      <c r="I340" s="234"/>
      <c r="J340" s="235">
        <f>ROUND(I340*H340,2)</f>
        <v>0</v>
      </c>
      <c r="K340" s="231" t="s">
        <v>303</v>
      </c>
      <c r="L340" s="45"/>
      <c r="M340" s="236" t="s">
        <v>1</v>
      </c>
      <c r="N340" s="237" t="s">
        <v>49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155</v>
      </c>
      <c r="AT340" s="240" t="s">
        <v>300</v>
      </c>
      <c r="AU340" s="240" t="s">
        <v>93</v>
      </c>
      <c r="AY340" s="18" t="s">
        <v>298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91</v>
      </c>
      <c r="BK340" s="241">
        <f>ROUND(I340*H340,2)</f>
        <v>0</v>
      </c>
      <c r="BL340" s="18" t="s">
        <v>155</v>
      </c>
      <c r="BM340" s="240" t="s">
        <v>1337</v>
      </c>
    </row>
    <row r="341" s="2" customFormat="1" ht="37.8" customHeight="1">
      <c r="A341" s="39"/>
      <c r="B341" s="40"/>
      <c r="C341" s="229" t="s">
        <v>556</v>
      </c>
      <c r="D341" s="229" t="s">
        <v>300</v>
      </c>
      <c r="E341" s="230" t="s">
        <v>1338</v>
      </c>
      <c r="F341" s="231" t="s">
        <v>1339</v>
      </c>
      <c r="G341" s="232" t="s">
        <v>349</v>
      </c>
      <c r="H341" s="233">
        <v>0.98799999999999999</v>
      </c>
      <c r="I341" s="234"/>
      <c r="J341" s="235">
        <f>ROUND(I341*H341,2)</f>
        <v>0</v>
      </c>
      <c r="K341" s="231" t="s">
        <v>1340</v>
      </c>
      <c r="L341" s="45"/>
      <c r="M341" s="236" t="s">
        <v>1</v>
      </c>
      <c r="N341" s="237" t="s">
        <v>49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155</v>
      </c>
      <c r="AT341" s="240" t="s">
        <v>300</v>
      </c>
      <c r="AU341" s="240" t="s">
        <v>93</v>
      </c>
      <c r="AY341" s="18" t="s">
        <v>298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91</v>
      </c>
      <c r="BK341" s="241">
        <f>ROUND(I341*H341,2)</f>
        <v>0</v>
      </c>
      <c r="BL341" s="18" t="s">
        <v>155</v>
      </c>
      <c r="BM341" s="240" t="s">
        <v>1341</v>
      </c>
    </row>
    <row r="342" s="2" customFormat="1">
      <c r="A342" s="39"/>
      <c r="B342" s="40"/>
      <c r="C342" s="41"/>
      <c r="D342" s="244" t="s">
        <v>324</v>
      </c>
      <c r="E342" s="41"/>
      <c r="F342" s="275" t="s">
        <v>1342</v>
      </c>
      <c r="G342" s="41"/>
      <c r="H342" s="41"/>
      <c r="I342" s="276"/>
      <c r="J342" s="41"/>
      <c r="K342" s="41"/>
      <c r="L342" s="45"/>
      <c r="M342" s="305"/>
      <c r="N342" s="306"/>
      <c r="O342" s="291"/>
      <c r="P342" s="291"/>
      <c r="Q342" s="291"/>
      <c r="R342" s="291"/>
      <c r="S342" s="291"/>
      <c r="T342" s="307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324</v>
      </c>
      <c r="AU342" s="18" t="s">
        <v>93</v>
      </c>
    </row>
    <row r="343" s="2" customFormat="1" ht="6.96" customHeight="1">
      <c r="A343" s="39"/>
      <c r="B343" s="67"/>
      <c r="C343" s="68"/>
      <c r="D343" s="68"/>
      <c r="E343" s="68"/>
      <c r="F343" s="68"/>
      <c r="G343" s="68"/>
      <c r="H343" s="68"/>
      <c r="I343" s="68"/>
      <c r="J343" s="68"/>
      <c r="K343" s="68"/>
      <c r="L343" s="45"/>
      <c r="M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</sheetData>
  <sheetProtection sheet="1" autoFilter="0" formatColumns="0" formatRows="0" objects="1" scenarios="1" spinCount="100000" saltValue="oXHR0veL2Ti+F6Ms2J6VBDDnHu2D/DCZAxn8AUW5JtcROs8fl+5jaTpAN7KtLG9rNvmskrHk0P/RIjGPuYZRSA==" hashValue="dQi561vJxloKdLM0eJD8L1seC0I5ffNgpvyJouPlbHJImAFlzqDPth2N2gRnq8guqQJ6EAG7McTvtQf9ufaQ5g==" algorithmName="SHA-512" password="CC35"/>
  <autoFilter ref="C126:K3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  <c r="AZ2" s="147" t="s">
        <v>119</v>
      </c>
      <c r="BA2" s="147" t="s">
        <v>1343</v>
      </c>
      <c r="BB2" s="147" t="s">
        <v>186</v>
      </c>
      <c r="BC2" s="147" t="s">
        <v>260</v>
      </c>
      <c r="BD2" s="147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  <c r="AZ3" s="147" t="s">
        <v>123</v>
      </c>
      <c r="BA3" s="147" t="s">
        <v>1344</v>
      </c>
      <c r="BB3" s="147" t="s">
        <v>152</v>
      </c>
      <c r="BC3" s="147" t="s">
        <v>587</v>
      </c>
      <c r="BD3" s="147" t="s">
        <v>93</v>
      </c>
    </row>
    <row r="4" s="1" customFormat="1" ht="24.96" customHeight="1">
      <c r="B4" s="21"/>
      <c r="D4" s="150" t="s">
        <v>125</v>
      </c>
      <c r="L4" s="21"/>
      <c r="M4" s="151" t="s">
        <v>10</v>
      </c>
      <c r="AT4" s="18" t="s">
        <v>4</v>
      </c>
      <c r="AZ4" s="147" t="s">
        <v>126</v>
      </c>
      <c r="BA4" s="147" t="s">
        <v>1344</v>
      </c>
      <c r="BB4" s="147" t="s">
        <v>152</v>
      </c>
      <c r="BC4" s="147" t="s">
        <v>1345</v>
      </c>
      <c r="BD4" s="147" t="s">
        <v>93</v>
      </c>
    </row>
    <row r="5" s="1" customFormat="1" ht="6.96" customHeight="1">
      <c r="B5" s="21"/>
      <c r="L5" s="21"/>
      <c r="AZ5" s="147" t="s">
        <v>128</v>
      </c>
      <c r="BA5" s="147" t="s">
        <v>245</v>
      </c>
      <c r="BB5" s="147" t="s">
        <v>152</v>
      </c>
      <c r="BC5" s="147" t="s">
        <v>447</v>
      </c>
      <c r="BD5" s="147" t="s">
        <v>93</v>
      </c>
    </row>
    <row r="6" s="1" customFormat="1" ht="12" customHeight="1">
      <c r="B6" s="21"/>
      <c r="D6" s="152" t="s">
        <v>16</v>
      </c>
      <c r="L6" s="21"/>
      <c r="AZ6" s="147" t="s">
        <v>130</v>
      </c>
      <c r="BA6" s="147" t="s">
        <v>255</v>
      </c>
      <c r="BB6" s="147" t="s">
        <v>217</v>
      </c>
      <c r="BC6" s="147" t="s">
        <v>1346</v>
      </c>
      <c r="BD6" s="147" t="s">
        <v>93</v>
      </c>
    </row>
    <row r="7" s="1" customFormat="1" ht="16.5" customHeight="1">
      <c r="B7" s="21"/>
      <c r="E7" s="153" t="str">
        <f>'Rekapitulace stavby'!K6</f>
        <v>Chodník podél silnice III/21233, Habartov - Na Rovince</v>
      </c>
      <c r="F7" s="152"/>
      <c r="G7" s="152"/>
      <c r="H7" s="152"/>
      <c r="L7" s="21"/>
      <c r="AZ7" s="147" t="s">
        <v>133</v>
      </c>
      <c r="BA7" s="147" t="s">
        <v>1347</v>
      </c>
      <c r="BB7" s="147" t="s">
        <v>217</v>
      </c>
      <c r="BC7" s="147" t="s">
        <v>1346</v>
      </c>
      <c r="BD7" s="147" t="s">
        <v>93</v>
      </c>
    </row>
    <row r="8" s="1" customFormat="1" ht="12" customHeight="1">
      <c r="B8" s="21"/>
      <c r="D8" s="152" t="s">
        <v>135</v>
      </c>
      <c r="L8" s="21"/>
      <c r="AZ8" s="147" t="s">
        <v>136</v>
      </c>
      <c r="BA8" s="147" t="s">
        <v>1348</v>
      </c>
      <c r="BB8" s="147" t="s">
        <v>217</v>
      </c>
      <c r="BC8" s="147" t="s">
        <v>1349</v>
      </c>
      <c r="BD8" s="147" t="s">
        <v>93</v>
      </c>
    </row>
    <row r="9" s="2" customFormat="1" ht="16.5" customHeight="1">
      <c r="A9" s="39"/>
      <c r="B9" s="45"/>
      <c r="C9" s="39"/>
      <c r="D9" s="39"/>
      <c r="E9" s="153" t="s">
        <v>1350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139</v>
      </c>
      <c r="BA9" s="147" t="s">
        <v>1348</v>
      </c>
      <c r="BB9" s="147" t="s">
        <v>217</v>
      </c>
      <c r="BC9" s="147" t="s">
        <v>1346</v>
      </c>
      <c r="BD9" s="147" t="s">
        <v>93</v>
      </c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143</v>
      </c>
      <c r="BA10" s="147" t="s">
        <v>1140</v>
      </c>
      <c r="BB10" s="147" t="s">
        <v>217</v>
      </c>
      <c r="BC10" s="147" t="s">
        <v>1351</v>
      </c>
      <c r="BD10" s="147" t="s">
        <v>93</v>
      </c>
    </row>
    <row r="11" s="2" customFormat="1" ht="30" customHeight="1">
      <c r="A11" s="39"/>
      <c r="B11" s="45"/>
      <c r="C11" s="39"/>
      <c r="D11" s="39"/>
      <c r="E11" s="154" t="s">
        <v>1352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109</v>
      </c>
      <c r="G13" s="39"/>
      <c r="H13" s="39"/>
      <c r="I13" s="152" t="s">
        <v>20</v>
      </c>
      <c r="J13" s="142" t="s">
        <v>1353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8. 1. 2023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28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29</v>
      </c>
      <c r="F17" s="39"/>
      <c r="G17" s="39"/>
      <c r="H17" s="39"/>
      <c r="I17" s="152" t="s">
        <v>30</v>
      </c>
      <c r="J17" s="142" t="s">
        <v>31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32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30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34</v>
      </c>
      <c r="E22" s="39"/>
      <c r="F22" s="39"/>
      <c r="G22" s="39"/>
      <c r="H22" s="39"/>
      <c r="I22" s="152" t="s">
        <v>27</v>
      </c>
      <c r="J22" s="142" t="s">
        <v>40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41</v>
      </c>
      <c r="F23" s="39"/>
      <c r="G23" s="39"/>
      <c r="H23" s="39"/>
      <c r="I23" s="152" t="s">
        <v>30</v>
      </c>
      <c r="J23" s="142" t="s">
        <v>1354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39</v>
      </c>
      <c r="E25" s="39"/>
      <c r="F25" s="39"/>
      <c r="G25" s="39"/>
      <c r="H25" s="39"/>
      <c r="I25" s="152" t="s">
        <v>27</v>
      </c>
      <c r="J25" s="142" t="s">
        <v>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41</v>
      </c>
      <c r="F26" s="39"/>
      <c r="G26" s="39"/>
      <c r="H26" s="39"/>
      <c r="I26" s="152" t="s">
        <v>30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44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46</v>
      </c>
      <c r="G34" s="39"/>
      <c r="H34" s="39"/>
      <c r="I34" s="164" t="s">
        <v>45</v>
      </c>
      <c r="J34" s="164" t="s">
        <v>47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48</v>
      </c>
      <c r="E35" s="152" t="s">
        <v>49</v>
      </c>
      <c r="F35" s="166">
        <f>ROUND((SUM(BE124:BE292)),  2)</f>
        <v>0</v>
      </c>
      <c r="G35" s="39"/>
      <c r="H35" s="39"/>
      <c r="I35" s="167">
        <v>0.20999999999999999</v>
      </c>
      <c r="J35" s="166">
        <f>ROUND(((SUM(BE124:BE292))*I35),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50</v>
      </c>
      <c r="F36" s="166">
        <f>ROUND((SUM(BF124:BF292)),  2)</f>
        <v>0</v>
      </c>
      <c r="G36" s="39"/>
      <c r="H36" s="39"/>
      <c r="I36" s="167">
        <v>0.12</v>
      </c>
      <c r="J36" s="166">
        <f>ROUND(((SUM(BF124:BF292))*I36),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51</v>
      </c>
      <c r="F37" s="166">
        <f>ROUND((SUM(BG124:BG292)),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52</v>
      </c>
      <c r="F38" s="166">
        <f>ROUND((SUM(BH124:BH292)),  2)</f>
        <v>0</v>
      </c>
      <c r="G38" s="39"/>
      <c r="H38" s="39"/>
      <c r="I38" s="167">
        <v>0.12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53</v>
      </c>
      <c r="F39" s="166">
        <f>ROUND((SUM(BI124:BI292)),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261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Chodník podél silnice III/21233, Habartov - Na Rovince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1350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2022-31-431-SP - SO 431 - Soupis prací - Přeložka veřejného osvětlení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silnice III/21233, Habartov - Na Rovince, Karlovar</v>
      </c>
      <c r="G91" s="41"/>
      <c r="H91" s="41"/>
      <c r="I91" s="33" t="s">
        <v>24</v>
      </c>
      <c r="J91" s="80" t="str">
        <f>IF(J14="","",J14)</f>
        <v>8. 1. 2023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26</v>
      </c>
      <c r="D93" s="41"/>
      <c r="E93" s="41"/>
      <c r="F93" s="28" t="str">
        <f>E17</f>
        <v>Město Habartov</v>
      </c>
      <c r="G93" s="41"/>
      <c r="H93" s="41"/>
      <c r="I93" s="33" t="s">
        <v>34</v>
      </c>
      <c r="J93" s="37" t="str">
        <f>E23</f>
        <v>Ing. Martin Haueisen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39</v>
      </c>
      <c r="J94" s="37" t="str">
        <f>E26</f>
        <v>Ing. Martin Haueisen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262</v>
      </c>
      <c r="D96" s="188"/>
      <c r="E96" s="188"/>
      <c r="F96" s="188"/>
      <c r="G96" s="188"/>
      <c r="H96" s="188"/>
      <c r="I96" s="188"/>
      <c r="J96" s="189" t="s">
        <v>263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264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265</v>
      </c>
    </row>
    <row r="99" s="9" customFormat="1" ht="24.96" customHeight="1">
      <c r="A99" s="9"/>
      <c r="B99" s="191"/>
      <c r="C99" s="192"/>
      <c r="D99" s="193" t="s">
        <v>281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1355</v>
      </c>
      <c r="E100" s="199"/>
      <c r="F100" s="199"/>
      <c r="G100" s="199"/>
      <c r="H100" s="199"/>
      <c r="I100" s="199"/>
      <c r="J100" s="200">
        <f>J126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4"/>
      <c r="D101" s="198" t="s">
        <v>282</v>
      </c>
      <c r="E101" s="199"/>
      <c r="F101" s="199"/>
      <c r="G101" s="199"/>
      <c r="H101" s="199"/>
      <c r="I101" s="199"/>
      <c r="J101" s="200">
        <f>J212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1356</v>
      </c>
      <c r="E102" s="194"/>
      <c r="F102" s="194"/>
      <c r="G102" s="194"/>
      <c r="H102" s="194"/>
      <c r="I102" s="194"/>
      <c r="J102" s="195">
        <f>J284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283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6" t="str">
        <f>E7</f>
        <v>Chodník podél silnice III/21233, Habartov - Na Rovince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1350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30" customHeight="1">
      <c r="A116" s="39"/>
      <c r="B116" s="40"/>
      <c r="C116" s="41"/>
      <c r="D116" s="41"/>
      <c r="E116" s="77" t="str">
        <f>E11</f>
        <v>2022-31-431-SP - SO 431 - Soupis prací - Přeložka veřejného osvětlení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>silnice III/21233, Habartov - Na Rovince, Karlovar</v>
      </c>
      <c r="G118" s="41"/>
      <c r="H118" s="41"/>
      <c r="I118" s="33" t="s">
        <v>24</v>
      </c>
      <c r="J118" s="80" t="str">
        <f>IF(J14="","",J14)</f>
        <v>8. 1. 2023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26</v>
      </c>
      <c r="D120" s="41"/>
      <c r="E120" s="41"/>
      <c r="F120" s="28" t="str">
        <f>E17</f>
        <v>Město Habartov</v>
      </c>
      <c r="G120" s="41"/>
      <c r="H120" s="41"/>
      <c r="I120" s="33" t="s">
        <v>34</v>
      </c>
      <c r="J120" s="37" t="str">
        <f>E23</f>
        <v>Ing. Martin Haueisen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39</v>
      </c>
      <c r="J121" s="37" t="str">
        <f>E26</f>
        <v>Ing. Martin Haueisen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284</v>
      </c>
      <c r="D123" s="205" t="s">
        <v>69</v>
      </c>
      <c r="E123" s="205" t="s">
        <v>65</v>
      </c>
      <c r="F123" s="205" t="s">
        <v>66</v>
      </c>
      <c r="G123" s="205" t="s">
        <v>285</v>
      </c>
      <c r="H123" s="205" t="s">
        <v>286</v>
      </c>
      <c r="I123" s="205" t="s">
        <v>287</v>
      </c>
      <c r="J123" s="205" t="s">
        <v>263</v>
      </c>
      <c r="K123" s="206" t="s">
        <v>288</v>
      </c>
      <c r="L123" s="207"/>
      <c r="M123" s="101" t="s">
        <v>1</v>
      </c>
      <c r="N123" s="102" t="s">
        <v>48</v>
      </c>
      <c r="O123" s="102" t="s">
        <v>289</v>
      </c>
      <c r="P123" s="102" t="s">
        <v>290</v>
      </c>
      <c r="Q123" s="102" t="s">
        <v>291</v>
      </c>
      <c r="R123" s="102" t="s">
        <v>292</v>
      </c>
      <c r="S123" s="102" t="s">
        <v>293</v>
      </c>
      <c r="T123" s="103" t="s">
        <v>294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295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P125+P284</f>
        <v>0</v>
      </c>
      <c r="Q124" s="105"/>
      <c r="R124" s="210">
        <f>R125+R284</f>
        <v>7.5223113199999991</v>
      </c>
      <c r="S124" s="105"/>
      <c r="T124" s="211">
        <f>T125+T284</f>
        <v>6.0227200000000005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83</v>
      </c>
      <c r="AU124" s="18" t="s">
        <v>265</v>
      </c>
      <c r="BK124" s="212">
        <f>BK125+BK284</f>
        <v>0</v>
      </c>
    </row>
    <row r="125" s="12" customFormat="1" ht="25.92" customHeight="1">
      <c r="A125" s="12"/>
      <c r="B125" s="213"/>
      <c r="C125" s="214"/>
      <c r="D125" s="215" t="s">
        <v>83</v>
      </c>
      <c r="E125" s="216" t="s">
        <v>346</v>
      </c>
      <c r="F125" s="216" t="s">
        <v>1088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P126+P212</f>
        <v>0</v>
      </c>
      <c r="Q125" s="221"/>
      <c r="R125" s="222">
        <f>R126+R212</f>
        <v>7.5223113199999991</v>
      </c>
      <c r="S125" s="221"/>
      <c r="T125" s="223">
        <f>T126+T212</f>
        <v>6.0227200000000005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193</v>
      </c>
      <c r="AT125" s="225" t="s">
        <v>83</v>
      </c>
      <c r="AU125" s="225" t="s">
        <v>84</v>
      </c>
      <c r="AY125" s="224" t="s">
        <v>298</v>
      </c>
      <c r="BK125" s="226">
        <f>BK126+BK212</f>
        <v>0</v>
      </c>
    </row>
    <row r="126" s="12" customFormat="1" ht="22.8" customHeight="1">
      <c r="A126" s="12"/>
      <c r="B126" s="213"/>
      <c r="C126" s="214"/>
      <c r="D126" s="215" t="s">
        <v>83</v>
      </c>
      <c r="E126" s="227" t="s">
        <v>1357</v>
      </c>
      <c r="F126" s="227" t="s">
        <v>1358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SUM(P127:P211)</f>
        <v>0</v>
      </c>
      <c r="Q126" s="221"/>
      <c r="R126" s="222">
        <f>SUM(R127:R211)</f>
        <v>0</v>
      </c>
      <c r="S126" s="221"/>
      <c r="T126" s="223">
        <f>SUM(T127:T211)</f>
        <v>0.093719999999999998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193</v>
      </c>
      <c r="AT126" s="225" t="s">
        <v>83</v>
      </c>
      <c r="AU126" s="225" t="s">
        <v>91</v>
      </c>
      <c r="AY126" s="224" t="s">
        <v>298</v>
      </c>
      <c r="BK126" s="226">
        <f>SUM(BK127:BK211)</f>
        <v>0</v>
      </c>
    </row>
    <row r="127" s="2" customFormat="1" ht="24.15" customHeight="1">
      <c r="A127" s="39"/>
      <c r="B127" s="40"/>
      <c r="C127" s="229" t="s">
        <v>91</v>
      </c>
      <c r="D127" s="229" t="s">
        <v>300</v>
      </c>
      <c r="E127" s="230" t="s">
        <v>1359</v>
      </c>
      <c r="F127" s="231" t="s">
        <v>1360</v>
      </c>
      <c r="G127" s="232" t="s">
        <v>186</v>
      </c>
      <c r="H127" s="233">
        <v>30</v>
      </c>
      <c r="I127" s="234"/>
      <c r="J127" s="235">
        <f>ROUND(I127*H127,2)</f>
        <v>0</v>
      </c>
      <c r="K127" s="231" t="s">
        <v>303</v>
      </c>
      <c r="L127" s="45"/>
      <c r="M127" s="236" t="s">
        <v>1</v>
      </c>
      <c r="N127" s="237" t="s">
        <v>49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606</v>
      </c>
      <c r="AT127" s="240" t="s">
        <v>300</v>
      </c>
      <c r="AU127" s="240" t="s">
        <v>93</v>
      </c>
      <c r="AY127" s="18" t="s">
        <v>298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606</v>
      </c>
      <c r="BM127" s="240" t="s">
        <v>1361</v>
      </c>
    </row>
    <row r="128" s="2" customFormat="1">
      <c r="A128" s="39"/>
      <c r="B128" s="40"/>
      <c r="C128" s="41"/>
      <c r="D128" s="244" t="s">
        <v>324</v>
      </c>
      <c r="E128" s="41"/>
      <c r="F128" s="275" t="s">
        <v>1362</v>
      </c>
      <c r="G128" s="41"/>
      <c r="H128" s="41"/>
      <c r="I128" s="276"/>
      <c r="J128" s="41"/>
      <c r="K128" s="41"/>
      <c r="L128" s="45"/>
      <c r="M128" s="277"/>
      <c r="N128" s="27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324</v>
      </c>
      <c r="AU128" s="18" t="s">
        <v>93</v>
      </c>
    </row>
    <row r="129" s="13" customFormat="1">
      <c r="A129" s="13"/>
      <c r="B129" s="242"/>
      <c r="C129" s="243"/>
      <c r="D129" s="244" t="s">
        <v>305</v>
      </c>
      <c r="E129" s="245" t="s">
        <v>1</v>
      </c>
      <c r="F129" s="246" t="s">
        <v>383</v>
      </c>
      <c r="G129" s="243"/>
      <c r="H129" s="245" t="s">
        <v>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305</v>
      </c>
      <c r="AU129" s="252" t="s">
        <v>93</v>
      </c>
      <c r="AV129" s="13" t="s">
        <v>91</v>
      </c>
      <c r="AW129" s="13" t="s">
        <v>38</v>
      </c>
      <c r="AX129" s="13" t="s">
        <v>84</v>
      </c>
      <c r="AY129" s="252" t="s">
        <v>298</v>
      </c>
    </row>
    <row r="130" s="14" customFormat="1">
      <c r="A130" s="14"/>
      <c r="B130" s="253"/>
      <c r="C130" s="254"/>
      <c r="D130" s="244" t="s">
        <v>305</v>
      </c>
      <c r="E130" s="255" t="s">
        <v>1</v>
      </c>
      <c r="F130" s="256" t="s">
        <v>1363</v>
      </c>
      <c r="G130" s="254"/>
      <c r="H130" s="257">
        <v>30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305</v>
      </c>
      <c r="AU130" s="263" t="s">
        <v>93</v>
      </c>
      <c r="AV130" s="14" t="s">
        <v>93</v>
      </c>
      <c r="AW130" s="14" t="s">
        <v>38</v>
      </c>
      <c r="AX130" s="14" t="s">
        <v>84</v>
      </c>
      <c r="AY130" s="263" t="s">
        <v>298</v>
      </c>
    </row>
    <row r="131" s="15" customFormat="1">
      <c r="A131" s="15"/>
      <c r="B131" s="264"/>
      <c r="C131" s="265"/>
      <c r="D131" s="244" t="s">
        <v>305</v>
      </c>
      <c r="E131" s="266" t="s">
        <v>1</v>
      </c>
      <c r="F131" s="267" t="s">
        <v>307</v>
      </c>
      <c r="G131" s="265"/>
      <c r="H131" s="268">
        <v>30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305</v>
      </c>
      <c r="AU131" s="274" t="s">
        <v>93</v>
      </c>
      <c r="AV131" s="15" t="s">
        <v>155</v>
      </c>
      <c r="AW131" s="15" t="s">
        <v>38</v>
      </c>
      <c r="AX131" s="15" t="s">
        <v>91</v>
      </c>
      <c r="AY131" s="274" t="s">
        <v>298</v>
      </c>
    </row>
    <row r="132" s="2" customFormat="1" ht="24.15" customHeight="1">
      <c r="A132" s="39"/>
      <c r="B132" s="40"/>
      <c r="C132" s="229" t="s">
        <v>93</v>
      </c>
      <c r="D132" s="229" t="s">
        <v>300</v>
      </c>
      <c r="E132" s="230" t="s">
        <v>1364</v>
      </c>
      <c r="F132" s="231" t="s">
        <v>1365</v>
      </c>
      <c r="G132" s="232" t="s">
        <v>186</v>
      </c>
      <c r="H132" s="233">
        <v>40</v>
      </c>
      <c r="I132" s="234"/>
      <c r="J132" s="235">
        <f>ROUND(I132*H132,2)</f>
        <v>0</v>
      </c>
      <c r="K132" s="231" t="s">
        <v>303</v>
      </c>
      <c r="L132" s="45"/>
      <c r="M132" s="236" t="s">
        <v>1</v>
      </c>
      <c r="N132" s="237" t="s">
        <v>49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606</v>
      </c>
      <c r="AT132" s="240" t="s">
        <v>300</v>
      </c>
      <c r="AU132" s="240" t="s">
        <v>93</v>
      </c>
      <c r="AY132" s="18" t="s">
        <v>298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91</v>
      </c>
      <c r="BK132" s="241">
        <f>ROUND(I132*H132,2)</f>
        <v>0</v>
      </c>
      <c r="BL132" s="18" t="s">
        <v>606</v>
      </c>
      <c r="BM132" s="240" t="s">
        <v>1366</v>
      </c>
    </row>
    <row r="133" s="2" customFormat="1">
      <c r="A133" s="39"/>
      <c r="B133" s="40"/>
      <c r="C133" s="41"/>
      <c r="D133" s="244" t="s">
        <v>324</v>
      </c>
      <c r="E133" s="41"/>
      <c r="F133" s="275" t="s">
        <v>1362</v>
      </c>
      <c r="G133" s="41"/>
      <c r="H133" s="41"/>
      <c r="I133" s="276"/>
      <c r="J133" s="41"/>
      <c r="K133" s="41"/>
      <c r="L133" s="45"/>
      <c r="M133" s="277"/>
      <c r="N133" s="27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324</v>
      </c>
      <c r="AU133" s="18" t="s">
        <v>93</v>
      </c>
    </row>
    <row r="134" s="13" customFormat="1">
      <c r="A134" s="13"/>
      <c r="B134" s="242"/>
      <c r="C134" s="243"/>
      <c r="D134" s="244" t="s">
        <v>305</v>
      </c>
      <c r="E134" s="245" t="s">
        <v>1</v>
      </c>
      <c r="F134" s="246" t="s">
        <v>383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305</v>
      </c>
      <c r="AU134" s="252" t="s">
        <v>93</v>
      </c>
      <c r="AV134" s="13" t="s">
        <v>91</v>
      </c>
      <c r="AW134" s="13" t="s">
        <v>38</v>
      </c>
      <c r="AX134" s="13" t="s">
        <v>84</v>
      </c>
      <c r="AY134" s="252" t="s">
        <v>298</v>
      </c>
    </row>
    <row r="135" s="14" customFormat="1">
      <c r="A135" s="14"/>
      <c r="B135" s="253"/>
      <c r="C135" s="254"/>
      <c r="D135" s="244" t="s">
        <v>305</v>
      </c>
      <c r="E135" s="255" t="s">
        <v>1</v>
      </c>
      <c r="F135" s="256" t="s">
        <v>1367</v>
      </c>
      <c r="G135" s="254"/>
      <c r="H135" s="257">
        <v>40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305</v>
      </c>
      <c r="AU135" s="263" t="s">
        <v>93</v>
      </c>
      <c r="AV135" s="14" t="s">
        <v>93</v>
      </c>
      <c r="AW135" s="14" t="s">
        <v>38</v>
      </c>
      <c r="AX135" s="14" t="s">
        <v>84</v>
      </c>
      <c r="AY135" s="263" t="s">
        <v>298</v>
      </c>
    </row>
    <row r="136" s="15" customFormat="1">
      <c r="A136" s="15"/>
      <c r="B136" s="264"/>
      <c r="C136" s="265"/>
      <c r="D136" s="244" t="s">
        <v>305</v>
      </c>
      <c r="E136" s="266" t="s">
        <v>1</v>
      </c>
      <c r="F136" s="267" t="s">
        <v>307</v>
      </c>
      <c r="G136" s="265"/>
      <c r="H136" s="268">
        <v>40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305</v>
      </c>
      <c r="AU136" s="274" t="s">
        <v>93</v>
      </c>
      <c r="AV136" s="15" t="s">
        <v>155</v>
      </c>
      <c r="AW136" s="15" t="s">
        <v>38</v>
      </c>
      <c r="AX136" s="15" t="s">
        <v>91</v>
      </c>
      <c r="AY136" s="274" t="s">
        <v>298</v>
      </c>
    </row>
    <row r="137" s="2" customFormat="1" ht="24.15" customHeight="1">
      <c r="A137" s="39"/>
      <c r="B137" s="40"/>
      <c r="C137" s="229" t="s">
        <v>193</v>
      </c>
      <c r="D137" s="229" t="s">
        <v>300</v>
      </c>
      <c r="E137" s="230" t="s">
        <v>1368</v>
      </c>
      <c r="F137" s="231" t="s">
        <v>1369</v>
      </c>
      <c r="G137" s="232" t="s">
        <v>186</v>
      </c>
      <c r="H137" s="233">
        <v>5</v>
      </c>
      <c r="I137" s="234"/>
      <c r="J137" s="235">
        <f>ROUND(I137*H137,2)</f>
        <v>0</v>
      </c>
      <c r="K137" s="231" t="s">
        <v>303</v>
      </c>
      <c r="L137" s="45"/>
      <c r="M137" s="236" t="s">
        <v>1</v>
      </c>
      <c r="N137" s="237" t="s">
        <v>49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606</v>
      </c>
      <c r="AT137" s="240" t="s">
        <v>300</v>
      </c>
      <c r="AU137" s="240" t="s">
        <v>93</v>
      </c>
      <c r="AY137" s="18" t="s">
        <v>298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91</v>
      </c>
      <c r="BK137" s="241">
        <f>ROUND(I137*H137,2)</f>
        <v>0</v>
      </c>
      <c r="BL137" s="18" t="s">
        <v>606</v>
      </c>
      <c r="BM137" s="240" t="s">
        <v>1370</v>
      </c>
    </row>
    <row r="138" s="2" customFormat="1">
      <c r="A138" s="39"/>
      <c r="B138" s="40"/>
      <c r="C138" s="41"/>
      <c r="D138" s="244" t="s">
        <v>324</v>
      </c>
      <c r="E138" s="41"/>
      <c r="F138" s="275" t="s">
        <v>1371</v>
      </c>
      <c r="G138" s="41"/>
      <c r="H138" s="41"/>
      <c r="I138" s="276"/>
      <c r="J138" s="41"/>
      <c r="K138" s="41"/>
      <c r="L138" s="45"/>
      <c r="M138" s="277"/>
      <c r="N138" s="27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324</v>
      </c>
      <c r="AU138" s="18" t="s">
        <v>93</v>
      </c>
    </row>
    <row r="139" s="14" customFormat="1">
      <c r="A139" s="14"/>
      <c r="B139" s="253"/>
      <c r="C139" s="254"/>
      <c r="D139" s="244" t="s">
        <v>305</v>
      </c>
      <c r="E139" s="255" t="s">
        <v>1</v>
      </c>
      <c r="F139" s="256" t="s">
        <v>119</v>
      </c>
      <c r="G139" s="254"/>
      <c r="H139" s="257">
        <v>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305</v>
      </c>
      <c r="AU139" s="263" t="s">
        <v>93</v>
      </c>
      <c r="AV139" s="14" t="s">
        <v>93</v>
      </c>
      <c r="AW139" s="14" t="s">
        <v>38</v>
      </c>
      <c r="AX139" s="14" t="s">
        <v>84</v>
      </c>
      <c r="AY139" s="263" t="s">
        <v>298</v>
      </c>
    </row>
    <row r="140" s="15" customFormat="1">
      <c r="A140" s="15"/>
      <c r="B140" s="264"/>
      <c r="C140" s="265"/>
      <c r="D140" s="244" t="s">
        <v>305</v>
      </c>
      <c r="E140" s="266" t="s">
        <v>1</v>
      </c>
      <c r="F140" s="267" t="s">
        <v>307</v>
      </c>
      <c r="G140" s="265"/>
      <c r="H140" s="268">
        <v>5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305</v>
      </c>
      <c r="AU140" s="274" t="s">
        <v>93</v>
      </c>
      <c r="AV140" s="15" t="s">
        <v>155</v>
      </c>
      <c r="AW140" s="15" t="s">
        <v>38</v>
      </c>
      <c r="AX140" s="15" t="s">
        <v>91</v>
      </c>
      <c r="AY140" s="274" t="s">
        <v>298</v>
      </c>
    </row>
    <row r="141" s="2" customFormat="1" ht="24.15" customHeight="1">
      <c r="A141" s="39"/>
      <c r="B141" s="40"/>
      <c r="C141" s="229" t="s">
        <v>155</v>
      </c>
      <c r="D141" s="229" t="s">
        <v>300</v>
      </c>
      <c r="E141" s="230" t="s">
        <v>1372</v>
      </c>
      <c r="F141" s="231" t="s">
        <v>1373</v>
      </c>
      <c r="G141" s="232" t="s">
        <v>186</v>
      </c>
      <c r="H141" s="233">
        <v>5</v>
      </c>
      <c r="I141" s="234"/>
      <c r="J141" s="235">
        <f>ROUND(I141*H141,2)</f>
        <v>0</v>
      </c>
      <c r="K141" s="231" t="s">
        <v>303</v>
      </c>
      <c r="L141" s="45"/>
      <c r="M141" s="236" t="s">
        <v>1</v>
      </c>
      <c r="N141" s="237" t="s">
        <v>49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606</v>
      </c>
      <c r="AT141" s="240" t="s">
        <v>300</v>
      </c>
      <c r="AU141" s="240" t="s">
        <v>93</v>
      </c>
      <c r="AY141" s="18" t="s">
        <v>298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91</v>
      </c>
      <c r="BK141" s="241">
        <f>ROUND(I141*H141,2)</f>
        <v>0</v>
      </c>
      <c r="BL141" s="18" t="s">
        <v>606</v>
      </c>
      <c r="BM141" s="240" t="s">
        <v>1374</v>
      </c>
    </row>
    <row r="142" s="2" customFormat="1">
      <c r="A142" s="39"/>
      <c r="B142" s="40"/>
      <c r="C142" s="41"/>
      <c r="D142" s="244" t="s">
        <v>324</v>
      </c>
      <c r="E142" s="41"/>
      <c r="F142" s="275" t="s">
        <v>1375</v>
      </c>
      <c r="G142" s="41"/>
      <c r="H142" s="41"/>
      <c r="I142" s="276"/>
      <c r="J142" s="41"/>
      <c r="K142" s="41"/>
      <c r="L142" s="45"/>
      <c r="M142" s="277"/>
      <c r="N142" s="27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324</v>
      </c>
      <c r="AU142" s="18" t="s">
        <v>93</v>
      </c>
    </row>
    <row r="143" s="14" customFormat="1">
      <c r="A143" s="14"/>
      <c r="B143" s="253"/>
      <c r="C143" s="254"/>
      <c r="D143" s="244" t="s">
        <v>305</v>
      </c>
      <c r="E143" s="255" t="s">
        <v>1</v>
      </c>
      <c r="F143" s="256" t="s">
        <v>119</v>
      </c>
      <c r="G143" s="254"/>
      <c r="H143" s="257">
        <v>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305</v>
      </c>
      <c r="AU143" s="263" t="s">
        <v>93</v>
      </c>
      <c r="AV143" s="14" t="s">
        <v>93</v>
      </c>
      <c r="AW143" s="14" t="s">
        <v>38</v>
      </c>
      <c r="AX143" s="14" t="s">
        <v>84</v>
      </c>
      <c r="AY143" s="263" t="s">
        <v>298</v>
      </c>
    </row>
    <row r="144" s="15" customFormat="1">
      <c r="A144" s="15"/>
      <c r="B144" s="264"/>
      <c r="C144" s="265"/>
      <c r="D144" s="244" t="s">
        <v>305</v>
      </c>
      <c r="E144" s="266" t="s">
        <v>1</v>
      </c>
      <c r="F144" s="267" t="s">
        <v>307</v>
      </c>
      <c r="G144" s="265"/>
      <c r="H144" s="268">
        <v>5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305</v>
      </c>
      <c r="AU144" s="274" t="s">
        <v>93</v>
      </c>
      <c r="AV144" s="15" t="s">
        <v>155</v>
      </c>
      <c r="AW144" s="15" t="s">
        <v>38</v>
      </c>
      <c r="AX144" s="15" t="s">
        <v>91</v>
      </c>
      <c r="AY144" s="274" t="s">
        <v>298</v>
      </c>
    </row>
    <row r="145" s="2" customFormat="1" ht="24.15" customHeight="1">
      <c r="A145" s="39"/>
      <c r="B145" s="40"/>
      <c r="C145" s="229" t="s">
        <v>260</v>
      </c>
      <c r="D145" s="229" t="s">
        <v>300</v>
      </c>
      <c r="E145" s="230" t="s">
        <v>1376</v>
      </c>
      <c r="F145" s="231" t="s">
        <v>1377</v>
      </c>
      <c r="G145" s="232" t="s">
        <v>186</v>
      </c>
      <c r="H145" s="233">
        <v>5</v>
      </c>
      <c r="I145" s="234"/>
      <c r="J145" s="235">
        <f>ROUND(I145*H145,2)</f>
        <v>0</v>
      </c>
      <c r="K145" s="231" t="s">
        <v>303</v>
      </c>
      <c r="L145" s="45"/>
      <c r="M145" s="236" t="s">
        <v>1</v>
      </c>
      <c r="N145" s="237" t="s">
        <v>49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606</v>
      </c>
      <c r="AT145" s="240" t="s">
        <v>300</v>
      </c>
      <c r="AU145" s="240" t="s">
        <v>93</v>
      </c>
      <c r="AY145" s="18" t="s">
        <v>298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91</v>
      </c>
      <c r="BK145" s="241">
        <f>ROUND(I145*H145,2)</f>
        <v>0</v>
      </c>
      <c r="BL145" s="18" t="s">
        <v>606</v>
      </c>
      <c r="BM145" s="240" t="s">
        <v>1378</v>
      </c>
    </row>
    <row r="146" s="2" customFormat="1">
      <c r="A146" s="39"/>
      <c r="B146" s="40"/>
      <c r="C146" s="41"/>
      <c r="D146" s="244" t="s">
        <v>324</v>
      </c>
      <c r="E146" s="41"/>
      <c r="F146" s="275" t="s">
        <v>1379</v>
      </c>
      <c r="G146" s="41"/>
      <c r="H146" s="41"/>
      <c r="I146" s="276"/>
      <c r="J146" s="41"/>
      <c r="K146" s="41"/>
      <c r="L146" s="45"/>
      <c r="M146" s="277"/>
      <c r="N146" s="27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324</v>
      </c>
      <c r="AU146" s="18" t="s">
        <v>93</v>
      </c>
    </row>
    <row r="147" s="14" customFormat="1">
      <c r="A147" s="14"/>
      <c r="B147" s="253"/>
      <c r="C147" s="254"/>
      <c r="D147" s="244" t="s">
        <v>305</v>
      </c>
      <c r="E147" s="255" t="s">
        <v>1</v>
      </c>
      <c r="F147" s="256" t="s">
        <v>119</v>
      </c>
      <c r="G147" s="254"/>
      <c r="H147" s="257">
        <v>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305</v>
      </c>
      <c r="AU147" s="263" t="s">
        <v>93</v>
      </c>
      <c r="AV147" s="14" t="s">
        <v>93</v>
      </c>
      <c r="AW147" s="14" t="s">
        <v>38</v>
      </c>
      <c r="AX147" s="14" t="s">
        <v>84</v>
      </c>
      <c r="AY147" s="263" t="s">
        <v>298</v>
      </c>
    </row>
    <row r="148" s="15" customFormat="1">
      <c r="A148" s="15"/>
      <c r="B148" s="264"/>
      <c r="C148" s="265"/>
      <c r="D148" s="244" t="s">
        <v>305</v>
      </c>
      <c r="E148" s="266" t="s">
        <v>1</v>
      </c>
      <c r="F148" s="267" t="s">
        <v>307</v>
      </c>
      <c r="G148" s="265"/>
      <c r="H148" s="268">
        <v>5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4" t="s">
        <v>305</v>
      </c>
      <c r="AU148" s="274" t="s">
        <v>93</v>
      </c>
      <c r="AV148" s="15" t="s">
        <v>155</v>
      </c>
      <c r="AW148" s="15" t="s">
        <v>38</v>
      </c>
      <c r="AX148" s="15" t="s">
        <v>91</v>
      </c>
      <c r="AY148" s="274" t="s">
        <v>298</v>
      </c>
    </row>
    <row r="149" s="2" customFormat="1" ht="16.5" customHeight="1">
      <c r="A149" s="39"/>
      <c r="B149" s="40"/>
      <c r="C149" s="229" t="s">
        <v>183</v>
      </c>
      <c r="D149" s="229" t="s">
        <v>300</v>
      </c>
      <c r="E149" s="230" t="s">
        <v>1380</v>
      </c>
      <c r="F149" s="231" t="s">
        <v>1381</v>
      </c>
      <c r="G149" s="232" t="s">
        <v>186</v>
      </c>
      <c r="H149" s="233">
        <v>5</v>
      </c>
      <c r="I149" s="234"/>
      <c r="J149" s="235">
        <f>ROUND(I149*H149,2)</f>
        <v>0</v>
      </c>
      <c r="K149" s="231" t="s">
        <v>303</v>
      </c>
      <c r="L149" s="45"/>
      <c r="M149" s="236" t="s">
        <v>1</v>
      </c>
      <c r="N149" s="237" t="s">
        <v>49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606</v>
      </c>
      <c r="AT149" s="240" t="s">
        <v>300</v>
      </c>
      <c r="AU149" s="240" t="s">
        <v>93</v>
      </c>
      <c r="AY149" s="18" t="s">
        <v>298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91</v>
      </c>
      <c r="BK149" s="241">
        <f>ROUND(I149*H149,2)</f>
        <v>0</v>
      </c>
      <c r="BL149" s="18" t="s">
        <v>606</v>
      </c>
      <c r="BM149" s="240" t="s">
        <v>1382</v>
      </c>
    </row>
    <row r="150" s="2" customFormat="1">
      <c r="A150" s="39"/>
      <c r="B150" s="40"/>
      <c r="C150" s="41"/>
      <c r="D150" s="244" t="s">
        <v>324</v>
      </c>
      <c r="E150" s="41"/>
      <c r="F150" s="275" t="s">
        <v>1383</v>
      </c>
      <c r="G150" s="41"/>
      <c r="H150" s="41"/>
      <c r="I150" s="276"/>
      <c r="J150" s="41"/>
      <c r="K150" s="41"/>
      <c r="L150" s="45"/>
      <c r="M150" s="277"/>
      <c r="N150" s="27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324</v>
      </c>
      <c r="AU150" s="18" t="s">
        <v>93</v>
      </c>
    </row>
    <row r="151" s="14" customFormat="1">
      <c r="A151" s="14"/>
      <c r="B151" s="253"/>
      <c r="C151" s="254"/>
      <c r="D151" s="244" t="s">
        <v>305</v>
      </c>
      <c r="E151" s="255" t="s">
        <v>1</v>
      </c>
      <c r="F151" s="256" t="s">
        <v>119</v>
      </c>
      <c r="G151" s="254"/>
      <c r="H151" s="257">
        <v>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305</v>
      </c>
      <c r="AU151" s="263" t="s">
        <v>93</v>
      </c>
      <c r="AV151" s="14" t="s">
        <v>93</v>
      </c>
      <c r="AW151" s="14" t="s">
        <v>38</v>
      </c>
      <c r="AX151" s="14" t="s">
        <v>84</v>
      </c>
      <c r="AY151" s="263" t="s">
        <v>298</v>
      </c>
    </row>
    <row r="152" s="15" customFormat="1">
      <c r="A152" s="15"/>
      <c r="B152" s="264"/>
      <c r="C152" s="265"/>
      <c r="D152" s="244" t="s">
        <v>305</v>
      </c>
      <c r="E152" s="266" t="s">
        <v>1</v>
      </c>
      <c r="F152" s="267" t="s">
        <v>307</v>
      </c>
      <c r="G152" s="265"/>
      <c r="H152" s="268">
        <v>5</v>
      </c>
      <c r="I152" s="269"/>
      <c r="J152" s="265"/>
      <c r="K152" s="265"/>
      <c r="L152" s="270"/>
      <c r="M152" s="271"/>
      <c r="N152" s="272"/>
      <c r="O152" s="272"/>
      <c r="P152" s="272"/>
      <c r="Q152" s="272"/>
      <c r="R152" s="272"/>
      <c r="S152" s="272"/>
      <c r="T152" s="27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4" t="s">
        <v>305</v>
      </c>
      <c r="AU152" s="274" t="s">
        <v>93</v>
      </c>
      <c r="AV152" s="15" t="s">
        <v>155</v>
      </c>
      <c r="AW152" s="15" t="s">
        <v>38</v>
      </c>
      <c r="AX152" s="15" t="s">
        <v>91</v>
      </c>
      <c r="AY152" s="274" t="s">
        <v>298</v>
      </c>
    </row>
    <row r="153" s="2" customFormat="1" ht="37.8" customHeight="1">
      <c r="A153" s="39"/>
      <c r="B153" s="40"/>
      <c r="C153" s="229" t="s">
        <v>187</v>
      </c>
      <c r="D153" s="229" t="s">
        <v>300</v>
      </c>
      <c r="E153" s="230" t="s">
        <v>1384</v>
      </c>
      <c r="F153" s="231" t="s">
        <v>1385</v>
      </c>
      <c r="G153" s="232" t="s">
        <v>152</v>
      </c>
      <c r="H153" s="233">
        <v>206</v>
      </c>
      <c r="I153" s="234"/>
      <c r="J153" s="235">
        <f>ROUND(I153*H153,2)</f>
        <v>0</v>
      </c>
      <c r="K153" s="231" t="s">
        <v>303</v>
      </c>
      <c r="L153" s="45"/>
      <c r="M153" s="236" t="s">
        <v>1</v>
      </c>
      <c r="N153" s="237" t="s">
        <v>49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606</v>
      </c>
      <c r="AT153" s="240" t="s">
        <v>300</v>
      </c>
      <c r="AU153" s="240" t="s">
        <v>93</v>
      </c>
      <c r="AY153" s="18" t="s">
        <v>298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91</v>
      </c>
      <c r="BK153" s="241">
        <f>ROUND(I153*H153,2)</f>
        <v>0</v>
      </c>
      <c r="BL153" s="18" t="s">
        <v>606</v>
      </c>
      <c r="BM153" s="240" t="s">
        <v>1386</v>
      </c>
    </row>
    <row r="154" s="2" customFormat="1">
      <c r="A154" s="39"/>
      <c r="B154" s="40"/>
      <c r="C154" s="41"/>
      <c r="D154" s="244" t="s">
        <v>324</v>
      </c>
      <c r="E154" s="41"/>
      <c r="F154" s="275" t="s">
        <v>1387</v>
      </c>
      <c r="G154" s="41"/>
      <c r="H154" s="41"/>
      <c r="I154" s="276"/>
      <c r="J154" s="41"/>
      <c r="K154" s="41"/>
      <c r="L154" s="45"/>
      <c r="M154" s="277"/>
      <c r="N154" s="27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324</v>
      </c>
      <c r="AU154" s="18" t="s">
        <v>93</v>
      </c>
    </row>
    <row r="155" s="14" customFormat="1">
      <c r="A155" s="14"/>
      <c r="B155" s="253"/>
      <c r="C155" s="254"/>
      <c r="D155" s="244" t="s">
        <v>305</v>
      </c>
      <c r="E155" s="255" t="s">
        <v>1</v>
      </c>
      <c r="F155" s="256" t="s">
        <v>126</v>
      </c>
      <c r="G155" s="254"/>
      <c r="H155" s="257">
        <v>206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305</v>
      </c>
      <c r="AU155" s="263" t="s">
        <v>93</v>
      </c>
      <c r="AV155" s="14" t="s">
        <v>93</v>
      </c>
      <c r="AW155" s="14" t="s">
        <v>38</v>
      </c>
      <c r="AX155" s="14" t="s">
        <v>84</v>
      </c>
      <c r="AY155" s="263" t="s">
        <v>298</v>
      </c>
    </row>
    <row r="156" s="15" customFormat="1">
      <c r="A156" s="15"/>
      <c r="B156" s="264"/>
      <c r="C156" s="265"/>
      <c r="D156" s="244" t="s">
        <v>305</v>
      </c>
      <c r="E156" s="266" t="s">
        <v>1</v>
      </c>
      <c r="F156" s="267" t="s">
        <v>307</v>
      </c>
      <c r="G156" s="265"/>
      <c r="H156" s="268">
        <v>206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305</v>
      </c>
      <c r="AU156" s="274" t="s">
        <v>93</v>
      </c>
      <c r="AV156" s="15" t="s">
        <v>155</v>
      </c>
      <c r="AW156" s="15" t="s">
        <v>38</v>
      </c>
      <c r="AX156" s="15" t="s">
        <v>91</v>
      </c>
      <c r="AY156" s="274" t="s">
        <v>298</v>
      </c>
    </row>
    <row r="157" s="2" customFormat="1" ht="37.8" customHeight="1">
      <c r="A157" s="39"/>
      <c r="B157" s="40"/>
      <c r="C157" s="229" t="s">
        <v>338</v>
      </c>
      <c r="D157" s="229" t="s">
        <v>300</v>
      </c>
      <c r="E157" s="230" t="s">
        <v>1388</v>
      </c>
      <c r="F157" s="231" t="s">
        <v>1389</v>
      </c>
      <c r="G157" s="232" t="s">
        <v>186</v>
      </c>
      <c r="H157" s="233">
        <v>1</v>
      </c>
      <c r="I157" s="234"/>
      <c r="J157" s="235">
        <f>ROUND(I157*H157,2)</f>
        <v>0</v>
      </c>
      <c r="K157" s="231" t="s">
        <v>303</v>
      </c>
      <c r="L157" s="45"/>
      <c r="M157" s="236" t="s">
        <v>1</v>
      </c>
      <c r="N157" s="237" t="s">
        <v>49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606</v>
      </c>
      <c r="AT157" s="240" t="s">
        <v>300</v>
      </c>
      <c r="AU157" s="240" t="s">
        <v>93</v>
      </c>
      <c r="AY157" s="18" t="s">
        <v>298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91</v>
      </c>
      <c r="BK157" s="241">
        <f>ROUND(I157*H157,2)</f>
        <v>0</v>
      </c>
      <c r="BL157" s="18" t="s">
        <v>606</v>
      </c>
      <c r="BM157" s="240" t="s">
        <v>1390</v>
      </c>
    </row>
    <row r="158" s="13" customFormat="1">
      <c r="A158" s="13"/>
      <c r="B158" s="242"/>
      <c r="C158" s="243"/>
      <c r="D158" s="244" t="s">
        <v>305</v>
      </c>
      <c r="E158" s="245" t="s">
        <v>1</v>
      </c>
      <c r="F158" s="246" t="s">
        <v>383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305</v>
      </c>
      <c r="AU158" s="252" t="s">
        <v>93</v>
      </c>
      <c r="AV158" s="13" t="s">
        <v>91</v>
      </c>
      <c r="AW158" s="13" t="s">
        <v>38</v>
      </c>
      <c r="AX158" s="13" t="s">
        <v>84</v>
      </c>
      <c r="AY158" s="252" t="s">
        <v>298</v>
      </c>
    </row>
    <row r="159" s="14" customFormat="1">
      <c r="A159" s="14"/>
      <c r="B159" s="253"/>
      <c r="C159" s="254"/>
      <c r="D159" s="244" t="s">
        <v>305</v>
      </c>
      <c r="E159" s="255" t="s">
        <v>1</v>
      </c>
      <c r="F159" s="256" t="s">
        <v>91</v>
      </c>
      <c r="G159" s="254"/>
      <c r="H159" s="257">
        <v>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305</v>
      </c>
      <c r="AU159" s="263" t="s">
        <v>93</v>
      </c>
      <c r="AV159" s="14" t="s">
        <v>93</v>
      </c>
      <c r="AW159" s="14" t="s">
        <v>38</v>
      </c>
      <c r="AX159" s="14" t="s">
        <v>84</v>
      </c>
      <c r="AY159" s="263" t="s">
        <v>298</v>
      </c>
    </row>
    <row r="160" s="15" customFormat="1">
      <c r="A160" s="15"/>
      <c r="B160" s="264"/>
      <c r="C160" s="265"/>
      <c r="D160" s="244" t="s">
        <v>305</v>
      </c>
      <c r="E160" s="266" t="s">
        <v>1</v>
      </c>
      <c r="F160" s="267" t="s">
        <v>307</v>
      </c>
      <c r="G160" s="265"/>
      <c r="H160" s="268">
        <v>1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4" t="s">
        <v>305</v>
      </c>
      <c r="AU160" s="274" t="s">
        <v>93</v>
      </c>
      <c r="AV160" s="15" t="s">
        <v>155</v>
      </c>
      <c r="AW160" s="15" t="s">
        <v>38</v>
      </c>
      <c r="AX160" s="15" t="s">
        <v>91</v>
      </c>
      <c r="AY160" s="274" t="s">
        <v>298</v>
      </c>
    </row>
    <row r="161" s="2" customFormat="1" ht="24.15" customHeight="1">
      <c r="A161" s="39"/>
      <c r="B161" s="40"/>
      <c r="C161" s="229" t="s">
        <v>149</v>
      </c>
      <c r="D161" s="229" t="s">
        <v>300</v>
      </c>
      <c r="E161" s="230" t="s">
        <v>1391</v>
      </c>
      <c r="F161" s="231" t="s">
        <v>1392</v>
      </c>
      <c r="G161" s="232" t="s">
        <v>186</v>
      </c>
      <c r="H161" s="233">
        <v>1</v>
      </c>
      <c r="I161" s="234"/>
      <c r="J161" s="235">
        <f>ROUND(I161*H161,2)</f>
        <v>0</v>
      </c>
      <c r="K161" s="231" t="s">
        <v>303</v>
      </c>
      <c r="L161" s="45"/>
      <c r="M161" s="236" t="s">
        <v>1</v>
      </c>
      <c r="N161" s="237" t="s">
        <v>49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606</v>
      </c>
      <c r="AT161" s="240" t="s">
        <v>300</v>
      </c>
      <c r="AU161" s="240" t="s">
        <v>93</v>
      </c>
      <c r="AY161" s="18" t="s">
        <v>298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91</v>
      </c>
      <c r="BK161" s="241">
        <f>ROUND(I161*H161,2)</f>
        <v>0</v>
      </c>
      <c r="BL161" s="18" t="s">
        <v>606</v>
      </c>
      <c r="BM161" s="240" t="s">
        <v>1393</v>
      </c>
    </row>
    <row r="162" s="13" customFormat="1">
      <c r="A162" s="13"/>
      <c r="B162" s="242"/>
      <c r="C162" s="243"/>
      <c r="D162" s="244" t="s">
        <v>305</v>
      </c>
      <c r="E162" s="245" t="s">
        <v>1</v>
      </c>
      <c r="F162" s="246" t="s">
        <v>383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305</v>
      </c>
      <c r="AU162" s="252" t="s">
        <v>93</v>
      </c>
      <c r="AV162" s="13" t="s">
        <v>91</v>
      </c>
      <c r="AW162" s="13" t="s">
        <v>38</v>
      </c>
      <c r="AX162" s="13" t="s">
        <v>84</v>
      </c>
      <c r="AY162" s="252" t="s">
        <v>298</v>
      </c>
    </row>
    <row r="163" s="14" customFormat="1">
      <c r="A163" s="14"/>
      <c r="B163" s="253"/>
      <c r="C163" s="254"/>
      <c r="D163" s="244" t="s">
        <v>305</v>
      </c>
      <c r="E163" s="255" t="s">
        <v>1</v>
      </c>
      <c r="F163" s="256" t="s">
        <v>91</v>
      </c>
      <c r="G163" s="254"/>
      <c r="H163" s="257">
        <v>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305</v>
      </c>
      <c r="AU163" s="263" t="s">
        <v>93</v>
      </c>
      <c r="AV163" s="14" t="s">
        <v>93</v>
      </c>
      <c r="AW163" s="14" t="s">
        <v>38</v>
      </c>
      <c r="AX163" s="14" t="s">
        <v>84</v>
      </c>
      <c r="AY163" s="263" t="s">
        <v>298</v>
      </c>
    </row>
    <row r="164" s="15" customFormat="1">
      <c r="A164" s="15"/>
      <c r="B164" s="264"/>
      <c r="C164" s="265"/>
      <c r="D164" s="244" t="s">
        <v>305</v>
      </c>
      <c r="E164" s="266" t="s">
        <v>1</v>
      </c>
      <c r="F164" s="267" t="s">
        <v>307</v>
      </c>
      <c r="G164" s="265"/>
      <c r="H164" s="268">
        <v>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305</v>
      </c>
      <c r="AU164" s="274" t="s">
        <v>93</v>
      </c>
      <c r="AV164" s="15" t="s">
        <v>155</v>
      </c>
      <c r="AW164" s="15" t="s">
        <v>38</v>
      </c>
      <c r="AX164" s="15" t="s">
        <v>91</v>
      </c>
      <c r="AY164" s="274" t="s">
        <v>298</v>
      </c>
    </row>
    <row r="165" s="2" customFormat="1" ht="37.8" customHeight="1">
      <c r="A165" s="39"/>
      <c r="B165" s="40"/>
      <c r="C165" s="229" t="s">
        <v>345</v>
      </c>
      <c r="D165" s="229" t="s">
        <v>300</v>
      </c>
      <c r="E165" s="230" t="s">
        <v>1394</v>
      </c>
      <c r="F165" s="231" t="s">
        <v>1395</v>
      </c>
      <c r="G165" s="232" t="s">
        <v>152</v>
      </c>
      <c r="H165" s="233">
        <v>60</v>
      </c>
      <c r="I165" s="234"/>
      <c r="J165" s="235">
        <f>ROUND(I165*H165,2)</f>
        <v>0</v>
      </c>
      <c r="K165" s="231" t="s">
        <v>303</v>
      </c>
      <c r="L165" s="45"/>
      <c r="M165" s="236" t="s">
        <v>1</v>
      </c>
      <c r="N165" s="237" t="s">
        <v>49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606</v>
      </c>
      <c r="AT165" s="240" t="s">
        <v>300</v>
      </c>
      <c r="AU165" s="240" t="s">
        <v>93</v>
      </c>
      <c r="AY165" s="18" t="s">
        <v>298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91</v>
      </c>
      <c r="BK165" s="241">
        <f>ROUND(I165*H165,2)</f>
        <v>0</v>
      </c>
      <c r="BL165" s="18" t="s">
        <v>606</v>
      </c>
      <c r="BM165" s="240" t="s">
        <v>1396</v>
      </c>
    </row>
    <row r="166" s="2" customFormat="1">
      <c r="A166" s="39"/>
      <c r="B166" s="40"/>
      <c r="C166" s="41"/>
      <c r="D166" s="244" t="s">
        <v>324</v>
      </c>
      <c r="E166" s="41"/>
      <c r="F166" s="275" t="s">
        <v>1397</v>
      </c>
      <c r="G166" s="41"/>
      <c r="H166" s="41"/>
      <c r="I166" s="276"/>
      <c r="J166" s="41"/>
      <c r="K166" s="41"/>
      <c r="L166" s="45"/>
      <c r="M166" s="277"/>
      <c r="N166" s="27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324</v>
      </c>
      <c r="AU166" s="18" t="s">
        <v>93</v>
      </c>
    </row>
    <row r="167" s="14" customFormat="1">
      <c r="A167" s="14"/>
      <c r="B167" s="253"/>
      <c r="C167" s="254"/>
      <c r="D167" s="244" t="s">
        <v>305</v>
      </c>
      <c r="E167" s="255" t="s">
        <v>1</v>
      </c>
      <c r="F167" s="256" t="s">
        <v>123</v>
      </c>
      <c r="G167" s="254"/>
      <c r="H167" s="257">
        <v>60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305</v>
      </c>
      <c r="AU167" s="263" t="s">
        <v>93</v>
      </c>
      <c r="AV167" s="14" t="s">
        <v>93</v>
      </c>
      <c r="AW167" s="14" t="s">
        <v>38</v>
      </c>
      <c r="AX167" s="14" t="s">
        <v>84</v>
      </c>
      <c r="AY167" s="263" t="s">
        <v>298</v>
      </c>
    </row>
    <row r="168" s="15" customFormat="1">
      <c r="A168" s="15"/>
      <c r="B168" s="264"/>
      <c r="C168" s="265"/>
      <c r="D168" s="244" t="s">
        <v>305</v>
      </c>
      <c r="E168" s="266" t="s">
        <v>1</v>
      </c>
      <c r="F168" s="267" t="s">
        <v>307</v>
      </c>
      <c r="G168" s="265"/>
      <c r="H168" s="268">
        <v>60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305</v>
      </c>
      <c r="AU168" s="274" t="s">
        <v>93</v>
      </c>
      <c r="AV168" s="15" t="s">
        <v>155</v>
      </c>
      <c r="AW168" s="15" t="s">
        <v>38</v>
      </c>
      <c r="AX168" s="15" t="s">
        <v>91</v>
      </c>
      <c r="AY168" s="274" t="s">
        <v>298</v>
      </c>
    </row>
    <row r="169" s="2" customFormat="1" ht="37.8" customHeight="1">
      <c r="A169" s="39"/>
      <c r="B169" s="40"/>
      <c r="C169" s="229" t="s">
        <v>354</v>
      </c>
      <c r="D169" s="229" t="s">
        <v>300</v>
      </c>
      <c r="E169" s="230" t="s">
        <v>1398</v>
      </c>
      <c r="F169" s="231" t="s">
        <v>1399</v>
      </c>
      <c r="G169" s="232" t="s">
        <v>152</v>
      </c>
      <c r="H169" s="233">
        <v>206</v>
      </c>
      <c r="I169" s="234"/>
      <c r="J169" s="235">
        <f>ROUND(I169*H169,2)</f>
        <v>0</v>
      </c>
      <c r="K169" s="231" t="s">
        <v>303</v>
      </c>
      <c r="L169" s="45"/>
      <c r="M169" s="236" t="s">
        <v>1</v>
      </c>
      <c r="N169" s="237" t="s">
        <v>49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606</v>
      </c>
      <c r="AT169" s="240" t="s">
        <v>300</v>
      </c>
      <c r="AU169" s="240" t="s">
        <v>93</v>
      </c>
      <c r="AY169" s="18" t="s">
        <v>298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91</v>
      </c>
      <c r="BK169" s="241">
        <f>ROUND(I169*H169,2)</f>
        <v>0</v>
      </c>
      <c r="BL169" s="18" t="s">
        <v>606</v>
      </c>
      <c r="BM169" s="240" t="s">
        <v>1400</v>
      </c>
    </row>
    <row r="170" s="2" customFormat="1">
      <c r="A170" s="39"/>
      <c r="B170" s="40"/>
      <c r="C170" s="41"/>
      <c r="D170" s="244" t="s">
        <v>324</v>
      </c>
      <c r="E170" s="41"/>
      <c r="F170" s="275" t="s">
        <v>1401</v>
      </c>
      <c r="G170" s="41"/>
      <c r="H170" s="41"/>
      <c r="I170" s="276"/>
      <c r="J170" s="41"/>
      <c r="K170" s="41"/>
      <c r="L170" s="45"/>
      <c r="M170" s="277"/>
      <c r="N170" s="27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324</v>
      </c>
      <c r="AU170" s="18" t="s">
        <v>93</v>
      </c>
    </row>
    <row r="171" s="13" customFormat="1">
      <c r="A171" s="13"/>
      <c r="B171" s="242"/>
      <c r="C171" s="243"/>
      <c r="D171" s="244" t="s">
        <v>305</v>
      </c>
      <c r="E171" s="245" t="s">
        <v>1</v>
      </c>
      <c r="F171" s="246" t="s">
        <v>1402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305</v>
      </c>
      <c r="AU171" s="252" t="s">
        <v>93</v>
      </c>
      <c r="AV171" s="13" t="s">
        <v>91</v>
      </c>
      <c r="AW171" s="13" t="s">
        <v>38</v>
      </c>
      <c r="AX171" s="13" t="s">
        <v>84</v>
      </c>
      <c r="AY171" s="252" t="s">
        <v>298</v>
      </c>
    </row>
    <row r="172" s="14" customFormat="1">
      <c r="A172" s="14"/>
      <c r="B172" s="253"/>
      <c r="C172" s="254"/>
      <c r="D172" s="244" t="s">
        <v>305</v>
      </c>
      <c r="E172" s="255" t="s">
        <v>1</v>
      </c>
      <c r="F172" s="256" t="s">
        <v>126</v>
      </c>
      <c r="G172" s="254"/>
      <c r="H172" s="257">
        <v>206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305</v>
      </c>
      <c r="AU172" s="263" t="s">
        <v>93</v>
      </c>
      <c r="AV172" s="14" t="s">
        <v>93</v>
      </c>
      <c r="AW172" s="14" t="s">
        <v>38</v>
      </c>
      <c r="AX172" s="14" t="s">
        <v>91</v>
      </c>
      <c r="AY172" s="263" t="s">
        <v>298</v>
      </c>
    </row>
    <row r="173" s="2" customFormat="1" ht="24.15" customHeight="1">
      <c r="A173" s="39"/>
      <c r="B173" s="40"/>
      <c r="C173" s="229" t="s">
        <v>8</v>
      </c>
      <c r="D173" s="229" t="s">
        <v>300</v>
      </c>
      <c r="E173" s="230" t="s">
        <v>1403</v>
      </c>
      <c r="F173" s="231" t="s">
        <v>1404</v>
      </c>
      <c r="G173" s="232" t="s">
        <v>186</v>
      </c>
      <c r="H173" s="233">
        <v>30</v>
      </c>
      <c r="I173" s="234"/>
      <c r="J173" s="235">
        <f>ROUND(I173*H173,2)</f>
        <v>0</v>
      </c>
      <c r="K173" s="231" t="s">
        <v>303</v>
      </c>
      <c r="L173" s="45"/>
      <c r="M173" s="236" t="s">
        <v>1</v>
      </c>
      <c r="N173" s="237" t="s">
        <v>49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606</v>
      </c>
      <c r="AT173" s="240" t="s">
        <v>300</v>
      </c>
      <c r="AU173" s="240" t="s">
        <v>93</v>
      </c>
      <c r="AY173" s="18" t="s">
        <v>298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91</v>
      </c>
      <c r="BK173" s="241">
        <f>ROUND(I173*H173,2)</f>
        <v>0</v>
      </c>
      <c r="BL173" s="18" t="s">
        <v>606</v>
      </c>
      <c r="BM173" s="240" t="s">
        <v>1405</v>
      </c>
    </row>
    <row r="174" s="13" customFormat="1">
      <c r="A174" s="13"/>
      <c r="B174" s="242"/>
      <c r="C174" s="243"/>
      <c r="D174" s="244" t="s">
        <v>305</v>
      </c>
      <c r="E174" s="245" t="s">
        <v>1</v>
      </c>
      <c r="F174" s="246" t="s">
        <v>383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305</v>
      </c>
      <c r="AU174" s="252" t="s">
        <v>93</v>
      </c>
      <c r="AV174" s="13" t="s">
        <v>91</v>
      </c>
      <c r="AW174" s="13" t="s">
        <v>38</v>
      </c>
      <c r="AX174" s="13" t="s">
        <v>84</v>
      </c>
      <c r="AY174" s="252" t="s">
        <v>298</v>
      </c>
    </row>
    <row r="175" s="14" customFormat="1">
      <c r="A175" s="14"/>
      <c r="B175" s="253"/>
      <c r="C175" s="254"/>
      <c r="D175" s="244" t="s">
        <v>305</v>
      </c>
      <c r="E175" s="255" t="s">
        <v>1</v>
      </c>
      <c r="F175" s="256" t="s">
        <v>1363</v>
      </c>
      <c r="G175" s="254"/>
      <c r="H175" s="257">
        <v>30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305</v>
      </c>
      <c r="AU175" s="263" t="s">
        <v>93</v>
      </c>
      <c r="AV175" s="14" t="s">
        <v>93</v>
      </c>
      <c r="AW175" s="14" t="s">
        <v>38</v>
      </c>
      <c r="AX175" s="14" t="s">
        <v>84</v>
      </c>
      <c r="AY175" s="263" t="s">
        <v>298</v>
      </c>
    </row>
    <row r="176" s="15" customFormat="1">
      <c r="A176" s="15"/>
      <c r="B176" s="264"/>
      <c r="C176" s="265"/>
      <c r="D176" s="244" t="s">
        <v>305</v>
      </c>
      <c r="E176" s="266" t="s">
        <v>1</v>
      </c>
      <c r="F176" s="267" t="s">
        <v>307</v>
      </c>
      <c r="G176" s="265"/>
      <c r="H176" s="268">
        <v>30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305</v>
      </c>
      <c r="AU176" s="274" t="s">
        <v>93</v>
      </c>
      <c r="AV176" s="15" t="s">
        <v>155</v>
      </c>
      <c r="AW176" s="15" t="s">
        <v>38</v>
      </c>
      <c r="AX176" s="15" t="s">
        <v>91</v>
      </c>
      <c r="AY176" s="274" t="s">
        <v>298</v>
      </c>
    </row>
    <row r="177" s="2" customFormat="1" ht="24.15" customHeight="1">
      <c r="A177" s="39"/>
      <c r="B177" s="40"/>
      <c r="C177" s="229" t="s">
        <v>363</v>
      </c>
      <c r="D177" s="229" t="s">
        <v>300</v>
      </c>
      <c r="E177" s="230" t="s">
        <v>1406</v>
      </c>
      <c r="F177" s="231" t="s">
        <v>1407</v>
      </c>
      <c r="G177" s="232" t="s">
        <v>186</v>
      </c>
      <c r="H177" s="233">
        <v>40</v>
      </c>
      <c r="I177" s="234"/>
      <c r="J177" s="235">
        <f>ROUND(I177*H177,2)</f>
        <v>0</v>
      </c>
      <c r="K177" s="231" t="s">
        <v>303</v>
      </c>
      <c r="L177" s="45"/>
      <c r="M177" s="236" t="s">
        <v>1</v>
      </c>
      <c r="N177" s="237" t="s">
        <v>49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606</v>
      </c>
      <c r="AT177" s="240" t="s">
        <v>300</v>
      </c>
      <c r="AU177" s="240" t="s">
        <v>93</v>
      </c>
      <c r="AY177" s="18" t="s">
        <v>298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91</v>
      </c>
      <c r="BK177" s="241">
        <f>ROUND(I177*H177,2)</f>
        <v>0</v>
      </c>
      <c r="BL177" s="18" t="s">
        <v>606</v>
      </c>
      <c r="BM177" s="240" t="s">
        <v>1408</v>
      </c>
    </row>
    <row r="178" s="13" customFormat="1">
      <c r="A178" s="13"/>
      <c r="B178" s="242"/>
      <c r="C178" s="243"/>
      <c r="D178" s="244" t="s">
        <v>305</v>
      </c>
      <c r="E178" s="245" t="s">
        <v>1</v>
      </c>
      <c r="F178" s="246" t="s">
        <v>383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305</v>
      </c>
      <c r="AU178" s="252" t="s">
        <v>93</v>
      </c>
      <c r="AV178" s="13" t="s">
        <v>91</v>
      </c>
      <c r="AW178" s="13" t="s">
        <v>38</v>
      </c>
      <c r="AX178" s="13" t="s">
        <v>84</v>
      </c>
      <c r="AY178" s="252" t="s">
        <v>298</v>
      </c>
    </row>
    <row r="179" s="14" customFormat="1">
      <c r="A179" s="14"/>
      <c r="B179" s="253"/>
      <c r="C179" s="254"/>
      <c r="D179" s="244" t="s">
        <v>305</v>
      </c>
      <c r="E179" s="255" t="s">
        <v>1</v>
      </c>
      <c r="F179" s="256" t="s">
        <v>1367</v>
      </c>
      <c r="G179" s="254"/>
      <c r="H179" s="257">
        <v>40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305</v>
      </c>
      <c r="AU179" s="263" t="s">
        <v>93</v>
      </c>
      <c r="AV179" s="14" t="s">
        <v>93</v>
      </c>
      <c r="AW179" s="14" t="s">
        <v>38</v>
      </c>
      <c r="AX179" s="14" t="s">
        <v>84</v>
      </c>
      <c r="AY179" s="263" t="s">
        <v>298</v>
      </c>
    </row>
    <row r="180" s="15" customFormat="1">
      <c r="A180" s="15"/>
      <c r="B180" s="264"/>
      <c r="C180" s="265"/>
      <c r="D180" s="244" t="s">
        <v>305</v>
      </c>
      <c r="E180" s="266" t="s">
        <v>1</v>
      </c>
      <c r="F180" s="267" t="s">
        <v>307</v>
      </c>
      <c r="G180" s="265"/>
      <c r="H180" s="268">
        <v>40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305</v>
      </c>
      <c r="AU180" s="274" t="s">
        <v>93</v>
      </c>
      <c r="AV180" s="15" t="s">
        <v>155</v>
      </c>
      <c r="AW180" s="15" t="s">
        <v>38</v>
      </c>
      <c r="AX180" s="15" t="s">
        <v>91</v>
      </c>
      <c r="AY180" s="274" t="s">
        <v>298</v>
      </c>
    </row>
    <row r="181" s="2" customFormat="1" ht="24.15" customHeight="1">
      <c r="A181" s="39"/>
      <c r="B181" s="40"/>
      <c r="C181" s="229" t="s">
        <v>211</v>
      </c>
      <c r="D181" s="229" t="s">
        <v>300</v>
      </c>
      <c r="E181" s="230" t="s">
        <v>1409</v>
      </c>
      <c r="F181" s="231" t="s">
        <v>1410</v>
      </c>
      <c r="G181" s="232" t="s">
        <v>186</v>
      </c>
      <c r="H181" s="233">
        <v>5</v>
      </c>
      <c r="I181" s="234"/>
      <c r="J181" s="235">
        <f>ROUND(I181*H181,2)</f>
        <v>0</v>
      </c>
      <c r="K181" s="231" t="s">
        <v>303</v>
      </c>
      <c r="L181" s="45"/>
      <c r="M181" s="236" t="s">
        <v>1</v>
      </c>
      <c r="N181" s="237" t="s">
        <v>49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606</v>
      </c>
      <c r="AT181" s="240" t="s">
        <v>300</v>
      </c>
      <c r="AU181" s="240" t="s">
        <v>93</v>
      </c>
      <c r="AY181" s="18" t="s">
        <v>298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91</v>
      </c>
      <c r="BK181" s="241">
        <f>ROUND(I181*H181,2)</f>
        <v>0</v>
      </c>
      <c r="BL181" s="18" t="s">
        <v>606</v>
      </c>
      <c r="BM181" s="240" t="s">
        <v>1411</v>
      </c>
    </row>
    <row r="182" s="2" customFormat="1">
      <c r="A182" s="39"/>
      <c r="B182" s="40"/>
      <c r="C182" s="41"/>
      <c r="D182" s="244" t="s">
        <v>324</v>
      </c>
      <c r="E182" s="41"/>
      <c r="F182" s="275" t="s">
        <v>1412</v>
      </c>
      <c r="G182" s="41"/>
      <c r="H182" s="41"/>
      <c r="I182" s="276"/>
      <c r="J182" s="41"/>
      <c r="K182" s="41"/>
      <c r="L182" s="45"/>
      <c r="M182" s="277"/>
      <c r="N182" s="27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324</v>
      </c>
      <c r="AU182" s="18" t="s">
        <v>93</v>
      </c>
    </row>
    <row r="183" s="13" customFormat="1">
      <c r="A183" s="13"/>
      <c r="B183" s="242"/>
      <c r="C183" s="243"/>
      <c r="D183" s="244" t="s">
        <v>305</v>
      </c>
      <c r="E183" s="245" t="s">
        <v>1</v>
      </c>
      <c r="F183" s="246" t="s">
        <v>383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305</v>
      </c>
      <c r="AU183" s="252" t="s">
        <v>93</v>
      </c>
      <c r="AV183" s="13" t="s">
        <v>91</v>
      </c>
      <c r="AW183" s="13" t="s">
        <v>38</v>
      </c>
      <c r="AX183" s="13" t="s">
        <v>84</v>
      </c>
      <c r="AY183" s="252" t="s">
        <v>298</v>
      </c>
    </row>
    <row r="184" s="14" customFormat="1">
      <c r="A184" s="14"/>
      <c r="B184" s="253"/>
      <c r="C184" s="254"/>
      <c r="D184" s="244" t="s">
        <v>305</v>
      </c>
      <c r="E184" s="255" t="s">
        <v>119</v>
      </c>
      <c r="F184" s="256" t="s">
        <v>260</v>
      </c>
      <c r="G184" s="254"/>
      <c r="H184" s="257">
        <v>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305</v>
      </c>
      <c r="AU184" s="263" t="s">
        <v>93</v>
      </c>
      <c r="AV184" s="14" t="s">
        <v>93</v>
      </c>
      <c r="AW184" s="14" t="s">
        <v>38</v>
      </c>
      <c r="AX184" s="14" t="s">
        <v>84</v>
      </c>
      <c r="AY184" s="263" t="s">
        <v>298</v>
      </c>
    </row>
    <row r="185" s="15" customFormat="1">
      <c r="A185" s="15"/>
      <c r="B185" s="264"/>
      <c r="C185" s="265"/>
      <c r="D185" s="244" t="s">
        <v>305</v>
      </c>
      <c r="E185" s="266" t="s">
        <v>1</v>
      </c>
      <c r="F185" s="267" t="s">
        <v>307</v>
      </c>
      <c r="G185" s="265"/>
      <c r="H185" s="268">
        <v>5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305</v>
      </c>
      <c r="AU185" s="274" t="s">
        <v>93</v>
      </c>
      <c r="AV185" s="15" t="s">
        <v>155</v>
      </c>
      <c r="AW185" s="15" t="s">
        <v>38</v>
      </c>
      <c r="AX185" s="15" t="s">
        <v>91</v>
      </c>
      <c r="AY185" s="274" t="s">
        <v>298</v>
      </c>
    </row>
    <row r="186" s="2" customFormat="1" ht="24.15" customHeight="1">
      <c r="A186" s="39"/>
      <c r="B186" s="40"/>
      <c r="C186" s="229" t="s">
        <v>373</v>
      </c>
      <c r="D186" s="229" t="s">
        <v>300</v>
      </c>
      <c r="E186" s="230" t="s">
        <v>1413</v>
      </c>
      <c r="F186" s="231" t="s">
        <v>1414</v>
      </c>
      <c r="G186" s="232" t="s">
        <v>186</v>
      </c>
      <c r="H186" s="233">
        <v>5</v>
      </c>
      <c r="I186" s="234"/>
      <c r="J186" s="235">
        <f>ROUND(I186*H186,2)</f>
        <v>0</v>
      </c>
      <c r="K186" s="231" t="s">
        <v>303</v>
      </c>
      <c r="L186" s="45"/>
      <c r="M186" s="236" t="s">
        <v>1</v>
      </c>
      <c r="N186" s="237" t="s">
        <v>49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606</v>
      </c>
      <c r="AT186" s="240" t="s">
        <v>300</v>
      </c>
      <c r="AU186" s="240" t="s">
        <v>93</v>
      </c>
      <c r="AY186" s="18" t="s">
        <v>298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91</v>
      </c>
      <c r="BK186" s="241">
        <f>ROUND(I186*H186,2)</f>
        <v>0</v>
      </c>
      <c r="BL186" s="18" t="s">
        <v>606</v>
      </c>
      <c r="BM186" s="240" t="s">
        <v>1415</v>
      </c>
    </row>
    <row r="187" s="2" customFormat="1">
      <c r="A187" s="39"/>
      <c r="B187" s="40"/>
      <c r="C187" s="41"/>
      <c r="D187" s="244" t="s">
        <v>324</v>
      </c>
      <c r="E187" s="41"/>
      <c r="F187" s="275" t="s">
        <v>1416</v>
      </c>
      <c r="G187" s="41"/>
      <c r="H187" s="41"/>
      <c r="I187" s="276"/>
      <c r="J187" s="41"/>
      <c r="K187" s="41"/>
      <c r="L187" s="45"/>
      <c r="M187" s="277"/>
      <c r="N187" s="27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324</v>
      </c>
      <c r="AU187" s="18" t="s">
        <v>93</v>
      </c>
    </row>
    <row r="188" s="14" customFormat="1">
      <c r="A188" s="14"/>
      <c r="B188" s="253"/>
      <c r="C188" s="254"/>
      <c r="D188" s="244" t="s">
        <v>305</v>
      </c>
      <c r="E188" s="255" t="s">
        <v>1</v>
      </c>
      <c r="F188" s="256" t="s">
        <v>119</v>
      </c>
      <c r="G188" s="254"/>
      <c r="H188" s="257">
        <v>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305</v>
      </c>
      <c r="AU188" s="263" t="s">
        <v>93</v>
      </c>
      <c r="AV188" s="14" t="s">
        <v>93</v>
      </c>
      <c r="AW188" s="14" t="s">
        <v>38</v>
      </c>
      <c r="AX188" s="14" t="s">
        <v>84</v>
      </c>
      <c r="AY188" s="263" t="s">
        <v>298</v>
      </c>
    </row>
    <row r="189" s="15" customFormat="1">
      <c r="A189" s="15"/>
      <c r="B189" s="264"/>
      <c r="C189" s="265"/>
      <c r="D189" s="244" t="s">
        <v>305</v>
      </c>
      <c r="E189" s="266" t="s">
        <v>1</v>
      </c>
      <c r="F189" s="267" t="s">
        <v>307</v>
      </c>
      <c r="G189" s="265"/>
      <c r="H189" s="268">
        <v>5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305</v>
      </c>
      <c r="AU189" s="274" t="s">
        <v>93</v>
      </c>
      <c r="AV189" s="15" t="s">
        <v>155</v>
      </c>
      <c r="AW189" s="15" t="s">
        <v>38</v>
      </c>
      <c r="AX189" s="15" t="s">
        <v>91</v>
      </c>
      <c r="AY189" s="274" t="s">
        <v>298</v>
      </c>
    </row>
    <row r="190" s="2" customFormat="1" ht="24.15" customHeight="1">
      <c r="A190" s="39"/>
      <c r="B190" s="40"/>
      <c r="C190" s="229" t="s">
        <v>379</v>
      </c>
      <c r="D190" s="229" t="s">
        <v>300</v>
      </c>
      <c r="E190" s="230" t="s">
        <v>1417</v>
      </c>
      <c r="F190" s="231" t="s">
        <v>1418</v>
      </c>
      <c r="G190" s="232" t="s">
        <v>186</v>
      </c>
      <c r="H190" s="233">
        <v>5</v>
      </c>
      <c r="I190" s="234"/>
      <c r="J190" s="235">
        <f>ROUND(I190*H190,2)</f>
        <v>0</v>
      </c>
      <c r="K190" s="231" t="s">
        <v>303</v>
      </c>
      <c r="L190" s="45"/>
      <c r="M190" s="236" t="s">
        <v>1</v>
      </c>
      <c r="N190" s="237" t="s">
        <v>49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606</v>
      </c>
      <c r="AT190" s="240" t="s">
        <v>300</v>
      </c>
      <c r="AU190" s="240" t="s">
        <v>93</v>
      </c>
      <c r="AY190" s="18" t="s">
        <v>298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91</v>
      </c>
      <c r="BK190" s="241">
        <f>ROUND(I190*H190,2)</f>
        <v>0</v>
      </c>
      <c r="BL190" s="18" t="s">
        <v>606</v>
      </c>
      <c r="BM190" s="240" t="s">
        <v>1419</v>
      </c>
    </row>
    <row r="191" s="2" customFormat="1">
      <c r="A191" s="39"/>
      <c r="B191" s="40"/>
      <c r="C191" s="41"/>
      <c r="D191" s="244" t="s">
        <v>324</v>
      </c>
      <c r="E191" s="41"/>
      <c r="F191" s="275" t="s">
        <v>1420</v>
      </c>
      <c r="G191" s="41"/>
      <c r="H191" s="41"/>
      <c r="I191" s="276"/>
      <c r="J191" s="41"/>
      <c r="K191" s="41"/>
      <c r="L191" s="45"/>
      <c r="M191" s="277"/>
      <c r="N191" s="27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324</v>
      </c>
      <c r="AU191" s="18" t="s">
        <v>93</v>
      </c>
    </row>
    <row r="192" s="14" customFormat="1">
      <c r="A192" s="14"/>
      <c r="B192" s="253"/>
      <c r="C192" s="254"/>
      <c r="D192" s="244" t="s">
        <v>305</v>
      </c>
      <c r="E192" s="255" t="s">
        <v>1</v>
      </c>
      <c r="F192" s="256" t="s">
        <v>119</v>
      </c>
      <c r="G192" s="254"/>
      <c r="H192" s="257">
        <v>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305</v>
      </c>
      <c r="AU192" s="263" t="s">
        <v>93</v>
      </c>
      <c r="AV192" s="14" t="s">
        <v>93</v>
      </c>
      <c r="AW192" s="14" t="s">
        <v>38</v>
      </c>
      <c r="AX192" s="14" t="s">
        <v>84</v>
      </c>
      <c r="AY192" s="263" t="s">
        <v>298</v>
      </c>
    </row>
    <row r="193" s="15" customFormat="1">
      <c r="A193" s="15"/>
      <c r="B193" s="264"/>
      <c r="C193" s="265"/>
      <c r="D193" s="244" t="s">
        <v>305</v>
      </c>
      <c r="E193" s="266" t="s">
        <v>1</v>
      </c>
      <c r="F193" s="267" t="s">
        <v>307</v>
      </c>
      <c r="G193" s="265"/>
      <c r="H193" s="268">
        <v>5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305</v>
      </c>
      <c r="AU193" s="274" t="s">
        <v>93</v>
      </c>
      <c r="AV193" s="15" t="s">
        <v>155</v>
      </c>
      <c r="AW193" s="15" t="s">
        <v>38</v>
      </c>
      <c r="AX193" s="15" t="s">
        <v>91</v>
      </c>
      <c r="AY193" s="274" t="s">
        <v>298</v>
      </c>
    </row>
    <row r="194" s="2" customFormat="1" ht="21.75" customHeight="1">
      <c r="A194" s="39"/>
      <c r="B194" s="40"/>
      <c r="C194" s="229" t="s">
        <v>214</v>
      </c>
      <c r="D194" s="229" t="s">
        <v>300</v>
      </c>
      <c r="E194" s="230" t="s">
        <v>1421</v>
      </c>
      <c r="F194" s="231" t="s">
        <v>1422</v>
      </c>
      <c r="G194" s="232" t="s">
        <v>186</v>
      </c>
      <c r="H194" s="233">
        <v>5</v>
      </c>
      <c r="I194" s="234"/>
      <c r="J194" s="235">
        <f>ROUND(I194*H194,2)</f>
        <v>0</v>
      </c>
      <c r="K194" s="231" t="s">
        <v>303</v>
      </c>
      <c r="L194" s="45"/>
      <c r="M194" s="236" t="s">
        <v>1</v>
      </c>
      <c r="N194" s="237" t="s">
        <v>49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606</v>
      </c>
      <c r="AT194" s="240" t="s">
        <v>300</v>
      </c>
      <c r="AU194" s="240" t="s">
        <v>93</v>
      </c>
      <c r="AY194" s="18" t="s">
        <v>298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91</v>
      </c>
      <c r="BK194" s="241">
        <f>ROUND(I194*H194,2)</f>
        <v>0</v>
      </c>
      <c r="BL194" s="18" t="s">
        <v>606</v>
      </c>
      <c r="BM194" s="240" t="s">
        <v>1423</v>
      </c>
    </row>
    <row r="195" s="2" customFormat="1">
      <c r="A195" s="39"/>
      <c r="B195" s="40"/>
      <c r="C195" s="41"/>
      <c r="D195" s="244" t="s">
        <v>324</v>
      </c>
      <c r="E195" s="41"/>
      <c r="F195" s="275" t="s">
        <v>1424</v>
      </c>
      <c r="G195" s="41"/>
      <c r="H195" s="41"/>
      <c r="I195" s="276"/>
      <c r="J195" s="41"/>
      <c r="K195" s="41"/>
      <c r="L195" s="45"/>
      <c r="M195" s="277"/>
      <c r="N195" s="27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324</v>
      </c>
      <c r="AU195" s="18" t="s">
        <v>93</v>
      </c>
    </row>
    <row r="196" s="14" customFormat="1">
      <c r="A196" s="14"/>
      <c r="B196" s="253"/>
      <c r="C196" s="254"/>
      <c r="D196" s="244" t="s">
        <v>305</v>
      </c>
      <c r="E196" s="255" t="s">
        <v>1</v>
      </c>
      <c r="F196" s="256" t="s">
        <v>119</v>
      </c>
      <c r="G196" s="254"/>
      <c r="H196" s="257">
        <v>5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305</v>
      </c>
      <c r="AU196" s="263" t="s">
        <v>93</v>
      </c>
      <c r="AV196" s="14" t="s">
        <v>93</v>
      </c>
      <c r="AW196" s="14" t="s">
        <v>38</v>
      </c>
      <c r="AX196" s="14" t="s">
        <v>84</v>
      </c>
      <c r="AY196" s="263" t="s">
        <v>298</v>
      </c>
    </row>
    <row r="197" s="15" customFormat="1">
      <c r="A197" s="15"/>
      <c r="B197" s="264"/>
      <c r="C197" s="265"/>
      <c r="D197" s="244" t="s">
        <v>305</v>
      </c>
      <c r="E197" s="266" t="s">
        <v>1</v>
      </c>
      <c r="F197" s="267" t="s">
        <v>307</v>
      </c>
      <c r="G197" s="265"/>
      <c r="H197" s="268">
        <v>5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305</v>
      </c>
      <c r="AU197" s="274" t="s">
        <v>93</v>
      </c>
      <c r="AV197" s="15" t="s">
        <v>155</v>
      </c>
      <c r="AW197" s="15" t="s">
        <v>38</v>
      </c>
      <c r="AX197" s="15" t="s">
        <v>91</v>
      </c>
      <c r="AY197" s="274" t="s">
        <v>298</v>
      </c>
    </row>
    <row r="198" s="2" customFormat="1" ht="37.8" customHeight="1">
      <c r="A198" s="39"/>
      <c r="B198" s="40"/>
      <c r="C198" s="229" t="s">
        <v>387</v>
      </c>
      <c r="D198" s="229" t="s">
        <v>300</v>
      </c>
      <c r="E198" s="230" t="s">
        <v>1425</v>
      </c>
      <c r="F198" s="231" t="s">
        <v>1426</v>
      </c>
      <c r="G198" s="232" t="s">
        <v>152</v>
      </c>
      <c r="H198" s="233">
        <v>206</v>
      </c>
      <c r="I198" s="234"/>
      <c r="J198" s="235">
        <f>ROUND(I198*H198,2)</f>
        <v>0</v>
      </c>
      <c r="K198" s="231" t="s">
        <v>303</v>
      </c>
      <c r="L198" s="45"/>
      <c r="M198" s="236" t="s">
        <v>1</v>
      </c>
      <c r="N198" s="237" t="s">
        <v>49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606</v>
      </c>
      <c r="AT198" s="240" t="s">
        <v>300</v>
      </c>
      <c r="AU198" s="240" t="s">
        <v>93</v>
      </c>
      <c r="AY198" s="18" t="s">
        <v>298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91</v>
      </c>
      <c r="BK198" s="241">
        <f>ROUND(I198*H198,2)</f>
        <v>0</v>
      </c>
      <c r="BL198" s="18" t="s">
        <v>606</v>
      </c>
      <c r="BM198" s="240" t="s">
        <v>1427</v>
      </c>
    </row>
    <row r="199" s="2" customFormat="1">
      <c r="A199" s="39"/>
      <c r="B199" s="40"/>
      <c r="C199" s="41"/>
      <c r="D199" s="244" t="s">
        <v>324</v>
      </c>
      <c r="E199" s="41"/>
      <c r="F199" s="275" t="s">
        <v>1428</v>
      </c>
      <c r="G199" s="41"/>
      <c r="H199" s="41"/>
      <c r="I199" s="276"/>
      <c r="J199" s="41"/>
      <c r="K199" s="41"/>
      <c r="L199" s="45"/>
      <c r="M199" s="277"/>
      <c r="N199" s="27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324</v>
      </c>
      <c r="AU199" s="18" t="s">
        <v>93</v>
      </c>
    </row>
    <row r="200" s="14" customFormat="1">
      <c r="A200" s="14"/>
      <c r="B200" s="253"/>
      <c r="C200" s="254"/>
      <c r="D200" s="244" t="s">
        <v>305</v>
      </c>
      <c r="E200" s="255" t="s">
        <v>1</v>
      </c>
      <c r="F200" s="256" t="s">
        <v>126</v>
      </c>
      <c r="G200" s="254"/>
      <c r="H200" s="257">
        <v>206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305</v>
      </c>
      <c r="AU200" s="263" t="s">
        <v>93</v>
      </c>
      <c r="AV200" s="14" t="s">
        <v>93</v>
      </c>
      <c r="AW200" s="14" t="s">
        <v>38</v>
      </c>
      <c r="AX200" s="14" t="s">
        <v>84</v>
      </c>
      <c r="AY200" s="263" t="s">
        <v>298</v>
      </c>
    </row>
    <row r="201" s="15" customFormat="1">
      <c r="A201" s="15"/>
      <c r="B201" s="264"/>
      <c r="C201" s="265"/>
      <c r="D201" s="244" t="s">
        <v>305</v>
      </c>
      <c r="E201" s="266" t="s">
        <v>1</v>
      </c>
      <c r="F201" s="267" t="s">
        <v>307</v>
      </c>
      <c r="G201" s="265"/>
      <c r="H201" s="268">
        <v>206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305</v>
      </c>
      <c r="AU201" s="274" t="s">
        <v>93</v>
      </c>
      <c r="AV201" s="15" t="s">
        <v>155</v>
      </c>
      <c r="AW201" s="15" t="s">
        <v>38</v>
      </c>
      <c r="AX201" s="15" t="s">
        <v>91</v>
      </c>
      <c r="AY201" s="274" t="s">
        <v>298</v>
      </c>
    </row>
    <row r="202" s="2" customFormat="1" ht="44.25" customHeight="1">
      <c r="A202" s="39"/>
      <c r="B202" s="40"/>
      <c r="C202" s="229" t="s">
        <v>391</v>
      </c>
      <c r="D202" s="229" t="s">
        <v>300</v>
      </c>
      <c r="E202" s="230" t="s">
        <v>1429</v>
      </c>
      <c r="F202" s="231" t="s">
        <v>1430</v>
      </c>
      <c r="G202" s="232" t="s">
        <v>152</v>
      </c>
      <c r="H202" s="233">
        <v>60</v>
      </c>
      <c r="I202" s="234"/>
      <c r="J202" s="235">
        <f>ROUND(I202*H202,2)</f>
        <v>0</v>
      </c>
      <c r="K202" s="231" t="s">
        <v>303</v>
      </c>
      <c r="L202" s="45"/>
      <c r="M202" s="236" t="s">
        <v>1</v>
      </c>
      <c r="N202" s="237" t="s">
        <v>49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0.00012</v>
      </c>
      <c r="T202" s="239">
        <f>S202*H202</f>
        <v>0.0071999999999999998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606</v>
      </c>
      <c r="AT202" s="240" t="s">
        <v>300</v>
      </c>
      <c r="AU202" s="240" t="s">
        <v>93</v>
      </c>
      <c r="AY202" s="18" t="s">
        <v>298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91</v>
      </c>
      <c r="BK202" s="241">
        <f>ROUND(I202*H202,2)</f>
        <v>0</v>
      </c>
      <c r="BL202" s="18" t="s">
        <v>606</v>
      </c>
      <c r="BM202" s="240" t="s">
        <v>1431</v>
      </c>
    </row>
    <row r="203" s="2" customFormat="1">
      <c r="A203" s="39"/>
      <c r="B203" s="40"/>
      <c r="C203" s="41"/>
      <c r="D203" s="244" t="s">
        <v>324</v>
      </c>
      <c r="E203" s="41"/>
      <c r="F203" s="275" t="s">
        <v>1432</v>
      </c>
      <c r="G203" s="41"/>
      <c r="H203" s="41"/>
      <c r="I203" s="276"/>
      <c r="J203" s="41"/>
      <c r="K203" s="41"/>
      <c r="L203" s="45"/>
      <c r="M203" s="277"/>
      <c r="N203" s="27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324</v>
      </c>
      <c r="AU203" s="18" t="s">
        <v>93</v>
      </c>
    </row>
    <row r="204" s="13" customFormat="1">
      <c r="A204" s="13"/>
      <c r="B204" s="242"/>
      <c r="C204" s="243"/>
      <c r="D204" s="244" t="s">
        <v>305</v>
      </c>
      <c r="E204" s="245" t="s">
        <v>1</v>
      </c>
      <c r="F204" s="246" t="s">
        <v>1433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305</v>
      </c>
      <c r="AU204" s="252" t="s">
        <v>93</v>
      </c>
      <c r="AV204" s="13" t="s">
        <v>91</v>
      </c>
      <c r="AW204" s="13" t="s">
        <v>38</v>
      </c>
      <c r="AX204" s="13" t="s">
        <v>84</v>
      </c>
      <c r="AY204" s="252" t="s">
        <v>298</v>
      </c>
    </row>
    <row r="205" s="14" customFormat="1">
      <c r="A205" s="14"/>
      <c r="B205" s="253"/>
      <c r="C205" s="254"/>
      <c r="D205" s="244" t="s">
        <v>305</v>
      </c>
      <c r="E205" s="255" t="s">
        <v>123</v>
      </c>
      <c r="F205" s="256" t="s">
        <v>1434</v>
      </c>
      <c r="G205" s="254"/>
      <c r="H205" s="257">
        <v>60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305</v>
      </c>
      <c r="AU205" s="263" t="s">
        <v>93</v>
      </c>
      <c r="AV205" s="14" t="s">
        <v>93</v>
      </c>
      <c r="AW205" s="14" t="s">
        <v>38</v>
      </c>
      <c r="AX205" s="14" t="s">
        <v>84</v>
      </c>
      <c r="AY205" s="263" t="s">
        <v>298</v>
      </c>
    </row>
    <row r="206" s="15" customFormat="1">
      <c r="A206" s="15"/>
      <c r="B206" s="264"/>
      <c r="C206" s="265"/>
      <c r="D206" s="244" t="s">
        <v>305</v>
      </c>
      <c r="E206" s="266" t="s">
        <v>1</v>
      </c>
      <c r="F206" s="267" t="s">
        <v>307</v>
      </c>
      <c r="G206" s="265"/>
      <c r="H206" s="268">
        <v>60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305</v>
      </c>
      <c r="AU206" s="274" t="s">
        <v>93</v>
      </c>
      <c r="AV206" s="15" t="s">
        <v>155</v>
      </c>
      <c r="AW206" s="15" t="s">
        <v>38</v>
      </c>
      <c r="AX206" s="15" t="s">
        <v>91</v>
      </c>
      <c r="AY206" s="274" t="s">
        <v>298</v>
      </c>
    </row>
    <row r="207" s="2" customFormat="1" ht="44.25" customHeight="1">
      <c r="A207" s="39"/>
      <c r="B207" s="40"/>
      <c r="C207" s="229" t="s">
        <v>395</v>
      </c>
      <c r="D207" s="229" t="s">
        <v>300</v>
      </c>
      <c r="E207" s="230" t="s">
        <v>1435</v>
      </c>
      <c r="F207" s="231" t="s">
        <v>1436</v>
      </c>
      <c r="G207" s="232" t="s">
        <v>152</v>
      </c>
      <c r="H207" s="233">
        <v>206</v>
      </c>
      <c r="I207" s="234"/>
      <c r="J207" s="235">
        <f>ROUND(I207*H207,2)</f>
        <v>0</v>
      </c>
      <c r="K207" s="231" t="s">
        <v>303</v>
      </c>
      <c r="L207" s="45"/>
      <c r="M207" s="236" t="s">
        <v>1</v>
      </c>
      <c r="N207" s="237" t="s">
        <v>49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0.00042000000000000002</v>
      </c>
      <c r="T207" s="239">
        <f>S207*H207</f>
        <v>0.08652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606</v>
      </c>
      <c r="AT207" s="240" t="s">
        <v>300</v>
      </c>
      <c r="AU207" s="240" t="s">
        <v>93</v>
      </c>
      <c r="AY207" s="18" t="s">
        <v>298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91</v>
      </c>
      <c r="BK207" s="241">
        <f>ROUND(I207*H207,2)</f>
        <v>0</v>
      </c>
      <c r="BL207" s="18" t="s">
        <v>606</v>
      </c>
      <c r="BM207" s="240" t="s">
        <v>1437</v>
      </c>
    </row>
    <row r="208" s="2" customFormat="1">
      <c r="A208" s="39"/>
      <c r="B208" s="40"/>
      <c r="C208" s="41"/>
      <c r="D208" s="244" t="s">
        <v>324</v>
      </c>
      <c r="E208" s="41"/>
      <c r="F208" s="275" t="s">
        <v>1438</v>
      </c>
      <c r="G208" s="41"/>
      <c r="H208" s="41"/>
      <c r="I208" s="276"/>
      <c r="J208" s="41"/>
      <c r="K208" s="41"/>
      <c r="L208" s="45"/>
      <c r="M208" s="277"/>
      <c r="N208" s="27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324</v>
      </c>
      <c r="AU208" s="18" t="s">
        <v>93</v>
      </c>
    </row>
    <row r="209" s="13" customFormat="1">
      <c r="A209" s="13"/>
      <c r="B209" s="242"/>
      <c r="C209" s="243"/>
      <c r="D209" s="244" t="s">
        <v>305</v>
      </c>
      <c r="E209" s="245" t="s">
        <v>1</v>
      </c>
      <c r="F209" s="246" t="s">
        <v>555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305</v>
      </c>
      <c r="AU209" s="252" t="s">
        <v>93</v>
      </c>
      <c r="AV209" s="13" t="s">
        <v>91</v>
      </c>
      <c r="AW209" s="13" t="s">
        <v>38</v>
      </c>
      <c r="AX209" s="13" t="s">
        <v>84</v>
      </c>
      <c r="AY209" s="252" t="s">
        <v>298</v>
      </c>
    </row>
    <row r="210" s="14" customFormat="1">
      <c r="A210" s="14"/>
      <c r="B210" s="253"/>
      <c r="C210" s="254"/>
      <c r="D210" s="244" t="s">
        <v>305</v>
      </c>
      <c r="E210" s="255" t="s">
        <v>126</v>
      </c>
      <c r="F210" s="256" t="s">
        <v>1345</v>
      </c>
      <c r="G210" s="254"/>
      <c r="H210" s="257">
        <v>206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305</v>
      </c>
      <c r="AU210" s="263" t="s">
        <v>93</v>
      </c>
      <c r="AV210" s="14" t="s">
        <v>93</v>
      </c>
      <c r="AW210" s="14" t="s">
        <v>38</v>
      </c>
      <c r="AX210" s="14" t="s">
        <v>84</v>
      </c>
      <c r="AY210" s="263" t="s">
        <v>298</v>
      </c>
    </row>
    <row r="211" s="15" customFormat="1">
      <c r="A211" s="15"/>
      <c r="B211" s="264"/>
      <c r="C211" s="265"/>
      <c r="D211" s="244" t="s">
        <v>305</v>
      </c>
      <c r="E211" s="266" t="s">
        <v>1</v>
      </c>
      <c r="F211" s="267" t="s">
        <v>307</v>
      </c>
      <c r="G211" s="265"/>
      <c r="H211" s="268">
        <v>206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305</v>
      </c>
      <c r="AU211" s="274" t="s">
        <v>93</v>
      </c>
      <c r="AV211" s="15" t="s">
        <v>155</v>
      </c>
      <c r="AW211" s="15" t="s">
        <v>38</v>
      </c>
      <c r="AX211" s="15" t="s">
        <v>91</v>
      </c>
      <c r="AY211" s="274" t="s">
        <v>298</v>
      </c>
    </row>
    <row r="212" s="12" customFormat="1" ht="22.8" customHeight="1">
      <c r="A212" s="12"/>
      <c r="B212" s="213"/>
      <c r="C212" s="214"/>
      <c r="D212" s="215" t="s">
        <v>83</v>
      </c>
      <c r="E212" s="227" t="s">
        <v>1089</v>
      </c>
      <c r="F212" s="227" t="s">
        <v>1090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SUM(P213:P283)</f>
        <v>0</v>
      </c>
      <c r="Q212" s="221"/>
      <c r="R212" s="222">
        <f>SUM(R213:R283)</f>
        <v>7.5223113199999991</v>
      </c>
      <c r="S212" s="221"/>
      <c r="T212" s="223">
        <f>SUM(T213:T283)</f>
        <v>5.9290000000000003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193</v>
      </c>
      <c r="AT212" s="225" t="s">
        <v>83</v>
      </c>
      <c r="AU212" s="225" t="s">
        <v>91</v>
      </c>
      <c r="AY212" s="224" t="s">
        <v>298</v>
      </c>
      <c r="BK212" s="226">
        <f>SUM(BK213:BK283)</f>
        <v>0</v>
      </c>
    </row>
    <row r="213" s="2" customFormat="1" ht="24.15" customHeight="1">
      <c r="A213" s="39"/>
      <c r="B213" s="40"/>
      <c r="C213" s="229" t="s">
        <v>7</v>
      </c>
      <c r="D213" s="229" t="s">
        <v>300</v>
      </c>
      <c r="E213" s="230" t="s">
        <v>1439</v>
      </c>
      <c r="F213" s="231" t="s">
        <v>1440</v>
      </c>
      <c r="G213" s="232" t="s">
        <v>1441</v>
      </c>
      <c r="H213" s="233">
        <v>0.20599999999999999</v>
      </c>
      <c r="I213" s="234"/>
      <c r="J213" s="235">
        <f>ROUND(I213*H213,2)</f>
        <v>0</v>
      </c>
      <c r="K213" s="231" t="s">
        <v>303</v>
      </c>
      <c r="L213" s="45"/>
      <c r="M213" s="236" t="s">
        <v>1</v>
      </c>
      <c r="N213" s="237" t="s">
        <v>49</v>
      </c>
      <c r="O213" s="92"/>
      <c r="P213" s="238">
        <f>O213*H213</f>
        <v>0</v>
      </c>
      <c r="Q213" s="238">
        <v>0.0088000000000000005</v>
      </c>
      <c r="R213" s="238">
        <f>Q213*H213</f>
        <v>0.0018128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606</v>
      </c>
      <c r="AT213" s="240" t="s">
        <v>300</v>
      </c>
      <c r="AU213" s="240" t="s">
        <v>93</v>
      </c>
      <c r="AY213" s="18" t="s">
        <v>298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91</v>
      </c>
      <c r="BK213" s="241">
        <f>ROUND(I213*H213,2)</f>
        <v>0</v>
      </c>
      <c r="BL213" s="18" t="s">
        <v>606</v>
      </c>
      <c r="BM213" s="240" t="s">
        <v>1442</v>
      </c>
    </row>
    <row r="214" s="14" customFormat="1">
      <c r="A214" s="14"/>
      <c r="B214" s="253"/>
      <c r="C214" s="254"/>
      <c r="D214" s="244" t="s">
        <v>305</v>
      </c>
      <c r="E214" s="255" t="s">
        <v>1</v>
      </c>
      <c r="F214" s="256" t="s">
        <v>1443</v>
      </c>
      <c r="G214" s="254"/>
      <c r="H214" s="257">
        <v>0.20599999999999999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305</v>
      </c>
      <c r="AU214" s="263" t="s">
        <v>93</v>
      </c>
      <c r="AV214" s="14" t="s">
        <v>93</v>
      </c>
      <c r="AW214" s="14" t="s">
        <v>38</v>
      </c>
      <c r="AX214" s="14" t="s">
        <v>84</v>
      </c>
      <c r="AY214" s="263" t="s">
        <v>298</v>
      </c>
    </row>
    <row r="215" s="15" customFormat="1">
      <c r="A215" s="15"/>
      <c r="B215" s="264"/>
      <c r="C215" s="265"/>
      <c r="D215" s="244" t="s">
        <v>305</v>
      </c>
      <c r="E215" s="266" t="s">
        <v>1</v>
      </c>
      <c r="F215" s="267" t="s">
        <v>307</v>
      </c>
      <c r="G215" s="265"/>
      <c r="H215" s="268">
        <v>0.20599999999999999</v>
      </c>
      <c r="I215" s="269"/>
      <c r="J215" s="265"/>
      <c r="K215" s="265"/>
      <c r="L215" s="270"/>
      <c r="M215" s="271"/>
      <c r="N215" s="272"/>
      <c r="O215" s="272"/>
      <c r="P215" s="272"/>
      <c r="Q215" s="272"/>
      <c r="R215" s="272"/>
      <c r="S215" s="272"/>
      <c r="T215" s="27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4" t="s">
        <v>305</v>
      </c>
      <c r="AU215" s="274" t="s">
        <v>93</v>
      </c>
      <c r="AV215" s="15" t="s">
        <v>155</v>
      </c>
      <c r="AW215" s="15" t="s">
        <v>38</v>
      </c>
      <c r="AX215" s="15" t="s">
        <v>91</v>
      </c>
      <c r="AY215" s="274" t="s">
        <v>298</v>
      </c>
    </row>
    <row r="216" s="2" customFormat="1" ht="24.15" customHeight="1">
      <c r="A216" s="39"/>
      <c r="B216" s="40"/>
      <c r="C216" s="229" t="s">
        <v>402</v>
      </c>
      <c r="D216" s="229" t="s">
        <v>300</v>
      </c>
      <c r="E216" s="230" t="s">
        <v>1444</v>
      </c>
      <c r="F216" s="231" t="s">
        <v>1445</v>
      </c>
      <c r="G216" s="232" t="s">
        <v>217</v>
      </c>
      <c r="H216" s="233">
        <v>2.6259999999999999</v>
      </c>
      <c r="I216" s="234"/>
      <c r="J216" s="235">
        <f>ROUND(I216*H216,2)</f>
        <v>0</v>
      </c>
      <c r="K216" s="231" t="s">
        <v>303</v>
      </c>
      <c r="L216" s="45"/>
      <c r="M216" s="236" t="s">
        <v>1</v>
      </c>
      <c r="N216" s="237" t="s">
        <v>49</v>
      </c>
      <c r="O216" s="92"/>
      <c r="P216" s="238">
        <f>O216*H216</f>
        <v>0</v>
      </c>
      <c r="Q216" s="238">
        <v>2.3010199999999998</v>
      </c>
      <c r="R216" s="238">
        <f>Q216*H216</f>
        <v>6.0424785199999995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606</v>
      </c>
      <c r="AT216" s="240" t="s">
        <v>300</v>
      </c>
      <c r="AU216" s="240" t="s">
        <v>93</v>
      </c>
      <c r="AY216" s="18" t="s">
        <v>298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91</v>
      </c>
      <c r="BK216" s="241">
        <f>ROUND(I216*H216,2)</f>
        <v>0</v>
      </c>
      <c r="BL216" s="18" t="s">
        <v>606</v>
      </c>
      <c r="BM216" s="240" t="s">
        <v>1446</v>
      </c>
    </row>
    <row r="217" s="13" customFormat="1">
      <c r="A217" s="13"/>
      <c r="B217" s="242"/>
      <c r="C217" s="243"/>
      <c r="D217" s="244" t="s">
        <v>305</v>
      </c>
      <c r="E217" s="245" t="s">
        <v>1</v>
      </c>
      <c r="F217" s="246" t="s">
        <v>1447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305</v>
      </c>
      <c r="AU217" s="252" t="s">
        <v>93</v>
      </c>
      <c r="AV217" s="13" t="s">
        <v>91</v>
      </c>
      <c r="AW217" s="13" t="s">
        <v>38</v>
      </c>
      <c r="AX217" s="13" t="s">
        <v>84</v>
      </c>
      <c r="AY217" s="252" t="s">
        <v>298</v>
      </c>
    </row>
    <row r="218" s="14" customFormat="1">
      <c r="A218" s="14"/>
      <c r="B218" s="253"/>
      <c r="C218" s="254"/>
      <c r="D218" s="244" t="s">
        <v>305</v>
      </c>
      <c r="E218" s="255" t="s">
        <v>1</v>
      </c>
      <c r="F218" s="256" t="s">
        <v>1448</v>
      </c>
      <c r="G218" s="254"/>
      <c r="H218" s="257">
        <v>2.6259999999999999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305</v>
      </c>
      <c r="AU218" s="263" t="s">
        <v>93</v>
      </c>
      <c r="AV218" s="14" t="s">
        <v>93</v>
      </c>
      <c r="AW218" s="14" t="s">
        <v>38</v>
      </c>
      <c r="AX218" s="14" t="s">
        <v>84</v>
      </c>
      <c r="AY218" s="263" t="s">
        <v>298</v>
      </c>
    </row>
    <row r="219" s="15" customFormat="1">
      <c r="A219" s="15"/>
      <c r="B219" s="264"/>
      <c r="C219" s="265"/>
      <c r="D219" s="244" t="s">
        <v>305</v>
      </c>
      <c r="E219" s="266" t="s">
        <v>1</v>
      </c>
      <c r="F219" s="267" t="s">
        <v>307</v>
      </c>
      <c r="G219" s="265"/>
      <c r="H219" s="268">
        <v>2.6259999999999999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305</v>
      </c>
      <c r="AU219" s="274" t="s">
        <v>93</v>
      </c>
      <c r="AV219" s="15" t="s">
        <v>155</v>
      </c>
      <c r="AW219" s="15" t="s">
        <v>38</v>
      </c>
      <c r="AX219" s="15" t="s">
        <v>91</v>
      </c>
      <c r="AY219" s="274" t="s">
        <v>298</v>
      </c>
    </row>
    <row r="220" s="2" customFormat="1" ht="16.5" customHeight="1">
      <c r="A220" s="39"/>
      <c r="B220" s="40"/>
      <c r="C220" s="279" t="s">
        <v>406</v>
      </c>
      <c r="D220" s="279" t="s">
        <v>346</v>
      </c>
      <c r="E220" s="280" t="s">
        <v>1449</v>
      </c>
      <c r="F220" s="281" t="s">
        <v>1450</v>
      </c>
      <c r="G220" s="282" t="s">
        <v>152</v>
      </c>
      <c r="H220" s="283">
        <v>5</v>
      </c>
      <c r="I220" s="284"/>
      <c r="J220" s="285">
        <f>ROUND(I220*H220,2)</f>
        <v>0</v>
      </c>
      <c r="K220" s="281" t="s">
        <v>303</v>
      </c>
      <c r="L220" s="286"/>
      <c r="M220" s="287" t="s">
        <v>1</v>
      </c>
      <c r="N220" s="288" t="s">
        <v>49</v>
      </c>
      <c r="O220" s="92"/>
      <c r="P220" s="238">
        <f>O220*H220</f>
        <v>0</v>
      </c>
      <c r="Q220" s="238">
        <v>0.0089200000000000008</v>
      </c>
      <c r="R220" s="238">
        <f>Q220*H220</f>
        <v>0.044600000000000001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1451</v>
      </c>
      <c r="AT220" s="240" t="s">
        <v>346</v>
      </c>
      <c r="AU220" s="240" t="s">
        <v>93</v>
      </c>
      <c r="AY220" s="18" t="s">
        <v>298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91</v>
      </c>
      <c r="BK220" s="241">
        <f>ROUND(I220*H220,2)</f>
        <v>0</v>
      </c>
      <c r="BL220" s="18" t="s">
        <v>606</v>
      </c>
      <c r="BM220" s="240" t="s">
        <v>1452</v>
      </c>
    </row>
    <row r="221" s="13" customFormat="1">
      <c r="A221" s="13"/>
      <c r="B221" s="242"/>
      <c r="C221" s="243"/>
      <c r="D221" s="244" t="s">
        <v>305</v>
      </c>
      <c r="E221" s="245" t="s">
        <v>1</v>
      </c>
      <c r="F221" s="246" t="s">
        <v>1453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305</v>
      </c>
      <c r="AU221" s="252" t="s">
        <v>93</v>
      </c>
      <c r="AV221" s="13" t="s">
        <v>91</v>
      </c>
      <c r="AW221" s="13" t="s">
        <v>38</v>
      </c>
      <c r="AX221" s="13" t="s">
        <v>84</v>
      </c>
      <c r="AY221" s="252" t="s">
        <v>298</v>
      </c>
    </row>
    <row r="222" s="14" customFormat="1">
      <c r="A222" s="14"/>
      <c r="B222" s="253"/>
      <c r="C222" s="254"/>
      <c r="D222" s="244" t="s">
        <v>305</v>
      </c>
      <c r="E222" s="255" t="s">
        <v>1</v>
      </c>
      <c r="F222" s="256" t="s">
        <v>1454</v>
      </c>
      <c r="G222" s="254"/>
      <c r="H222" s="257">
        <v>5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305</v>
      </c>
      <c r="AU222" s="263" t="s">
        <v>93</v>
      </c>
      <c r="AV222" s="14" t="s">
        <v>93</v>
      </c>
      <c r="AW222" s="14" t="s">
        <v>38</v>
      </c>
      <c r="AX222" s="14" t="s">
        <v>84</v>
      </c>
      <c r="AY222" s="263" t="s">
        <v>298</v>
      </c>
    </row>
    <row r="223" s="15" customFormat="1">
      <c r="A223" s="15"/>
      <c r="B223" s="264"/>
      <c r="C223" s="265"/>
      <c r="D223" s="244" t="s">
        <v>305</v>
      </c>
      <c r="E223" s="266" t="s">
        <v>1</v>
      </c>
      <c r="F223" s="267" t="s">
        <v>307</v>
      </c>
      <c r="G223" s="265"/>
      <c r="H223" s="268">
        <v>5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305</v>
      </c>
      <c r="AU223" s="274" t="s">
        <v>93</v>
      </c>
      <c r="AV223" s="15" t="s">
        <v>155</v>
      </c>
      <c r="AW223" s="15" t="s">
        <v>38</v>
      </c>
      <c r="AX223" s="15" t="s">
        <v>91</v>
      </c>
      <c r="AY223" s="274" t="s">
        <v>298</v>
      </c>
    </row>
    <row r="224" s="2" customFormat="1" ht="16.5" customHeight="1">
      <c r="A224" s="39"/>
      <c r="B224" s="40"/>
      <c r="C224" s="229" t="s">
        <v>153</v>
      </c>
      <c r="D224" s="229" t="s">
        <v>300</v>
      </c>
      <c r="E224" s="230" t="s">
        <v>1455</v>
      </c>
      <c r="F224" s="231" t="s">
        <v>1456</v>
      </c>
      <c r="G224" s="232" t="s">
        <v>217</v>
      </c>
      <c r="H224" s="233">
        <v>2.6949999999999998</v>
      </c>
      <c r="I224" s="234"/>
      <c r="J224" s="235">
        <f>ROUND(I224*H224,2)</f>
        <v>0</v>
      </c>
      <c r="K224" s="231" t="s">
        <v>303</v>
      </c>
      <c r="L224" s="45"/>
      <c r="M224" s="236" t="s">
        <v>1</v>
      </c>
      <c r="N224" s="237" t="s">
        <v>49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2.2000000000000002</v>
      </c>
      <c r="T224" s="239">
        <f>S224*H224</f>
        <v>5.9290000000000003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606</v>
      </c>
      <c r="AT224" s="240" t="s">
        <v>300</v>
      </c>
      <c r="AU224" s="240" t="s">
        <v>93</v>
      </c>
      <c r="AY224" s="18" t="s">
        <v>298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91</v>
      </c>
      <c r="BK224" s="241">
        <f>ROUND(I224*H224,2)</f>
        <v>0</v>
      </c>
      <c r="BL224" s="18" t="s">
        <v>606</v>
      </c>
      <c r="BM224" s="240" t="s">
        <v>1457</v>
      </c>
    </row>
    <row r="225" s="13" customFormat="1">
      <c r="A225" s="13"/>
      <c r="B225" s="242"/>
      <c r="C225" s="243"/>
      <c r="D225" s="244" t="s">
        <v>305</v>
      </c>
      <c r="E225" s="245" t="s">
        <v>1</v>
      </c>
      <c r="F225" s="246" t="s">
        <v>1458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305</v>
      </c>
      <c r="AU225" s="252" t="s">
        <v>93</v>
      </c>
      <c r="AV225" s="13" t="s">
        <v>91</v>
      </c>
      <c r="AW225" s="13" t="s">
        <v>38</v>
      </c>
      <c r="AX225" s="13" t="s">
        <v>84</v>
      </c>
      <c r="AY225" s="252" t="s">
        <v>298</v>
      </c>
    </row>
    <row r="226" s="14" customFormat="1">
      <c r="A226" s="14"/>
      <c r="B226" s="253"/>
      <c r="C226" s="254"/>
      <c r="D226" s="244" t="s">
        <v>305</v>
      </c>
      <c r="E226" s="255" t="s">
        <v>133</v>
      </c>
      <c r="F226" s="256" t="s">
        <v>1459</v>
      </c>
      <c r="G226" s="254"/>
      <c r="H226" s="257">
        <v>2.6949999999999998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305</v>
      </c>
      <c r="AU226" s="263" t="s">
        <v>93</v>
      </c>
      <c r="AV226" s="14" t="s">
        <v>93</v>
      </c>
      <c r="AW226" s="14" t="s">
        <v>38</v>
      </c>
      <c r="AX226" s="14" t="s">
        <v>84</v>
      </c>
      <c r="AY226" s="263" t="s">
        <v>298</v>
      </c>
    </row>
    <row r="227" s="15" customFormat="1">
      <c r="A227" s="15"/>
      <c r="B227" s="264"/>
      <c r="C227" s="265"/>
      <c r="D227" s="244" t="s">
        <v>305</v>
      </c>
      <c r="E227" s="266" t="s">
        <v>1</v>
      </c>
      <c r="F227" s="267" t="s">
        <v>307</v>
      </c>
      <c r="G227" s="265"/>
      <c r="H227" s="268">
        <v>2.6949999999999998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305</v>
      </c>
      <c r="AU227" s="274" t="s">
        <v>93</v>
      </c>
      <c r="AV227" s="15" t="s">
        <v>155</v>
      </c>
      <c r="AW227" s="15" t="s">
        <v>38</v>
      </c>
      <c r="AX227" s="15" t="s">
        <v>91</v>
      </c>
      <c r="AY227" s="274" t="s">
        <v>298</v>
      </c>
    </row>
    <row r="228" s="2" customFormat="1" ht="24.15" customHeight="1">
      <c r="A228" s="39"/>
      <c r="B228" s="40"/>
      <c r="C228" s="229" t="s">
        <v>246</v>
      </c>
      <c r="D228" s="229" t="s">
        <v>300</v>
      </c>
      <c r="E228" s="230" t="s">
        <v>1460</v>
      </c>
      <c r="F228" s="231" t="s">
        <v>1461</v>
      </c>
      <c r="G228" s="232" t="s">
        <v>217</v>
      </c>
      <c r="H228" s="233">
        <v>2.6949999999999998</v>
      </c>
      <c r="I228" s="234"/>
      <c r="J228" s="235">
        <f>ROUND(I228*H228,2)</f>
        <v>0</v>
      </c>
      <c r="K228" s="231" t="s">
        <v>303</v>
      </c>
      <c r="L228" s="45"/>
      <c r="M228" s="236" t="s">
        <v>1</v>
      </c>
      <c r="N228" s="237" t="s">
        <v>49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606</v>
      </c>
      <c r="AT228" s="240" t="s">
        <v>300</v>
      </c>
      <c r="AU228" s="240" t="s">
        <v>93</v>
      </c>
      <c r="AY228" s="18" t="s">
        <v>298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91</v>
      </c>
      <c r="BK228" s="241">
        <f>ROUND(I228*H228,2)</f>
        <v>0</v>
      </c>
      <c r="BL228" s="18" t="s">
        <v>606</v>
      </c>
      <c r="BM228" s="240" t="s">
        <v>1462</v>
      </c>
    </row>
    <row r="229" s="13" customFormat="1">
      <c r="A229" s="13"/>
      <c r="B229" s="242"/>
      <c r="C229" s="243"/>
      <c r="D229" s="244" t="s">
        <v>305</v>
      </c>
      <c r="E229" s="245" t="s">
        <v>1</v>
      </c>
      <c r="F229" s="246" t="s">
        <v>1463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305</v>
      </c>
      <c r="AU229" s="252" t="s">
        <v>93</v>
      </c>
      <c r="AV229" s="13" t="s">
        <v>91</v>
      </c>
      <c r="AW229" s="13" t="s">
        <v>38</v>
      </c>
      <c r="AX229" s="13" t="s">
        <v>84</v>
      </c>
      <c r="AY229" s="252" t="s">
        <v>298</v>
      </c>
    </row>
    <row r="230" s="14" customFormat="1">
      <c r="A230" s="14"/>
      <c r="B230" s="253"/>
      <c r="C230" s="254"/>
      <c r="D230" s="244" t="s">
        <v>305</v>
      </c>
      <c r="E230" s="255" t="s">
        <v>130</v>
      </c>
      <c r="F230" s="256" t="s">
        <v>1459</v>
      </c>
      <c r="G230" s="254"/>
      <c r="H230" s="257">
        <v>2.6949999999999998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305</v>
      </c>
      <c r="AU230" s="263" t="s">
        <v>93</v>
      </c>
      <c r="AV230" s="14" t="s">
        <v>93</v>
      </c>
      <c r="AW230" s="14" t="s">
        <v>38</v>
      </c>
      <c r="AX230" s="14" t="s">
        <v>84</v>
      </c>
      <c r="AY230" s="263" t="s">
        <v>298</v>
      </c>
    </row>
    <row r="231" s="15" customFormat="1">
      <c r="A231" s="15"/>
      <c r="B231" s="264"/>
      <c r="C231" s="265"/>
      <c r="D231" s="244" t="s">
        <v>305</v>
      </c>
      <c r="E231" s="266" t="s">
        <v>1</v>
      </c>
      <c r="F231" s="267" t="s">
        <v>307</v>
      </c>
      <c r="G231" s="265"/>
      <c r="H231" s="268">
        <v>2.6949999999999998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305</v>
      </c>
      <c r="AU231" s="274" t="s">
        <v>93</v>
      </c>
      <c r="AV231" s="15" t="s">
        <v>155</v>
      </c>
      <c r="AW231" s="15" t="s">
        <v>38</v>
      </c>
      <c r="AX231" s="15" t="s">
        <v>91</v>
      </c>
      <c r="AY231" s="274" t="s">
        <v>298</v>
      </c>
    </row>
    <row r="232" s="2" customFormat="1" ht="24.15" customHeight="1">
      <c r="A232" s="39"/>
      <c r="B232" s="40"/>
      <c r="C232" s="229" t="s">
        <v>416</v>
      </c>
      <c r="D232" s="229" t="s">
        <v>300</v>
      </c>
      <c r="E232" s="230" t="s">
        <v>1464</v>
      </c>
      <c r="F232" s="231" t="s">
        <v>1465</v>
      </c>
      <c r="G232" s="232" t="s">
        <v>152</v>
      </c>
      <c r="H232" s="233">
        <v>206</v>
      </c>
      <c r="I232" s="234"/>
      <c r="J232" s="235">
        <f>ROUND(I232*H232,2)</f>
        <v>0</v>
      </c>
      <c r="K232" s="231" t="s">
        <v>303</v>
      </c>
      <c r="L232" s="45"/>
      <c r="M232" s="236" t="s">
        <v>1</v>
      </c>
      <c r="N232" s="237" t="s">
        <v>49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606</v>
      </c>
      <c r="AT232" s="240" t="s">
        <v>300</v>
      </c>
      <c r="AU232" s="240" t="s">
        <v>93</v>
      </c>
      <c r="AY232" s="18" t="s">
        <v>298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91</v>
      </c>
      <c r="BK232" s="241">
        <f>ROUND(I232*H232,2)</f>
        <v>0</v>
      </c>
      <c r="BL232" s="18" t="s">
        <v>606</v>
      </c>
      <c r="BM232" s="240" t="s">
        <v>1466</v>
      </c>
    </row>
    <row r="233" s="14" customFormat="1">
      <c r="A233" s="14"/>
      <c r="B233" s="253"/>
      <c r="C233" s="254"/>
      <c r="D233" s="244" t="s">
        <v>305</v>
      </c>
      <c r="E233" s="255" t="s">
        <v>1</v>
      </c>
      <c r="F233" s="256" t="s">
        <v>126</v>
      </c>
      <c r="G233" s="254"/>
      <c r="H233" s="257">
        <v>206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305</v>
      </c>
      <c r="AU233" s="263" t="s">
        <v>93</v>
      </c>
      <c r="AV233" s="14" t="s">
        <v>93</v>
      </c>
      <c r="AW233" s="14" t="s">
        <v>38</v>
      </c>
      <c r="AX233" s="14" t="s">
        <v>84</v>
      </c>
      <c r="AY233" s="263" t="s">
        <v>298</v>
      </c>
    </row>
    <row r="234" s="15" customFormat="1">
      <c r="A234" s="15"/>
      <c r="B234" s="264"/>
      <c r="C234" s="265"/>
      <c r="D234" s="244" t="s">
        <v>305</v>
      </c>
      <c r="E234" s="266" t="s">
        <v>1</v>
      </c>
      <c r="F234" s="267" t="s">
        <v>307</v>
      </c>
      <c r="G234" s="265"/>
      <c r="H234" s="268">
        <v>206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4" t="s">
        <v>305</v>
      </c>
      <c r="AU234" s="274" t="s">
        <v>93</v>
      </c>
      <c r="AV234" s="15" t="s">
        <v>155</v>
      </c>
      <c r="AW234" s="15" t="s">
        <v>38</v>
      </c>
      <c r="AX234" s="15" t="s">
        <v>91</v>
      </c>
      <c r="AY234" s="274" t="s">
        <v>298</v>
      </c>
    </row>
    <row r="235" s="2" customFormat="1" ht="24.15" customHeight="1">
      <c r="A235" s="39"/>
      <c r="B235" s="40"/>
      <c r="C235" s="229" t="s">
        <v>420</v>
      </c>
      <c r="D235" s="229" t="s">
        <v>300</v>
      </c>
      <c r="E235" s="230" t="s">
        <v>1467</v>
      </c>
      <c r="F235" s="231" t="s">
        <v>1468</v>
      </c>
      <c r="G235" s="232" t="s">
        <v>152</v>
      </c>
      <c r="H235" s="233">
        <v>206</v>
      </c>
      <c r="I235" s="234"/>
      <c r="J235" s="235">
        <f>ROUND(I235*H235,2)</f>
        <v>0</v>
      </c>
      <c r="K235" s="231" t="s">
        <v>303</v>
      </c>
      <c r="L235" s="45"/>
      <c r="M235" s="236" t="s">
        <v>1</v>
      </c>
      <c r="N235" s="237" t="s">
        <v>49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606</v>
      </c>
      <c r="AT235" s="240" t="s">
        <v>300</v>
      </c>
      <c r="AU235" s="240" t="s">
        <v>93</v>
      </c>
      <c r="AY235" s="18" t="s">
        <v>298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91</v>
      </c>
      <c r="BK235" s="241">
        <f>ROUND(I235*H235,2)</f>
        <v>0</v>
      </c>
      <c r="BL235" s="18" t="s">
        <v>606</v>
      </c>
      <c r="BM235" s="240" t="s">
        <v>1469</v>
      </c>
    </row>
    <row r="236" s="14" customFormat="1">
      <c r="A236" s="14"/>
      <c r="B236" s="253"/>
      <c r="C236" s="254"/>
      <c r="D236" s="244" t="s">
        <v>305</v>
      </c>
      <c r="E236" s="255" t="s">
        <v>1</v>
      </c>
      <c r="F236" s="256" t="s">
        <v>126</v>
      </c>
      <c r="G236" s="254"/>
      <c r="H236" s="257">
        <v>206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305</v>
      </c>
      <c r="AU236" s="263" t="s">
        <v>93</v>
      </c>
      <c r="AV236" s="14" t="s">
        <v>93</v>
      </c>
      <c r="AW236" s="14" t="s">
        <v>38</v>
      </c>
      <c r="AX236" s="14" t="s">
        <v>84</v>
      </c>
      <c r="AY236" s="263" t="s">
        <v>298</v>
      </c>
    </row>
    <row r="237" s="15" customFormat="1">
      <c r="A237" s="15"/>
      <c r="B237" s="264"/>
      <c r="C237" s="265"/>
      <c r="D237" s="244" t="s">
        <v>305</v>
      </c>
      <c r="E237" s="266" t="s">
        <v>1</v>
      </c>
      <c r="F237" s="267" t="s">
        <v>307</v>
      </c>
      <c r="G237" s="265"/>
      <c r="H237" s="268">
        <v>206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305</v>
      </c>
      <c r="AU237" s="274" t="s">
        <v>93</v>
      </c>
      <c r="AV237" s="15" t="s">
        <v>155</v>
      </c>
      <c r="AW237" s="15" t="s">
        <v>38</v>
      </c>
      <c r="AX237" s="15" t="s">
        <v>91</v>
      </c>
      <c r="AY237" s="274" t="s">
        <v>298</v>
      </c>
    </row>
    <row r="238" s="2" customFormat="1" ht="37.8" customHeight="1">
      <c r="A238" s="39"/>
      <c r="B238" s="40"/>
      <c r="C238" s="229" t="s">
        <v>424</v>
      </c>
      <c r="D238" s="229" t="s">
        <v>300</v>
      </c>
      <c r="E238" s="230" t="s">
        <v>1470</v>
      </c>
      <c r="F238" s="231" t="s">
        <v>1471</v>
      </c>
      <c r="G238" s="232" t="s">
        <v>217</v>
      </c>
      <c r="H238" s="233">
        <v>233.41499999999999</v>
      </c>
      <c r="I238" s="234"/>
      <c r="J238" s="235">
        <f>ROUND(I238*H238,2)</f>
        <v>0</v>
      </c>
      <c r="K238" s="231" t="s">
        <v>303</v>
      </c>
      <c r="L238" s="45"/>
      <c r="M238" s="236" t="s">
        <v>1</v>
      </c>
      <c r="N238" s="237" t="s">
        <v>49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606</v>
      </c>
      <c r="AT238" s="240" t="s">
        <v>300</v>
      </c>
      <c r="AU238" s="240" t="s">
        <v>93</v>
      </c>
      <c r="AY238" s="18" t="s">
        <v>298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91</v>
      </c>
      <c r="BK238" s="241">
        <f>ROUND(I238*H238,2)</f>
        <v>0</v>
      </c>
      <c r="BL238" s="18" t="s">
        <v>606</v>
      </c>
      <c r="BM238" s="240" t="s">
        <v>1472</v>
      </c>
    </row>
    <row r="239" s="14" customFormat="1">
      <c r="A239" s="14"/>
      <c r="B239" s="253"/>
      <c r="C239" s="254"/>
      <c r="D239" s="244" t="s">
        <v>305</v>
      </c>
      <c r="E239" s="255" t="s">
        <v>136</v>
      </c>
      <c r="F239" s="256" t="s">
        <v>1473</v>
      </c>
      <c r="G239" s="254"/>
      <c r="H239" s="257">
        <v>86.519999999999996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305</v>
      </c>
      <c r="AU239" s="263" t="s">
        <v>93</v>
      </c>
      <c r="AV239" s="14" t="s">
        <v>93</v>
      </c>
      <c r="AW239" s="14" t="s">
        <v>38</v>
      </c>
      <c r="AX239" s="14" t="s">
        <v>84</v>
      </c>
      <c r="AY239" s="263" t="s">
        <v>298</v>
      </c>
    </row>
    <row r="240" s="14" customFormat="1">
      <c r="A240" s="14"/>
      <c r="B240" s="253"/>
      <c r="C240" s="254"/>
      <c r="D240" s="244" t="s">
        <v>305</v>
      </c>
      <c r="E240" s="255" t="s">
        <v>139</v>
      </c>
      <c r="F240" s="256" t="s">
        <v>1474</v>
      </c>
      <c r="G240" s="254"/>
      <c r="H240" s="257">
        <v>2.6949999999999998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305</v>
      </c>
      <c r="AU240" s="263" t="s">
        <v>93</v>
      </c>
      <c r="AV240" s="14" t="s">
        <v>93</v>
      </c>
      <c r="AW240" s="14" t="s">
        <v>38</v>
      </c>
      <c r="AX240" s="14" t="s">
        <v>84</v>
      </c>
      <c r="AY240" s="263" t="s">
        <v>298</v>
      </c>
    </row>
    <row r="241" s="14" customFormat="1">
      <c r="A241" s="14"/>
      <c r="B241" s="253"/>
      <c r="C241" s="254"/>
      <c r="D241" s="244" t="s">
        <v>305</v>
      </c>
      <c r="E241" s="255" t="s">
        <v>143</v>
      </c>
      <c r="F241" s="256" t="s">
        <v>1475</v>
      </c>
      <c r="G241" s="254"/>
      <c r="H241" s="257">
        <v>144.19999999999999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305</v>
      </c>
      <c r="AU241" s="263" t="s">
        <v>93</v>
      </c>
      <c r="AV241" s="14" t="s">
        <v>93</v>
      </c>
      <c r="AW241" s="14" t="s">
        <v>38</v>
      </c>
      <c r="AX241" s="14" t="s">
        <v>84</v>
      </c>
      <c r="AY241" s="263" t="s">
        <v>298</v>
      </c>
    </row>
    <row r="242" s="15" customFormat="1">
      <c r="A242" s="15"/>
      <c r="B242" s="264"/>
      <c r="C242" s="265"/>
      <c r="D242" s="244" t="s">
        <v>305</v>
      </c>
      <c r="E242" s="266" t="s">
        <v>1</v>
      </c>
      <c r="F242" s="267" t="s">
        <v>307</v>
      </c>
      <c r="G242" s="265"/>
      <c r="H242" s="268">
        <v>233.41499999999996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305</v>
      </c>
      <c r="AU242" s="274" t="s">
        <v>93</v>
      </c>
      <c r="AV242" s="15" t="s">
        <v>155</v>
      </c>
      <c r="AW242" s="15" t="s">
        <v>38</v>
      </c>
      <c r="AX242" s="15" t="s">
        <v>91</v>
      </c>
      <c r="AY242" s="274" t="s">
        <v>298</v>
      </c>
    </row>
    <row r="243" s="2" customFormat="1" ht="37.8" customHeight="1">
      <c r="A243" s="39"/>
      <c r="B243" s="40"/>
      <c r="C243" s="229" t="s">
        <v>429</v>
      </c>
      <c r="D243" s="229" t="s">
        <v>300</v>
      </c>
      <c r="E243" s="230" t="s">
        <v>1476</v>
      </c>
      <c r="F243" s="231" t="s">
        <v>1477</v>
      </c>
      <c r="G243" s="232" t="s">
        <v>217</v>
      </c>
      <c r="H243" s="233">
        <v>5601.96</v>
      </c>
      <c r="I243" s="234"/>
      <c r="J243" s="235">
        <f>ROUND(I243*H243,2)</f>
        <v>0</v>
      </c>
      <c r="K243" s="231" t="s">
        <v>303</v>
      </c>
      <c r="L243" s="45"/>
      <c r="M243" s="236" t="s">
        <v>1</v>
      </c>
      <c r="N243" s="237" t="s">
        <v>49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606</v>
      </c>
      <c r="AT243" s="240" t="s">
        <v>300</v>
      </c>
      <c r="AU243" s="240" t="s">
        <v>93</v>
      </c>
      <c r="AY243" s="18" t="s">
        <v>298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91</v>
      </c>
      <c r="BK243" s="241">
        <f>ROUND(I243*H243,2)</f>
        <v>0</v>
      </c>
      <c r="BL243" s="18" t="s">
        <v>606</v>
      </c>
      <c r="BM243" s="240" t="s">
        <v>1478</v>
      </c>
    </row>
    <row r="244" s="14" customFormat="1">
      <c r="A244" s="14"/>
      <c r="B244" s="253"/>
      <c r="C244" s="254"/>
      <c r="D244" s="244" t="s">
        <v>305</v>
      </c>
      <c r="E244" s="255" t="s">
        <v>1</v>
      </c>
      <c r="F244" s="256" t="s">
        <v>1479</v>
      </c>
      <c r="G244" s="254"/>
      <c r="H244" s="257">
        <v>233.41499999999999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305</v>
      </c>
      <c r="AU244" s="263" t="s">
        <v>93</v>
      </c>
      <c r="AV244" s="14" t="s">
        <v>93</v>
      </c>
      <c r="AW244" s="14" t="s">
        <v>38</v>
      </c>
      <c r="AX244" s="14" t="s">
        <v>84</v>
      </c>
      <c r="AY244" s="263" t="s">
        <v>298</v>
      </c>
    </row>
    <row r="245" s="15" customFormat="1">
      <c r="A245" s="15"/>
      <c r="B245" s="264"/>
      <c r="C245" s="265"/>
      <c r="D245" s="244" t="s">
        <v>305</v>
      </c>
      <c r="E245" s="266" t="s">
        <v>1</v>
      </c>
      <c r="F245" s="267" t="s">
        <v>307</v>
      </c>
      <c r="G245" s="265"/>
      <c r="H245" s="268">
        <v>233.41499999999999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305</v>
      </c>
      <c r="AU245" s="274" t="s">
        <v>93</v>
      </c>
      <c r="AV245" s="15" t="s">
        <v>155</v>
      </c>
      <c r="AW245" s="15" t="s">
        <v>38</v>
      </c>
      <c r="AX245" s="15" t="s">
        <v>91</v>
      </c>
      <c r="AY245" s="274" t="s">
        <v>298</v>
      </c>
    </row>
    <row r="246" s="14" customFormat="1">
      <c r="A246" s="14"/>
      <c r="B246" s="253"/>
      <c r="C246" s="254"/>
      <c r="D246" s="244" t="s">
        <v>305</v>
      </c>
      <c r="E246" s="254"/>
      <c r="F246" s="256" t="s">
        <v>1480</v>
      </c>
      <c r="G246" s="254"/>
      <c r="H246" s="257">
        <v>5601.96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305</v>
      </c>
      <c r="AU246" s="263" t="s">
        <v>93</v>
      </c>
      <c r="AV246" s="14" t="s">
        <v>93</v>
      </c>
      <c r="AW246" s="14" t="s">
        <v>4</v>
      </c>
      <c r="AX246" s="14" t="s">
        <v>91</v>
      </c>
      <c r="AY246" s="263" t="s">
        <v>298</v>
      </c>
    </row>
    <row r="247" s="2" customFormat="1" ht="24.15" customHeight="1">
      <c r="A247" s="39"/>
      <c r="B247" s="40"/>
      <c r="C247" s="229" t="s">
        <v>433</v>
      </c>
      <c r="D247" s="229" t="s">
        <v>300</v>
      </c>
      <c r="E247" s="230" t="s">
        <v>1481</v>
      </c>
      <c r="F247" s="231" t="s">
        <v>1482</v>
      </c>
      <c r="G247" s="232" t="s">
        <v>349</v>
      </c>
      <c r="H247" s="233">
        <v>160.58699999999999</v>
      </c>
      <c r="I247" s="234"/>
      <c r="J247" s="235">
        <f>ROUND(I247*H247,2)</f>
        <v>0</v>
      </c>
      <c r="K247" s="231" t="s">
        <v>303</v>
      </c>
      <c r="L247" s="45"/>
      <c r="M247" s="236" t="s">
        <v>1</v>
      </c>
      <c r="N247" s="237" t="s">
        <v>49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606</v>
      </c>
      <c r="AT247" s="240" t="s">
        <v>300</v>
      </c>
      <c r="AU247" s="240" t="s">
        <v>93</v>
      </c>
      <c r="AY247" s="18" t="s">
        <v>298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91</v>
      </c>
      <c r="BK247" s="241">
        <f>ROUND(I247*H247,2)</f>
        <v>0</v>
      </c>
      <c r="BL247" s="18" t="s">
        <v>606</v>
      </c>
      <c r="BM247" s="240" t="s">
        <v>1483</v>
      </c>
    </row>
    <row r="248" s="14" customFormat="1">
      <c r="A248" s="14"/>
      <c r="B248" s="253"/>
      <c r="C248" s="254"/>
      <c r="D248" s="244" t="s">
        <v>305</v>
      </c>
      <c r="E248" s="255" t="s">
        <v>1</v>
      </c>
      <c r="F248" s="256" t="s">
        <v>1484</v>
      </c>
      <c r="G248" s="254"/>
      <c r="H248" s="257">
        <v>160.58699999999999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305</v>
      </c>
      <c r="AU248" s="263" t="s">
        <v>93</v>
      </c>
      <c r="AV248" s="14" t="s">
        <v>93</v>
      </c>
      <c r="AW248" s="14" t="s">
        <v>38</v>
      </c>
      <c r="AX248" s="14" t="s">
        <v>84</v>
      </c>
      <c r="AY248" s="263" t="s">
        <v>298</v>
      </c>
    </row>
    <row r="249" s="15" customFormat="1">
      <c r="A249" s="15"/>
      <c r="B249" s="264"/>
      <c r="C249" s="265"/>
      <c r="D249" s="244" t="s">
        <v>305</v>
      </c>
      <c r="E249" s="266" t="s">
        <v>1</v>
      </c>
      <c r="F249" s="267" t="s">
        <v>307</v>
      </c>
      <c r="G249" s="265"/>
      <c r="H249" s="268">
        <v>160.58699999999999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305</v>
      </c>
      <c r="AU249" s="274" t="s">
        <v>93</v>
      </c>
      <c r="AV249" s="15" t="s">
        <v>155</v>
      </c>
      <c r="AW249" s="15" t="s">
        <v>38</v>
      </c>
      <c r="AX249" s="15" t="s">
        <v>91</v>
      </c>
      <c r="AY249" s="274" t="s">
        <v>298</v>
      </c>
    </row>
    <row r="250" s="2" customFormat="1" ht="24.15" customHeight="1">
      <c r="A250" s="39"/>
      <c r="B250" s="40"/>
      <c r="C250" s="229" t="s">
        <v>437</v>
      </c>
      <c r="D250" s="229" t="s">
        <v>300</v>
      </c>
      <c r="E250" s="230" t="s">
        <v>1485</v>
      </c>
      <c r="F250" s="231" t="s">
        <v>1486</v>
      </c>
      <c r="G250" s="232" t="s">
        <v>217</v>
      </c>
      <c r="H250" s="233">
        <v>2.6949999999999998</v>
      </c>
      <c r="I250" s="234"/>
      <c r="J250" s="235">
        <f>ROUND(I250*H250,2)</f>
        <v>0</v>
      </c>
      <c r="K250" s="231" t="s">
        <v>303</v>
      </c>
      <c r="L250" s="45"/>
      <c r="M250" s="236" t="s">
        <v>1</v>
      </c>
      <c r="N250" s="237" t="s">
        <v>49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606</v>
      </c>
      <c r="AT250" s="240" t="s">
        <v>300</v>
      </c>
      <c r="AU250" s="240" t="s">
        <v>93</v>
      </c>
      <c r="AY250" s="18" t="s">
        <v>298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91</v>
      </c>
      <c r="BK250" s="241">
        <f>ROUND(I250*H250,2)</f>
        <v>0</v>
      </c>
      <c r="BL250" s="18" t="s">
        <v>606</v>
      </c>
      <c r="BM250" s="240" t="s">
        <v>1487</v>
      </c>
    </row>
    <row r="251" s="14" customFormat="1">
      <c r="A251" s="14"/>
      <c r="B251" s="253"/>
      <c r="C251" s="254"/>
      <c r="D251" s="244" t="s">
        <v>305</v>
      </c>
      <c r="E251" s="255" t="s">
        <v>1</v>
      </c>
      <c r="F251" s="256" t="s">
        <v>133</v>
      </c>
      <c r="G251" s="254"/>
      <c r="H251" s="257">
        <v>2.6949999999999998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305</v>
      </c>
      <c r="AU251" s="263" t="s">
        <v>93</v>
      </c>
      <c r="AV251" s="14" t="s">
        <v>93</v>
      </c>
      <c r="AW251" s="14" t="s">
        <v>38</v>
      </c>
      <c r="AX251" s="14" t="s">
        <v>84</v>
      </c>
      <c r="AY251" s="263" t="s">
        <v>298</v>
      </c>
    </row>
    <row r="252" s="15" customFormat="1">
      <c r="A252" s="15"/>
      <c r="B252" s="264"/>
      <c r="C252" s="265"/>
      <c r="D252" s="244" t="s">
        <v>305</v>
      </c>
      <c r="E252" s="266" t="s">
        <v>1</v>
      </c>
      <c r="F252" s="267" t="s">
        <v>307</v>
      </c>
      <c r="G252" s="265"/>
      <c r="H252" s="268">
        <v>2.6949999999999998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4" t="s">
        <v>305</v>
      </c>
      <c r="AU252" s="274" t="s">
        <v>93</v>
      </c>
      <c r="AV252" s="15" t="s">
        <v>155</v>
      </c>
      <c r="AW252" s="15" t="s">
        <v>38</v>
      </c>
      <c r="AX252" s="15" t="s">
        <v>91</v>
      </c>
      <c r="AY252" s="274" t="s">
        <v>298</v>
      </c>
    </row>
    <row r="253" s="2" customFormat="1" ht="24.15" customHeight="1">
      <c r="A253" s="39"/>
      <c r="B253" s="40"/>
      <c r="C253" s="229" t="s">
        <v>442</v>
      </c>
      <c r="D253" s="229" t="s">
        <v>300</v>
      </c>
      <c r="E253" s="230" t="s">
        <v>1488</v>
      </c>
      <c r="F253" s="231" t="s">
        <v>1489</v>
      </c>
      <c r="G253" s="232" t="s">
        <v>152</v>
      </c>
      <c r="H253" s="233">
        <v>412</v>
      </c>
      <c r="I253" s="234"/>
      <c r="J253" s="235">
        <f>ROUND(I253*H253,2)</f>
        <v>0</v>
      </c>
      <c r="K253" s="231" t="s">
        <v>303</v>
      </c>
      <c r="L253" s="45"/>
      <c r="M253" s="236" t="s">
        <v>1</v>
      </c>
      <c r="N253" s="237" t="s">
        <v>49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606</v>
      </c>
      <c r="AT253" s="240" t="s">
        <v>300</v>
      </c>
      <c r="AU253" s="240" t="s">
        <v>93</v>
      </c>
      <c r="AY253" s="18" t="s">
        <v>298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91</v>
      </c>
      <c r="BK253" s="241">
        <f>ROUND(I253*H253,2)</f>
        <v>0</v>
      </c>
      <c r="BL253" s="18" t="s">
        <v>606</v>
      </c>
      <c r="BM253" s="240" t="s">
        <v>1490</v>
      </c>
    </row>
    <row r="254" s="14" customFormat="1">
      <c r="A254" s="14"/>
      <c r="B254" s="253"/>
      <c r="C254" s="254"/>
      <c r="D254" s="244" t="s">
        <v>305</v>
      </c>
      <c r="E254" s="255" t="s">
        <v>1</v>
      </c>
      <c r="F254" s="256" t="s">
        <v>1491</v>
      </c>
      <c r="G254" s="254"/>
      <c r="H254" s="257">
        <v>412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305</v>
      </c>
      <c r="AU254" s="263" t="s">
        <v>93</v>
      </c>
      <c r="AV254" s="14" t="s">
        <v>93</v>
      </c>
      <c r="AW254" s="14" t="s">
        <v>38</v>
      </c>
      <c r="AX254" s="14" t="s">
        <v>84</v>
      </c>
      <c r="AY254" s="263" t="s">
        <v>298</v>
      </c>
    </row>
    <row r="255" s="15" customFormat="1">
      <c r="A255" s="15"/>
      <c r="B255" s="264"/>
      <c r="C255" s="265"/>
      <c r="D255" s="244" t="s">
        <v>305</v>
      </c>
      <c r="E255" s="266" t="s">
        <v>1</v>
      </c>
      <c r="F255" s="267" t="s">
        <v>307</v>
      </c>
      <c r="G255" s="265"/>
      <c r="H255" s="268">
        <v>412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305</v>
      </c>
      <c r="AU255" s="274" t="s">
        <v>93</v>
      </c>
      <c r="AV255" s="15" t="s">
        <v>155</v>
      </c>
      <c r="AW255" s="15" t="s">
        <v>38</v>
      </c>
      <c r="AX255" s="15" t="s">
        <v>91</v>
      </c>
      <c r="AY255" s="274" t="s">
        <v>298</v>
      </c>
    </row>
    <row r="256" s="2" customFormat="1" ht="16.5" customHeight="1">
      <c r="A256" s="39"/>
      <c r="B256" s="40"/>
      <c r="C256" s="279" t="s">
        <v>447</v>
      </c>
      <c r="D256" s="279" t="s">
        <v>346</v>
      </c>
      <c r="E256" s="280" t="s">
        <v>347</v>
      </c>
      <c r="F256" s="281" t="s">
        <v>348</v>
      </c>
      <c r="G256" s="282" t="s">
        <v>349</v>
      </c>
      <c r="H256" s="283">
        <v>142.11099999999999</v>
      </c>
      <c r="I256" s="284"/>
      <c r="J256" s="285">
        <f>ROUND(I256*H256,2)</f>
        <v>0</v>
      </c>
      <c r="K256" s="281" t="s">
        <v>303</v>
      </c>
      <c r="L256" s="286"/>
      <c r="M256" s="287" t="s">
        <v>1</v>
      </c>
      <c r="N256" s="288" t="s">
        <v>49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1451</v>
      </c>
      <c r="AT256" s="240" t="s">
        <v>346</v>
      </c>
      <c r="AU256" s="240" t="s">
        <v>93</v>
      </c>
      <c r="AY256" s="18" t="s">
        <v>298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91</v>
      </c>
      <c r="BK256" s="241">
        <f>ROUND(I256*H256,2)</f>
        <v>0</v>
      </c>
      <c r="BL256" s="18" t="s">
        <v>606</v>
      </c>
      <c r="BM256" s="240" t="s">
        <v>1492</v>
      </c>
    </row>
    <row r="257" s="13" customFormat="1">
      <c r="A257" s="13"/>
      <c r="B257" s="242"/>
      <c r="C257" s="243"/>
      <c r="D257" s="244" t="s">
        <v>305</v>
      </c>
      <c r="E257" s="245" t="s">
        <v>1</v>
      </c>
      <c r="F257" s="246" t="s">
        <v>1103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305</v>
      </c>
      <c r="AU257" s="252" t="s">
        <v>93</v>
      </c>
      <c r="AV257" s="13" t="s">
        <v>91</v>
      </c>
      <c r="AW257" s="13" t="s">
        <v>38</v>
      </c>
      <c r="AX257" s="13" t="s">
        <v>84</v>
      </c>
      <c r="AY257" s="252" t="s">
        <v>298</v>
      </c>
    </row>
    <row r="258" s="14" customFormat="1">
      <c r="A258" s="14"/>
      <c r="B258" s="253"/>
      <c r="C258" s="254"/>
      <c r="D258" s="244" t="s">
        <v>305</v>
      </c>
      <c r="E258" s="255" t="s">
        <v>1</v>
      </c>
      <c r="F258" s="256" t="s">
        <v>1493</v>
      </c>
      <c r="G258" s="254"/>
      <c r="H258" s="257">
        <v>136.99000000000001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305</v>
      </c>
      <c r="AU258" s="263" t="s">
        <v>93</v>
      </c>
      <c r="AV258" s="14" t="s">
        <v>93</v>
      </c>
      <c r="AW258" s="14" t="s">
        <v>38</v>
      </c>
      <c r="AX258" s="14" t="s">
        <v>84</v>
      </c>
      <c r="AY258" s="263" t="s">
        <v>298</v>
      </c>
    </row>
    <row r="259" s="14" customFormat="1">
      <c r="A259" s="14"/>
      <c r="B259" s="253"/>
      <c r="C259" s="254"/>
      <c r="D259" s="244" t="s">
        <v>305</v>
      </c>
      <c r="E259" s="255" t="s">
        <v>1</v>
      </c>
      <c r="F259" s="256" t="s">
        <v>1494</v>
      </c>
      <c r="G259" s="254"/>
      <c r="H259" s="257">
        <v>5.1210000000000004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305</v>
      </c>
      <c r="AU259" s="263" t="s">
        <v>93</v>
      </c>
      <c r="AV259" s="14" t="s">
        <v>93</v>
      </c>
      <c r="AW259" s="14" t="s">
        <v>38</v>
      </c>
      <c r="AX259" s="14" t="s">
        <v>84</v>
      </c>
      <c r="AY259" s="263" t="s">
        <v>298</v>
      </c>
    </row>
    <row r="260" s="15" customFormat="1">
      <c r="A260" s="15"/>
      <c r="B260" s="264"/>
      <c r="C260" s="265"/>
      <c r="D260" s="244" t="s">
        <v>305</v>
      </c>
      <c r="E260" s="266" t="s">
        <v>1</v>
      </c>
      <c r="F260" s="267" t="s">
        <v>307</v>
      </c>
      <c r="G260" s="265"/>
      <c r="H260" s="268">
        <v>142.11099999999999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305</v>
      </c>
      <c r="AU260" s="274" t="s">
        <v>93</v>
      </c>
      <c r="AV260" s="15" t="s">
        <v>155</v>
      </c>
      <c r="AW260" s="15" t="s">
        <v>38</v>
      </c>
      <c r="AX260" s="15" t="s">
        <v>91</v>
      </c>
      <c r="AY260" s="274" t="s">
        <v>298</v>
      </c>
    </row>
    <row r="261" s="2" customFormat="1" ht="24.15" customHeight="1">
      <c r="A261" s="39"/>
      <c r="B261" s="40"/>
      <c r="C261" s="229" t="s">
        <v>452</v>
      </c>
      <c r="D261" s="229" t="s">
        <v>300</v>
      </c>
      <c r="E261" s="230" t="s">
        <v>1495</v>
      </c>
      <c r="F261" s="231" t="s">
        <v>1496</v>
      </c>
      <c r="G261" s="232" t="s">
        <v>152</v>
      </c>
      <c r="H261" s="233">
        <v>206</v>
      </c>
      <c r="I261" s="234"/>
      <c r="J261" s="235">
        <f>ROUND(I261*H261,2)</f>
        <v>0</v>
      </c>
      <c r="K261" s="231" t="s">
        <v>303</v>
      </c>
      <c r="L261" s="45"/>
      <c r="M261" s="236" t="s">
        <v>1</v>
      </c>
      <c r="N261" s="237" t="s">
        <v>49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606</v>
      </c>
      <c r="AT261" s="240" t="s">
        <v>300</v>
      </c>
      <c r="AU261" s="240" t="s">
        <v>93</v>
      </c>
      <c r="AY261" s="18" t="s">
        <v>298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91</v>
      </c>
      <c r="BK261" s="241">
        <f>ROUND(I261*H261,2)</f>
        <v>0</v>
      </c>
      <c r="BL261" s="18" t="s">
        <v>606</v>
      </c>
      <c r="BM261" s="240" t="s">
        <v>1497</v>
      </c>
    </row>
    <row r="262" s="14" customFormat="1">
      <c r="A262" s="14"/>
      <c r="B262" s="253"/>
      <c r="C262" s="254"/>
      <c r="D262" s="244" t="s">
        <v>305</v>
      </c>
      <c r="E262" s="255" t="s">
        <v>1</v>
      </c>
      <c r="F262" s="256" t="s">
        <v>126</v>
      </c>
      <c r="G262" s="254"/>
      <c r="H262" s="257">
        <v>206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305</v>
      </c>
      <c r="AU262" s="263" t="s">
        <v>93</v>
      </c>
      <c r="AV262" s="14" t="s">
        <v>93</v>
      </c>
      <c r="AW262" s="14" t="s">
        <v>38</v>
      </c>
      <c r="AX262" s="14" t="s">
        <v>84</v>
      </c>
      <c r="AY262" s="263" t="s">
        <v>298</v>
      </c>
    </row>
    <row r="263" s="15" customFormat="1">
      <c r="A263" s="15"/>
      <c r="B263" s="264"/>
      <c r="C263" s="265"/>
      <c r="D263" s="244" t="s">
        <v>305</v>
      </c>
      <c r="E263" s="266" t="s">
        <v>1</v>
      </c>
      <c r="F263" s="267" t="s">
        <v>307</v>
      </c>
      <c r="G263" s="265"/>
      <c r="H263" s="268">
        <v>206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4" t="s">
        <v>305</v>
      </c>
      <c r="AU263" s="274" t="s">
        <v>93</v>
      </c>
      <c r="AV263" s="15" t="s">
        <v>155</v>
      </c>
      <c r="AW263" s="15" t="s">
        <v>38</v>
      </c>
      <c r="AX263" s="15" t="s">
        <v>91</v>
      </c>
      <c r="AY263" s="274" t="s">
        <v>298</v>
      </c>
    </row>
    <row r="264" s="2" customFormat="1" ht="16.5" customHeight="1">
      <c r="A264" s="39"/>
      <c r="B264" s="40"/>
      <c r="C264" s="229" t="s">
        <v>456</v>
      </c>
      <c r="D264" s="229" t="s">
        <v>300</v>
      </c>
      <c r="E264" s="230" t="s">
        <v>1498</v>
      </c>
      <c r="F264" s="231" t="s">
        <v>1499</v>
      </c>
      <c r="G264" s="232" t="s">
        <v>152</v>
      </c>
      <c r="H264" s="233">
        <v>206</v>
      </c>
      <c r="I264" s="234"/>
      <c r="J264" s="235">
        <f>ROUND(I264*H264,2)</f>
        <v>0</v>
      </c>
      <c r="K264" s="231" t="s">
        <v>303</v>
      </c>
      <c r="L264" s="45"/>
      <c r="M264" s="236" t="s">
        <v>1</v>
      </c>
      <c r="N264" s="237" t="s">
        <v>49</v>
      </c>
      <c r="O264" s="92"/>
      <c r="P264" s="238">
        <f>O264*H264</f>
        <v>0</v>
      </c>
      <c r="Q264" s="238">
        <v>6.9999999999999994E-05</v>
      </c>
      <c r="R264" s="238">
        <f>Q264*H264</f>
        <v>0.014419999999999999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606</v>
      </c>
      <c r="AT264" s="240" t="s">
        <v>300</v>
      </c>
      <c r="AU264" s="240" t="s">
        <v>93</v>
      </c>
      <c r="AY264" s="18" t="s">
        <v>298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91</v>
      </c>
      <c r="BK264" s="241">
        <f>ROUND(I264*H264,2)</f>
        <v>0</v>
      </c>
      <c r="BL264" s="18" t="s">
        <v>606</v>
      </c>
      <c r="BM264" s="240" t="s">
        <v>1500</v>
      </c>
    </row>
    <row r="265" s="14" customFormat="1">
      <c r="A265" s="14"/>
      <c r="B265" s="253"/>
      <c r="C265" s="254"/>
      <c r="D265" s="244" t="s">
        <v>305</v>
      </c>
      <c r="E265" s="255" t="s">
        <v>1</v>
      </c>
      <c r="F265" s="256" t="s">
        <v>126</v>
      </c>
      <c r="G265" s="254"/>
      <c r="H265" s="257">
        <v>206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305</v>
      </c>
      <c r="AU265" s="263" t="s">
        <v>93</v>
      </c>
      <c r="AV265" s="14" t="s">
        <v>93</v>
      </c>
      <c r="AW265" s="14" t="s">
        <v>38</v>
      </c>
      <c r="AX265" s="14" t="s">
        <v>84</v>
      </c>
      <c r="AY265" s="263" t="s">
        <v>298</v>
      </c>
    </row>
    <row r="266" s="15" customFormat="1">
      <c r="A266" s="15"/>
      <c r="B266" s="264"/>
      <c r="C266" s="265"/>
      <c r="D266" s="244" t="s">
        <v>305</v>
      </c>
      <c r="E266" s="266" t="s">
        <v>1</v>
      </c>
      <c r="F266" s="267" t="s">
        <v>307</v>
      </c>
      <c r="G266" s="265"/>
      <c r="H266" s="268">
        <v>206</v>
      </c>
      <c r="I266" s="269"/>
      <c r="J266" s="265"/>
      <c r="K266" s="265"/>
      <c r="L266" s="270"/>
      <c r="M266" s="271"/>
      <c r="N266" s="272"/>
      <c r="O266" s="272"/>
      <c r="P266" s="272"/>
      <c r="Q266" s="272"/>
      <c r="R266" s="272"/>
      <c r="S266" s="272"/>
      <c r="T266" s="27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4" t="s">
        <v>305</v>
      </c>
      <c r="AU266" s="274" t="s">
        <v>93</v>
      </c>
      <c r="AV266" s="15" t="s">
        <v>155</v>
      </c>
      <c r="AW266" s="15" t="s">
        <v>38</v>
      </c>
      <c r="AX266" s="15" t="s">
        <v>91</v>
      </c>
      <c r="AY266" s="274" t="s">
        <v>298</v>
      </c>
    </row>
    <row r="267" s="2" customFormat="1" ht="33" customHeight="1">
      <c r="A267" s="39"/>
      <c r="B267" s="40"/>
      <c r="C267" s="229" t="s">
        <v>460</v>
      </c>
      <c r="D267" s="229" t="s">
        <v>300</v>
      </c>
      <c r="E267" s="230" t="s">
        <v>1501</v>
      </c>
      <c r="F267" s="231" t="s">
        <v>1502</v>
      </c>
      <c r="G267" s="232" t="s">
        <v>152</v>
      </c>
      <c r="H267" s="233">
        <v>33</v>
      </c>
      <c r="I267" s="234"/>
      <c r="J267" s="235">
        <f>ROUND(I267*H267,2)</f>
        <v>0</v>
      </c>
      <c r="K267" s="231" t="s">
        <v>303</v>
      </c>
      <c r="L267" s="45"/>
      <c r="M267" s="236" t="s">
        <v>1</v>
      </c>
      <c r="N267" s="237" t="s">
        <v>49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606</v>
      </c>
      <c r="AT267" s="240" t="s">
        <v>300</v>
      </c>
      <c r="AU267" s="240" t="s">
        <v>93</v>
      </c>
      <c r="AY267" s="18" t="s">
        <v>298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91</v>
      </c>
      <c r="BK267" s="241">
        <f>ROUND(I267*H267,2)</f>
        <v>0</v>
      </c>
      <c r="BL267" s="18" t="s">
        <v>606</v>
      </c>
      <c r="BM267" s="240" t="s">
        <v>1503</v>
      </c>
    </row>
    <row r="268" s="13" customFormat="1">
      <c r="A268" s="13"/>
      <c r="B268" s="242"/>
      <c r="C268" s="243"/>
      <c r="D268" s="244" t="s">
        <v>305</v>
      </c>
      <c r="E268" s="245" t="s">
        <v>1</v>
      </c>
      <c r="F268" s="246" t="s">
        <v>724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305</v>
      </c>
      <c r="AU268" s="252" t="s">
        <v>93</v>
      </c>
      <c r="AV268" s="13" t="s">
        <v>91</v>
      </c>
      <c r="AW268" s="13" t="s">
        <v>38</v>
      </c>
      <c r="AX268" s="13" t="s">
        <v>84</v>
      </c>
      <c r="AY268" s="252" t="s">
        <v>298</v>
      </c>
    </row>
    <row r="269" s="14" customFormat="1">
      <c r="A269" s="14"/>
      <c r="B269" s="253"/>
      <c r="C269" s="254"/>
      <c r="D269" s="244" t="s">
        <v>305</v>
      </c>
      <c r="E269" s="255" t="s">
        <v>128</v>
      </c>
      <c r="F269" s="256" t="s">
        <v>1504</v>
      </c>
      <c r="G269" s="254"/>
      <c r="H269" s="257">
        <v>33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305</v>
      </c>
      <c r="AU269" s="263" t="s">
        <v>93</v>
      </c>
      <c r="AV269" s="14" t="s">
        <v>93</v>
      </c>
      <c r="AW269" s="14" t="s">
        <v>38</v>
      </c>
      <c r="AX269" s="14" t="s">
        <v>84</v>
      </c>
      <c r="AY269" s="263" t="s">
        <v>298</v>
      </c>
    </row>
    <row r="270" s="15" customFormat="1">
      <c r="A270" s="15"/>
      <c r="B270" s="264"/>
      <c r="C270" s="265"/>
      <c r="D270" s="244" t="s">
        <v>305</v>
      </c>
      <c r="E270" s="266" t="s">
        <v>1</v>
      </c>
      <c r="F270" s="267" t="s">
        <v>307</v>
      </c>
      <c r="G270" s="265"/>
      <c r="H270" s="268">
        <v>33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4" t="s">
        <v>305</v>
      </c>
      <c r="AU270" s="274" t="s">
        <v>93</v>
      </c>
      <c r="AV270" s="15" t="s">
        <v>155</v>
      </c>
      <c r="AW270" s="15" t="s">
        <v>38</v>
      </c>
      <c r="AX270" s="15" t="s">
        <v>91</v>
      </c>
      <c r="AY270" s="274" t="s">
        <v>298</v>
      </c>
    </row>
    <row r="271" s="2" customFormat="1" ht="24.15" customHeight="1">
      <c r="A271" s="39"/>
      <c r="B271" s="40"/>
      <c r="C271" s="279" t="s">
        <v>464</v>
      </c>
      <c r="D271" s="279" t="s">
        <v>346</v>
      </c>
      <c r="E271" s="280" t="s">
        <v>1505</v>
      </c>
      <c r="F271" s="281" t="s">
        <v>1506</v>
      </c>
      <c r="G271" s="282" t="s">
        <v>152</v>
      </c>
      <c r="H271" s="283">
        <v>33</v>
      </c>
      <c r="I271" s="284"/>
      <c r="J271" s="285">
        <f>ROUND(I271*H271,2)</f>
        <v>0</v>
      </c>
      <c r="K271" s="281" t="s">
        <v>303</v>
      </c>
      <c r="L271" s="286"/>
      <c r="M271" s="287" t="s">
        <v>1</v>
      </c>
      <c r="N271" s="288" t="s">
        <v>49</v>
      </c>
      <c r="O271" s="92"/>
      <c r="P271" s="238">
        <f>O271*H271</f>
        <v>0</v>
      </c>
      <c r="Q271" s="238">
        <v>0.031</v>
      </c>
      <c r="R271" s="238">
        <f>Q271*H271</f>
        <v>1.0229999999999999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350</v>
      </c>
      <c r="AT271" s="240" t="s">
        <v>346</v>
      </c>
      <c r="AU271" s="240" t="s">
        <v>93</v>
      </c>
      <c r="AY271" s="18" t="s">
        <v>298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91</v>
      </c>
      <c r="BK271" s="241">
        <f>ROUND(I271*H271,2)</f>
        <v>0</v>
      </c>
      <c r="BL271" s="18" t="s">
        <v>350</v>
      </c>
      <c r="BM271" s="240" t="s">
        <v>1507</v>
      </c>
    </row>
    <row r="272" s="14" customFormat="1">
      <c r="A272" s="14"/>
      <c r="B272" s="253"/>
      <c r="C272" s="254"/>
      <c r="D272" s="244" t="s">
        <v>305</v>
      </c>
      <c r="E272" s="255" t="s">
        <v>1</v>
      </c>
      <c r="F272" s="256" t="s">
        <v>128</v>
      </c>
      <c r="G272" s="254"/>
      <c r="H272" s="257">
        <v>33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305</v>
      </c>
      <c r="AU272" s="263" t="s">
        <v>93</v>
      </c>
      <c r="AV272" s="14" t="s">
        <v>93</v>
      </c>
      <c r="AW272" s="14" t="s">
        <v>38</v>
      </c>
      <c r="AX272" s="14" t="s">
        <v>84</v>
      </c>
      <c r="AY272" s="263" t="s">
        <v>298</v>
      </c>
    </row>
    <row r="273" s="15" customFormat="1">
      <c r="A273" s="15"/>
      <c r="B273" s="264"/>
      <c r="C273" s="265"/>
      <c r="D273" s="244" t="s">
        <v>305</v>
      </c>
      <c r="E273" s="266" t="s">
        <v>1</v>
      </c>
      <c r="F273" s="267" t="s">
        <v>307</v>
      </c>
      <c r="G273" s="265"/>
      <c r="H273" s="268">
        <v>33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4" t="s">
        <v>305</v>
      </c>
      <c r="AU273" s="274" t="s">
        <v>93</v>
      </c>
      <c r="AV273" s="15" t="s">
        <v>155</v>
      </c>
      <c r="AW273" s="15" t="s">
        <v>38</v>
      </c>
      <c r="AX273" s="15" t="s">
        <v>91</v>
      </c>
      <c r="AY273" s="274" t="s">
        <v>298</v>
      </c>
    </row>
    <row r="274" s="2" customFormat="1" ht="21.75" customHeight="1">
      <c r="A274" s="39"/>
      <c r="B274" s="40"/>
      <c r="C274" s="279" t="s">
        <v>469</v>
      </c>
      <c r="D274" s="279" t="s">
        <v>346</v>
      </c>
      <c r="E274" s="280" t="s">
        <v>1508</v>
      </c>
      <c r="F274" s="281" t="s">
        <v>1509</v>
      </c>
      <c r="G274" s="282" t="s">
        <v>186</v>
      </c>
      <c r="H274" s="283">
        <v>66</v>
      </c>
      <c r="I274" s="284"/>
      <c r="J274" s="285">
        <f>ROUND(I274*H274,2)</f>
        <v>0</v>
      </c>
      <c r="K274" s="281" t="s">
        <v>303</v>
      </c>
      <c r="L274" s="286"/>
      <c r="M274" s="287" t="s">
        <v>1</v>
      </c>
      <c r="N274" s="288" t="s">
        <v>49</v>
      </c>
      <c r="O274" s="92"/>
      <c r="P274" s="238">
        <f>O274*H274</f>
        <v>0</v>
      </c>
      <c r="Q274" s="238">
        <v>0.0060000000000000001</v>
      </c>
      <c r="R274" s="238">
        <f>Q274*H274</f>
        <v>0.39600000000000002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350</v>
      </c>
      <c r="AT274" s="240" t="s">
        <v>346</v>
      </c>
      <c r="AU274" s="240" t="s">
        <v>93</v>
      </c>
      <c r="AY274" s="18" t="s">
        <v>298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91</v>
      </c>
      <c r="BK274" s="241">
        <f>ROUND(I274*H274,2)</f>
        <v>0</v>
      </c>
      <c r="BL274" s="18" t="s">
        <v>350</v>
      </c>
      <c r="BM274" s="240" t="s">
        <v>1510</v>
      </c>
    </row>
    <row r="275" s="14" customFormat="1">
      <c r="A275" s="14"/>
      <c r="B275" s="253"/>
      <c r="C275" s="254"/>
      <c r="D275" s="244" t="s">
        <v>305</v>
      </c>
      <c r="E275" s="255" t="s">
        <v>1</v>
      </c>
      <c r="F275" s="256" t="s">
        <v>128</v>
      </c>
      <c r="G275" s="254"/>
      <c r="H275" s="257">
        <v>33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305</v>
      </c>
      <c r="AU275" s="263" t="s">
        <v>93</v>
      </c>
      <c r="AV275" s="14" t="s">
        <v>93</v>
      </c>
      <c r="AW275" s="14" t="s">
        <v>38</v>
      </c>
      <c r="AX275" s="14" t="s">
        <v>84</v>
      </c>
      <c r="AY275" s="263" t="s">
        <v>298</v>
      </c>
    </row>
    <row r="276" s="15" customFormat="1">
      <c r="A276" s="15"/>
      <c r="B276" s="264"/>
      <c r="C276" s="265"/>
      <c r="D276" s="244" t="s">
        <v>305</v>
      </c>
      <c r="E276" s="266" t="s">
        <v>1</v>
      </c>
      <c r="F276" s="267" t="s">
        <v>307</v>
      </c>
      <c r="G276" s="265"/>
      <c r="H276" s="268">
        <v>33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4" t="s">
        <v>305</v>
      </c>
      <c r="AU276" s="274" t="s">
        <v>93</v>
      </c>
      <c r="AV276" s="15" t="s">
        <v>155</v>
      </c>
      <c r="AW276" s="15" t="s">
        <v>38</v>
      </c>
      <c r="AX276" s="15" t="s">
        <v>91</v>
      </c>
      <c r="AY276" s="274" t="s">
        <v>298</v>
      </c>
    </row>
    <row r="277" s="14" customFormat="1">
      <c r="A277" s="14"/>
      <c r="B277" s="253"/>
      <c r="C277" s="254"/>
      <c r="D277" s="244" t="s">
        <v>305</v>
      </c>
      <c r="E277" s="254"/>
      <c r="F277" s="256" t="s">
        <v>1511</v>
      </c>
      <c r="G277" s="254"/>
      <c r="H277" s="257">
        <v>66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305</v>
      </c>
      <c r="AU277" s="263" t="s">
        <v>93</v>
      </c>
      <c r="AV277" s="14" t="s">
        <v>93</v>
      </c>
      <c r="AW277" s="14" t="s">
        <v>4</v>
      </c>
      <c r="AX277" s="14" t="s">
        <v>91</v>
      </c>
      <c r="AY277" s="263" t="s">
        <v>298</v>
      </c>
    </row>
    <row r="278" s="2" customFormat="1" ht="24.15" customHeight="1">
      <c r="A278" s="39"/>
      <c r="B278" s="40"/>
      <c r="C278" s="229" t="s">
        <v>473</v>
      </c>
      <c r="D278" s="229" t="s">
        <v>300</v>
      </c>
      <c r="E278" s="230" t="s">
        <v>1512</v>
      </c>
      <c r="F278" s="231" t="s">
        <v>1513</v>
      </c>
      <c r="G278" s="232" t="s">
        <v>349</v>
      </c>
      <c r="H278" s="233">
        <v>5.9290000000000003</v>
      </c>
      <c r="I278" s="234"/>
      <c r="J278" s="235">
        <f>ROUND(I278*H278,2)</f>
        <v>0</v>
      </c>
      <c r="K278" s="231" t="s">
        <v>303</v>
      </c>
      <c r="L278" s="45"/>
      <c r="M278" s="236" t="s">
        <v>1</v>
      </c>
      <c r="N278" s="237" t="s">
        <v>49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606</v>
      </c>
      <c r="AT278" s="240" t="s">
        <v>300</v>
      </c>
      <c r="AU278" s="240" t="s">
        <v>93</v>
      </c>
      <c r="AY278" s="18" t="s">
        <v>298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91</v>
      </c>
      <c r="BK278" s="241">
        <f>ROUND(I278*H278,2)</f>
        <v>0</v>
      </c>
      <c r="BL278" s="18" t="s">
        <v>606</v>
      </c>
      <c r="BM278" s="240" t="s">
        <v>1514</v>
      </c>
    </row>
    <row r="279" s="2" customFormat="1" ht="24.15" customHeight="1">
      <c r="A279" s="39"/>
      <c r="B279" s="40"/>
      <c r="C279" s="229" t="s">
        <v>159</v>
      </c>
      <c r="D279" s="229" t="s">
        <v>300</v>
      </c>
      <c r="E279" s="230" t="s">
        <v>1515</v>
      </c>
      <c r="F279" s="231" t="s">
        <v>1516</v>
      </c>
      <c r="G279" s="232" t="s">
        <v>349</v>
      </c>
      <c r="H279" s="233">
        <v>142.29599999999999</v>
      </c>
      <c r="I279" s="234"/>
      <c r="J279" s="235">
        <f>ROUND(I279*H279,2)</f>
        <v>0</v>
      </c>
      <c r="K279" s="231" t="s">
        <v>303</v>
      </c>
      <c r="L279" s="45"/>
      <c r="M279" s="236" t="s">
        <v>1</v>
      </c>
      <c r="N279" s="237" t="s">
        <v>49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606</v>
      </c>
      <c r="AT279" s="240" t="s">
        <v>300</v>
      </c>
      <c r="AU279" s="240" t="s">
        <v>93</v>
      </c>
      <c r="AY279" s="18" t="s">
        <v>298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91</v>
      </c>
      <c r="BK279" s="241">
        <f>ROUND(I279*H279,2)</f>
        <v>0</v>
      </c>
      <c r="BL279" s="18" t="s">
        <v>606</v>
      </c>
      <c r="BM279" s="240" t="s">
        <v>1517</v>
      </c>
    </row>
    <row r="280" s="14" customFormat="1">
      <c r="A280" s="14"/>
      <c r="B280" s="253"/>
      <c r="C280" s="254"/>
      <c r="D280" s="244" t="s">
        <v>305</v>
      </c>
      <c r="E280" s="254"/>
      <c r="F280" s="256" t="s">
        <v>1518</v>
      </c>
      <c r="G280" s="254"/>
      <c r="H280" s="257">
        <v>142.29599999999999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305</v>
      </c>
      <c r="AU280" s="263" t="s">
        <v>93</v>
      </c>
      <c r="AV280" s="14" t="s">
        <v>93</v>
      </c>
      <c r="AW280" s="14" t="s">
        <v>4</v>
      </c>
      <c r="AX280" s="14" t="s">
        <v>91</v>
      </c>
      <c r="AY280" s="263" t="s">
        <v>298</v>
      </c>
    </row>
    <row r="281" s="2" customFormat="1" ht="37.8" customHeight="1">
      <c r="A281" s="39"/>
      <c r="B281" s="40"/>
      <c r="C281" s="229" t="s">
        <v>483</v>
      </c>
      <c r="D281" s="229" t="s">
        <v>300</v>
      </c>
      <c r="E281" s="230" t="s">
        <v>1519</v>
      </c>
      <c r="F281" s="231" t="s">
        <v>1520</v>
      </c>
      <c r="G281" s="232" t="s">
        <v>349</v>
      </c>
      <c r="H281" s="233">
        <v>10.672000000000001</v>
      </c>
      <c r="I281" s="234"/>
      <c r="J281" s="235">
        <f>ROUND(I281*H281,2)</f>
        <v>0</v>
      </c>
      <c r="K281" s="231" t="s">
        <v>303</v>
      </c>
      <c r="L281" s="45"/>
      <c r="M281" s="236" t="s">
        <v>1</v>
      </c>
      <c r="N281" s="237" t="s">
        <v>49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606</v>
      </c>
      <c r="AT281" s="240" t="s">
        <v>300</v>
      </c>
      <c r="AU281" s="240" t="s">
        <v>93</v>
      </c>
      <c r="AY281" s="18" t="s">
        <v>298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91</v>
      </c>
      <c r="BK281" s="241">
        <f>ROUND(I281*H281,2)</f>
        <v>0</v>
      </c>
      <c r="BL281" s="18" t="s">
        <v>606</v>
      </c>
      <c r="BM281" s="240" t="s">
        <v>1521</v>
      </c>
    </row>
    <row r="282" s="14" customFormat="1">
      <c r="A282" s="14"/>
      <c r="B282" s="253"/>
      <c r="C282" s="254"/>
      <c r="D282" s="244" t="s">
        <v>305</v>
      </c>
      <c r="E282" s="254"/>
      <c r="F282" s="256" t="s">
        <v>1522</v>
      </c>
      <c r="G282" s="254"/>
      <c r="H282" s="257">
        <v>10.672000000000001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305</v>
      </c>
      <c r="AU282" s="263" t="s">
        <v>93</v>
      </c>
      <c r="AV282" s="14" t="s">
        <v>93</v>
      </c>
      <c r="AW282" s="14" t="s">
        <v>4</v>
      </c>
      <c r="AX282" s="14" t="s">
        <v>91</v>
      </c>
      <c r="AY282" s="263" t="s">
        <v>298</v>
      </c>
    </row>
    <row r="283" s="2" customFormat="1" ht="24.15" customHeight="1">
      <c r="A283" s="39"/>
      <c r="B283" s="40"/>
      <c r="C283" s="229" t="s">
        <v>488</v>
      </c>
      <c r="D283" s="229" t="s">
        <v>300</v>
      </c>
      <c r="E283" s="230" t="s">
        <v>1120</v>
      </c>
      <c r="F283" s="231" t="s">
        <v>1121</v>
      </c>
      <c r="G283" s="232" t="s">
        <v>349</v>
      </c>
      <c r="H283" s="233">
        <v>7.5220000000000002</v>
      </c>
      <c r="I283" s="234"/>
      <c r="J283" s="235">
        <f>ROUND(I283*H283,2)</f>
        <v>0</v>
      </c>
      <c r="K283" s="231" t="s">
        <v>303</v>
      </c>
      <c r="L283" s="45"/>
      <c r="M283" s="236" t="s">
        <v>1</v>
      </c>
      <c r="N283" s="237" t="s">
        <v>49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606</v>
      </c>
      <c r="AT283" s="240" t="s">
        <v>300</v>
      </c>
      <c r="AU283" s="240" t="s">
        <v>93</v>
      </c>
      <c r="AY283" s="18" t="s">
        <v>298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91</v>
      </c>
      <c r="BK283" s="241">
        <f>ROUND(I283*H283,2)</f>
        <v>0</v>
      </c>
      <c r="BL283" s="18" t="s">
        <v>606</v>
      </c>
      <c r="BM283" s="240" t="s">
        <v>1523</v>
      </c>
    </row>
    <row r="284" s="12" customFormat="1" ht="25.92" customHeight="1">
      <c r="A284" s="12"/>
      <c r="B284" s="213"/>
      <c r="C284" s="214"/>
      <c r="D284" s="215" t="s">
        <v>83</v>
      </c>
      <c r="E284" s="216" t="s">
        <v>1524</v>
      </c>
      <c r="F284" s="216" t="s">
        <v>1525</v>
      </c>
      <c r="G284" s="214"/>
      <c r="H284" s="214"/>
      <c r="I284" s="217"/>
      <c r="J284" s="218">
        <f>BK284</f>
        <v>0</v>
      </c>
      <c r="K284" s="214"/>
      <c r="L284" s="219"/>
      <c r="M284" s="220"/>
      <c r="N284" s="221"/>
      <c r="O284" s="221"/>
      <c r="P284" s="222">
        <f>SUM(P285:P292)</f>
        <v>0</v>
      </c>
      <c r="Q284" s="221"/>
      <c r="R284" s="222">
        <f>SUM(R285:R292)</f>
        <v>0</v>
      </c>
      <c r="S284" s="221"/>
      <c r="T284" s="223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155</v>
      </c>
      <c r="AT284" s="225" t="s">
        <v>83</v>
      </c>
      <c r="AU284" s="225" t="s">
        <v>84</v>
      </c>
      <c r="AY284" s="224" t="s">
        <v>298</v>
      </c>
      <c r="BK284" s="226">
        <f>SUM(BK285:BK292)</f>
        <v>0</v>
      </c>
    </row>
    <row r="285" s="2" customFormat="1" ht="16.5" customHeight="1">
      <c r="A285" s="39"/>
      <c r="B285" s="40"/>
      <c r="C285" s="229" t="s">
        <v>492</v>
      </c>
      <c r="D285" s="229" t="s">
        <v>300</v>
      </c>
      <c r="E285" s="230" t="s">
        <v>1526</v>
      </c>
      <c r="F285" s="231" t="s">
        <v>1527</v>
      </c>
      <c r="G285" s="232" t="s">
        <v>1528</v>
      </c>
      <c r="H285" s="233">
        <v>8</v>
      </c>
      <c r="I285" s="234"/>
      <c r="J285" s="235">
        <f>ROUND(I285*H285,2)</f>
        <v>0</v>
      </c>
      <c r="K285" s="231" t="s">
        <v>303</v>
      </c>
      <c r="L285" s="45"/>
      <c r="M285" s="236" t="s">
        <v>1</v>
      </c>
      <c r="N285" s="237" t="s">
        <v>49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1529</v>
      </c>
      <c r="AT285" s="240" t="s">
        <v>300</v>
      </c>
      <c r="AU285" s="240" t="s">
        <v>91</v>
      </c>
      <c r="AY285" s="18" t="s">
        <v>298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91</v>
      </c>
      <c r="BK285" s="241">
        <f>ROUND(I285*H285,2)</f>
        <v>0</v>
      </c>
      <c r="BL285" s="18" t="s">
        <v>1529</v>
      </c>
      <c r="BM285" s="240" t="s">
        <v>1530</v>
      </c>
    </row>
    <row r="286" s="13" customFormat="1">
      <c r="A286" s="13"/>
      <c r="B286" s="242"/>
      <c r="C286" s="243"/>
      <c r="D286" s="244" t="s">
        <v>305</v>
      </c>
      <c r="E286" s="245" t="s">
        <v>1</v>
      </c>
      <c r="F286" s="246" t="s">
        <v>1531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305</v>
      </c>
      <c r="AU286" s="252" t="s">
        <v>91</v>
      </c>
      <c r="AV286" s="13" t="s">
        <v>91</v>
      </c>
      <c r="AW286" s="13" t="s">
        <v>38</v>
      </c>
      <c r="AX286" s="13" t="s">
        <v>84</v>
      </c>
      <c r="AY286" s="252" t="s">
        <v>298</v>
      </c>
    </row>
    <row r="287" s="14" customFormat="1">
      <c r="A287" s="14"/>
      <c r="B287" s="253"/>
      <c r="C287" s="254"/>
      <c r="D287" s="244" t="s">
        <v>305</v>
      </c>
      <c r="E287" s="255" t="s">
        <v>1</v>
      </c>
      <c r="F287" s="256" t="s">
        <v>338</v>
      </c>
      <c r="G287" s="254"/>
      <c r="H287" s="257">
        <v>8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305</v>
      </c>
      <c r="AU287" s="263" t="s">
        <v>91</v>
      </c>
      <c r="AV287" s="14" t="s">
        <v>93</v>
      </c>
      <c r="AW287" s="14" t="s">
        <v>38</v>
      </c>
      <c r="AX287" s="14" t="s">
        <v>84</v>
      </c>
      <c r="AY287" s="263" t="s">
        <v>298</v>
      </c>
    </row>
    <row r="288" s="15" customFormat="1">
      <c r="A288" s="15"/>
      <c r="B288" s="264"/>
      <c r="C288" s="265"/>
      <c r="D288" s="244" t="s">
        <v>305</v>
      </c>
      <c r="E288" s="266" t="s">
        <v>1</v>
      </c>
      <c r="F288" s="267" t="s">
        <v>307</v>
      </c>
      <c r="G288" s="265"/>
      <c r="H288" s="268">
        <v>8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4" t="s">
        <v>305</v>
      </c>
      <c r="AU288" s="274" t="s">
        <v>91</v>
      </c>
      <c r="AV288" s="15" t="s">
        <v>155</v>
      </c>
      <c r="AW288" s="15" t="s">
        <v>38</v>
      </c>
      <c r="AX288" s="15" t="s">
        <v>91</v>
      </c>
      <c r="AY288" s="274" t="s">
        <v>298</v>
      </c>
    </row>
    <row r="289" s="2" customFormat="1" ht="16.5" customHeight="1">
      <c r="A289" s="39"/>
      <c r="B289" s="40"/>
      <c r="C289" s="229" t="s">
        <v>496</v>
      </c>
      <c r="D289" s="229" t="s">
        <v>300</v>
      </c>
      <c r="E289" s="230" t="s">
        <v>1532</v>
      </c>
      <c r="F289" s="231" t="s">
        <v>1533</v>
      </c>
      <c r="G289" s="232" t="s">
        <v>1528</v>
      </c>
      <c r="H289" s="233">
        <v>8</v>
      </c>
      <c r="I289" s="234"/>
      <c r="J289" s="235">
        <f>ROUND(I289*H289,2)</f>
        <v>0</v>
      </c>
      <c r="K289" s="231" t="s">
        <v>303</v>
      </c>
      <c r="L289" s="45"/>
      <c r="M289" s="236" t="s">
        <v>1</v>
      </c>
      <c r="N289" s="237" t="s">
        <v>49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1529</v>
      </c>
      <c r="AT289" s="240" t="s">
        <v>300</v>
      </c>
      <c r="AU289" s="240" t="s">
        <v>91</v>
      </c>
      <c r="AY289" s="18" t="s">
        <v>298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91</v>
      </c>
      <c r="BK289" s="241">
        <f>ROUND(I289*H289,2)</f>
        <v>0</v>
      </c>
      <c r="BL289" s="18" t="s">
        <v>1529</v>
      </c>
      <c r="BM289" s="240" t="s">
        <v>1534</v>
      </c>
    </row>
    <row r="290" s="13" customFormat="1">
      <c r="A290" s="13"/>
      <c r="B290" s="242"/>
      <c r="C290" s="243"/>
      <c r="D290" s="244" t="s">
        <v>305</v>
      </c>
      <c r="E290" s="245" t="s">
        <v>1</v>
      </c>
      <c r="F290" s="246" t="s">
        <v>1531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305</v>
      </c>
      <c r="AU290" s="252" t="s">
        <v>91</v>
      </c>
      <c r="AV290" s="13" t="s">
        <v>91</v>
      </c>
      <c r="AW290" s="13" t="s">
        <v>38</v>
      </c>
      <c r="AX290" s="13" t="s">
        <v>84</v>
      </c>
      <c r="AY290" s="252" t="s">
        <v>298</v>
      </c>
    </row>
    <row r="291" s="14" customFormat="1">
      <c r="A291" s="14"/>
      <c r="B291" s="253"/>
      <c r="C291" s="254"/>
      <c r="D291" s="244" t="s">
        <v>305</v>
      </c>
      <c r="E291" s="255" t="s">
        <v>1</v>
      </c>
      <c r="F291" s="256" t="s">
        <v>338</v>
      </c>
      <c r="G291" s="254"/>
      <c r="H291" s="257">
        <v>8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305</v>
      </c>
      <c r="AU291" s="263" t="s">
        <v>91</v>
      </c>
      <c r="AV291" s="14" t="s">
        <v>93</v>
      </c>
      <c r="AW291" s="14" t="s">
        <v>38</v>
      </c>
      <c r="AX291" s="14" t="s">
        <v>84</v>
      </c>
      <c r="AY291" s="263" t="s">
        <v>298</v>
      </c>
    </row>
    <row r="292" s="15" customFormat="1">
      <c r="A292" s="15"/>
      <c r="B292" s="264"/>
      <c r="C292" s="265"/>
      <c r="D292" s="244" t="s">
        <v>305</v>
      </c>
      <c r="E292" s="266" t="s">
        <v>1</v>
      </c>
      <c r="F292" s="267" t="s">
        <v>307</v>
      </c>
      <c r="G292" s="265"/>
      <c r="H292" s="268">
        <v>8</v>
      </c>
      <c r="I292" s="269"/>
      <c r="J292" s="265"/>
      <c r="K292" s="265"/>
      <c r="L292" s="270"/>
      <c r="M292" s="308"/>
      <c r="N292" s="309"/>
      <c r="O292" s="309"/>
      <c r="P292" s="309"/>
      <c r="Q292" s="309"/>
      <c r="R292" s="309"/>
      <c r="S292" s="309"/>
      <c r="T292" s="31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305</v>
      </c>
      <c r="AU292" s="274" t="s">
        <v>91</v>
      </c>
      <c r="AV292" s="15" t="s">
        <v>155</v>
      </c>
      <c r="AW292" s="15" t="s">
        <v>38</v>
      </c>
      <c r="AX292" s="15" t="s">
        <v>91</v>
      </c>
      <c r="AY292" s="274" t="s">
        <v>298</v>
      </c>
    </row>
    <row r="293" s="2" customFormat="1" ht="6.96" customHeight="1">
      <c r="A293" s="39"/>
      <c r="B293" s="67"/>
      <c r="C293" s="68"/>
      <c r="D293" s="68"/>
      <c r="E293" s="68"/>
      <c r="F293" s="68"/>
      <c r="G293" s="68"/>
      <c r="H293" s="68"/>
      <c r="I293" s="68"/>
      <c r="J293" s="68"/>
      <c r="K293" s="68"/>
      <c r="L293" s="45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sheetProtection sheet="1" autoFilter="0" formatColumns="0" formatRows="0" objects="1" scenarios="1" spinCount="100000" saltValue="RklQIExPXwli8aSSjdmhojqvIVjky3Y7iEdApFex9MUGvesIZ8yFL0nMySzSTyJu0l2F4NteZ6rTl3yEaV7QZg==" hashValue="foygdmZdMTEeUPRrjmkBr0/TfxgJXQy1ekNfFXnlY5HrbOyVEPQkabx/T+9069gRSjv9iwNRAvtTQXzV9hWA5w==" algorithmName="SHA-512" password="CC35"/>
  <autoFilter ref="C123:K2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125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Chodník podél silnice III/21233, Habartov - Na Rovince</v>
      </c>
      <c r="F7" s="152"/>
      <c r="G7" s="152"/>
      <c r="H7" s="152"/>
      <c r="L7" s="21"/>
    </row>
    <row r="8" s="1" customFormat="1" ht="12" customHeight="1">
      <c r="B8" s="21"/>
      <c r="D8" s="152" t="s">
        <v>135</v>
      </c>
      <c r="L8" s="21"/>
    </row>
    <row r="9" s="2" customFormat="1" ht="16.5" customHeight="1">
      <c r="A9" s="39"/>
      <c r="B9" s="45"/>
      <c r="C9" s="39"/>
      <c r="D9" s="39"/>
      <c r="E9" s="153" t="s">
        <v>1535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4" t="s">
        <v>1536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8. 1. 2023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28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29</v>
      </c>
      <c r="F17" s="39"/>
      <c r="G17" s="39"/>
      <c r="H17" s="39"/>
      <c r="I17" s="152" t="s">
        <v>30</v>
      </c>
      <c r="J17" s="142" t="s">
        <v>31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32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30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34</v>
      </c>
      <c r="E22" s="39"/>
      <c r="F22" s="39"/>
      <c r="G22" s="39"/>
      <c r="H22" s="39"/>
      <c r="I22" s="152" t="s">
        <v>27</v>
      </c>
      <c r="J22" s="142" t="s">
        <v>40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41</v>
      </c>
      <c r="F23" s="39"/>
      <c r="G23" s="39"/>
      <c r="H23" s="39"/>
      <c r="I23" s="152" t="s">
        <v>30</v>
      </c>
      <c r="J23" s="142" t="s">
        <v>1354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39</v>
      </c>
      <c r="E25" s="39"/>
      <c r="F25" s="39"/>
      <c r="G25" s="39"/>
      <c r="H25" s="39"/>
      <c r="I25" s="152" t="s">
        <v>27</v>
      </c>
      <c r="J25" s="142" t="s">
        <v>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41</v>
      </c>
      <c r="F26" s="39"/>
      <c r="G26" s="39"/>
      <c r="H26" s="39"/>
      <c r="I26" s="152" t="s">
        <v>30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42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393.75" customHeight="1">
      <c r="A29" s="156"/>
      <c r="B29" s="157"/>
      <c r="C29" s="156"/>
      <c r="D29" s="156"/>
      <c r="E29" s="158" t="s">
        <v>1537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44</v>
      </c>
      <c r="E32" s="39"/>
      <c r="F32" s="39"/>
      <c r="G32" s="39"/>
      <c r="H32" s="39"/>
      <c r="I32" s="39"/>
      <c r="J32" s="163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46</v>
      </c>
      <c r="G34" s="39"/>
      <c r="H34" s="39"/>
      <c r="I34" s="164" t="s">
        <v>45</v>
      </c>
      <c r="J34" s="164" t="s">
        <v>47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5" t="s">
        <v>48</v>
      </c>
      <c r="E35" s="152" t="s">
        <v>49</v>
      </c>
      <c r="F35" s="166">
        <f>ROUND((SUM(BE123:BE143)),  2)</f>
        <v>0</v>
      </c>
      <c r="G35" s="39"/>
      <c r="H35" s="39"/>
      <c r="I35" s="167">
        <v>0.20999999999999999</v>
      </c>
      <c r="J35" s="166">
        <f>ROUND(((SUM(BE123:BE143))*I35),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50</v>
      </c>
      <c r="F36" s="166">
        <f>ROUND((SUM(BF123:BF143)),  2)</f>
        <v>0</v>
      </c>
      <c r="G36" s="39"/>
      <c r="H36" s="39"/>
      <c r="I36" s="167">
        <v>0.12</v>
      </c>
      <c r="J36" s="166">
        <f>ROUND(((SUM(BF123:BF143))*I36),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51</v>
      </c>
      <c r="F37" s="166">
        <f>ROUND((SUM(BG123:BG143)),  2)</f>
        <v>0</v>
      </c>
      <c r="G37" s="39"/>
      <c r="H37" s="39"/>
      <c r="I37" s="167">
        <v>0.20999999999999999</v>
      </c>
      <c r="J37" s="16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52</v>
      </c>
      <c r="F38" s="166">
        <f>ROUND((SUM(BH123:BH143)),  2)</f>
        <v>0</v>
      </c>
      <c r="G38" s="39"/>
      <c r="H38" s="39"/>
      <c r="I38" s="167">
        <v>0.12</v>
      </c>
      <c r="J38" s="166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53</v>
      </c>
      <c r="F39" s="166">
        <f>ROUND((SUM(BI123:BI143)),  2)</f>
        <v>0</v>
      </c>
      <c r="G39" s="39"/>
      <c r="H39" s="39"/>
      <c r="I39" s="167">
        <v>0</v>
      </c>
      <c r="J39" s="166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261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6" t="str">
        <f>E7</f>
        <v>Chodník podél silnice III/21233, Habartov - Na Rovince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6" t="s">
        <v>1535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2022-31-VON-SP - VON - Soupis prací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silnice III/21233, Habartov - Na Rovince, Karlovar</v>
      </c>
      <c r="G91" s="41"/>
      <c r="H91" s="41"/>
      <c r="I91" s="33" t="s">
        <v>24</v>
      </c>
      <c r="J91" s="80" t="str">
        <f>IF(J14="","",J14)</f>
        <v>8. 1. 2023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26</v>
      </c>
      <c r="D93" s="41"/>
      <c r="E93" s="41"/>
      <c r="F93" s="28" t="str">
        <f>E17</f>
        <v>Město Habartov</v>
      </c>
      <c r="G93" s="41"/>
      <c r="H93" s="41"/>
      <c r="I93" s="33" t="s">
        <v>34</v>
      </c>
      <c r="J93" s="37" t="str">
        <f>E23</f>
        <v>Ing. Martin Haueisen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39</v>
      </c>
      <c r="J94" s="37" t="str">
        <f>E26</f>
        <v>Ing. Martin Haueisen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262</v>
      </c>
      <c r="D96" s="188"/>
      <c r="E96" s="188"/>
      <c r="F96" s="188"/>
      <c r="G96" s="188"/>
      <c r="H96" s="188"/>
      <c r="I96" s="188"/>
      <c r="J96" s="189" t="s">
        <v>263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264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265</v>
      </c>
    </row>
    <row r="99" s="9" customFormat="1" ht="24.96" customHeight="1">
      <c r="A99" s="9"/>
      <c r="B99" s="191"/>
      <c r="C99" s="192"/>
      <c r="D99" s="193" t="s">
        <v>1538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4"/>
      <c r="D100" s="198" t="s">
        <v>1539</v>
      </c>
      <c r="E100" s="199"/>
      <c r="F100" s="199"/>
      <c r="G100" s="199"/>
      <c r="H100" s="199"/>
      <c r="I100" s="199"/>
      <c r="J100" s="200">
        <f>J125</f>
        <v>0</v>
      </c>
      <c r="K100" s="134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4"/>
      <c r="D101" s="198" t="s">
        <v>1540</v>
      </c>
      <c r="E101" s="199"/>
      <c r="F101" s="199"/>
      <c r="G101" s="199"/>
      <c r="H101" s="199"/>
      <c r="I101" s="199"/>
      <c r="J101" s="200">
        <f>J138</f>
        <v>0</v>
      </c>
      <c r="K101" s="134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283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6" t="str">
        <f>E7</f>
        <v>Chodník podél silnice III/21233, Habartov - Na Rovince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6" t="s">
        <v>1535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77" t="str">
        <f>E11</f>
        <v>2022-31-VON-SP - VON - Soupis prací - Vedlejší a ostatní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silnice III/21233, Habartov - Na Rovince, Karlovar</v>
      </c>
      <c r="G117" s="41"/>
      <c r="H117" s="41"/>
      <c r="I117" s="33" t="s">
        <v>24</v>
      </c>
      <c r="J117" s="80" t="str">
        <f>IF(J14="","",J14)</f>
        <v>8. 1. 2023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26</v>
      </c>
      <c r="D119" s="41"/>
      <c r="E119" s="41"/>
      <c r="F119" s="28" t="str">
        <f>E17</f>
        <v>Město Habartov</v>
      </c>
      <c r="G119" s="41"/>
      <c r="H119" s="41"/>
      <c r="I119" s="33" t="s">
        <v>34</v>
      </c>
      <c r="J119" s="37" t="str">
        <f>E23</f>
        <v>Ing. Martin Haueisen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32</v>
      </c>
      <c r="D120" s="41"/>
      <c r="E120" s="41"/>
      <c r="F120" s="28" t="str">
        <f>IF(E20="","",E20)</f>
        <v>Vyplň údaj</v>
      </c>
      <c r="G120" s="41"/>
      <c r="H120" s="41"/>
      <c r="I120" s="33" t="s">
        <v>39</v>
      </c>
      <c r="J120" s="37" t="str">
        <f>E26</f>
        <v>Ing. Martin Haueisen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2"/>
      <c r="B122" s="203"/>
      <c r="C122" s="204" t="s">
        <v>284</v>
      </c>
      <c r="D122" s="205" t="s">
        <v>69</v>
      </c>
      <c r="E122" s="205" t="s">
        <v>65</v>
      </c>
      <c r="F122" s="205" t="s">
        <v>66</v>
      </c>
      <c r="G122" s="205" t="s">
        <v>285</v>
      </c>
      <c r="H122" s="205" t="s">
        <v>286</v>
      </c>
      <c r="I122" s="205" t="s">
        <v>287</v>
      </c>
      <c r="J122" s="205" t="s">
        <v>263</v>
      </c>
      <c r="K122" s="206" t="s">
        <v>288</v>
      </c>
      <c r="L122" s="207"/>
      <c r="M122" s="101" t="s">
        <v>1</v>
      </c>
      <c r="N122" s="102" t="s">
        <v>48</v>
      </c>
      <c r="O122" s="102" t="s">
        <v>289</v>
      </c>
      <c r="P122" s="102" t="s">
        <v>290</v>
      </c>
      <c r="Q122" s="102" t="s">
        <v>291</v>
      </c>
      <c r="R122" s="102" t="s">
        <v>292</v>
      </c>
      <c r="S122" s="102" t="s">
        <v>293</v>
      </c>
      <c r="T122" s="103" t="s">
        <v>294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9"/>
      <c r="B123" s="40"/>
      <c r="C123" s="108" t="s">
        <v>295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83</v>
      </c>
      <c r="AU123" s="18" t="s">
        <v>265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83</v>
      </c>
      <c r="E124" s="216" t="s">
        <v>1541</v>
      </c>
      <c r="F124" s="216" t="s">
        <v>1542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P125+P138</f>
        <v>0</v>
      </c>
      <c r="Q124" s="221"/>
      <c r="R124" s="222">
        <f>R125+R138</f>
        <v>0</v>
      </c>
      <c r="S124" s="221"/>
      <c r="T124" s="223">
        <f>T125+T138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260</v>
      </c>
      <c r="AT124" s="225" t="s">
        <v>83</v>
      </c>
      <c r="AU124" s="225" t="s">
        <v>84</v>
      </c>
      <c r="AY124" s="224" t="s">
        <v>298</v>
      </c>
      <c r="BK124" s="226">
        <f>BK125+BK138</f>
        <v>0</v>
      </c>
    </row>
    <row r="125" s="12" customFormat="1" ht="22.8" customHeight="1">
      <c r="A125" s="12"/>
      <c r="B125" s="213"/>
      <c r="C125" s="214"/>
      <c r="D125" s="215" t="s">
        <v>83</v>
      </c>
      <c r="E125" s="227" t="s">
        <v>1543</v>
      </c>
      <c r="F125" s="227" t="s">
        <v>1544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SUM(P126:P137)</f>
        <v>0</v>
      </c>
      <c r="Q125" s="221"/>
      <c r="R125" s="222">
        <f>SUM(R126:R137)</f>
        <v>0</v>
      </c>
      <c r="S125" s="221"/>
      <c r="T125" s="223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260</v>
      </c>
      <c r="AT125" s="225" t="s">
        <v>83</v>
      </c>
      <c r="AU125" s="225" t="s">
        <v>91</v>
      </c>
      <c r="AY125" s="224" t="s">
        <v>298</v>
      </c>
      <c r="BK125" s="226">
        <f>SUM(BK126:BK137)</f>
        <v>0</v>
      </c>
    </row>
    <row r="126" s="2" customFormat="1" ht="16.5" customHeight="1">
      <c r="A126" s="39"/>
      <c r="B126" s="40"/>
      <c r="C126" s="229" t="s">
        <v>91</v>
      </c>
      <c r="D126" s="229" t="s">
        <v>300</v>
      </c>
      <c r="E126" s="230" t="s">
        <v>1545</v>
      </c>
      <c r="F126" s="231" t="s">
        <v>1546</v>
      </c>
      <c r="G126" s="232" t="s">
        <v>1547</v>
      </c>
      <c r="H126" s="233">
        <v>1</v>
      </c>
      <c r="I126" s="234"/>
      <c r="J126" s="235">
        <f>ROUND(I126*H126,2)</f>
        <v>0</v>
      </c>
      <c r="K126" s="231" t="s">
        <v>303</v>
      </c>
      <c r="L126" s="45"/>
      <c r="M126" s="236" t="s">
        <v>1</v>
      </c>
      <c r="N126" s="237" t="s">
        <v>49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1548</v>
      </c>
      <c r="AT126" s="240" t="s">
        <v>300</v>
      </c>
      <c r="AU126" s="240" t="s">
        <v>93</v>
      </c>
      <c r="AY126" s="18" t="s">
        <v>298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91</v>
      </c>
      <c r="BK126" s="241">
        <f>ROUND(I126*H126,2)</f>
        <v>0</v>
      </c>
      <c r="BL126" s="18" t="s">
        <v>1548</v>
      </c>
      <c r="BM126" s="240" t="s">
        <v>1549</v>
      </c>
    </row>
    <row r="127" s="2" customFormat="1">
      <c r="A127" s="39"/>
      <c r="B127" s="40"/>
      <c r="C127" s="41"/>
      <c r="D127" s="244" t="s">
        <v>324</v>
      </c>
      <c r="E127" s="41"/>
      <c r="F127" s="275" t="s">
        <v>1550</v>
      </c>
      <c r="G127" s="41"/>
      <c r="H127" s="41"/>
      <c r="I127" s="276"/>
      <c r="J127" s="41"/>
      <c r="K127" s="41"/>
      <c r="L127" s="45"/>
      <c r="M127" s="277"/>
      <c r="N127" s="27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324</v>
      </c>
      <c r="AU127" s="18" t="s">
        <v>93</v>
      </c>
    </row>
    <row r="128" s="2" customFormat="1" ht="16.5" customHeight="1">
      <c r="A128" s="39"/>
      <c r="B128" s="40"/>
      <c r="C128" s="229" t="s">
        <v>93</v>
      </c>
      <c r="D128" s="229" t="s">
        <v>300</v>
      </c>
      <c r="E128" s="230" t="s">
        <v>1551</v>
      </c>
      <c r="F128" s="231" t="s">
        <v>1552</v>
      </c>
      <c r="G128" s="232" t="s">
        <v>1547</v>
      </c>
      <c r="H128" s="233">
        <v>1</v>
      </c>
      <c r="I128" s="234"/>
      <c r="J128" s="235">
        <f>ROUND(I128*H128,2)</f>
        <v>0</v>
      </c>
      <c r="K128" s="231" t="s">
        <v>303</v>
      </c>
      <c r="L128" s="45"/>
      <c r="M128" s="236" t="s">
        <v>1</v>
      </c>
      <c r="N128" s="237" t="s">
        <v>49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1548</v>
      </c>
      <c r="AT128" s="240" t="s">
        <v>300</v>
      </c>
      <c r="AU128" s="240" t="s">
        <v>93</v>
      </c>
      <c r="AY128" s="18" t="s">
        <v>298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91</v>
      </c>
      <c r="BK128" s="241">
        <f>ROUND(I128*H128,2)</f>
        <v>0</v>
      </c>
      <c r="BL128" s="18" t="s">
        <v>1548</v>
      </c>
      <c r="BM128" s="240" t="s">
        <v>1553</v>
      </c>
    </row>
    <row r="129" s="2" customFormat="1">
      <c r="A129" s="39"/>
      <c r="B129" s="40"/>
      <c r="C129" s="41"/>
      <c r="D129" s="244" t="s">
        <v>324</v>
      </c>
      <c r="E129" s="41"/>
      <c r="F129" s="275" t="s">
        <v>1554</v>
      </c>
      <c r="G129" s="41"/>
      <c r="H129" s="41"/>
      <c r="I129" s="276"/>
      <c r="J129" s="41"/>
      <c r="K129" s="41"/>
      <c r="L129" s="45"/>
      <c r="M129" s="277"/>
      <c r="N129" s="27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324</v>
      </c>
      <c r="AU129" s="18" t="s">
        <v>93</v>
      </c>
    </row>
    <row r="130" s="2" customFormat="1" ht="16.5" customHeight="1">
      <c r="A130" s="39"/>
      <c r="B130" s="40"/>
      <c r="C130" s="229" t="s">
        <v>193</v>
      </c>
      <c r="D130" s="229" t="s">
        <v>300</v>
      </c>
      <c r="E130" s="230" t="s">
        <v>1555</v>
      </c>
      <c r="F130" s="231" t="s">
        <v>1556</v>
      </c>
      <c r="G130" s="232" t="s">
        <v>1547</v>
      </c>
      <c r="H130" s="233">
        <v>1</v>
      </c>
      <c r="I130" s="234"/>
      <c r="J130" s="235">
        <f>ROUND(I130*H130,2)</f>
        <v>0</v>
      </c>
      <c r="K130" s="231" t="s">
        <v>303</v>
      </c>
      <c r="L130" s="45"/>
      <c r="M130" s="236" t="s">
        <v>1</v>
      </c>
      <c r="N130" s="237" t="s">
        <v>49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1548</v>
      </c>
      <c r="AT130" s="240" t="s">
        <v>300</v>
      </c>
      <c r="AU130" s="240" t="s">
        <v>93</v>
      </c>
      <c r="AY130" s="18" t="s">
        <v>298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91</v>
      </c>
      <c r="BK130" s="241">
        <f>ROUND(I130*H130,2)</f>
        <v>0</v>
      </c>
      <c r="BL130" s="18" t="s">
        <v>1548</v>
      </c>
      <c r="BM130" s="240" t="s">
        <v>1557</v>
      </c>
    </row>
    <row r="131" s="2" customFormat="1">
      <c r="A131" s="39"/>
      <c r="B131" s="40"/>
      <c r="C131" s="41"/>
      <c r="D131" s="244" t="s">
        <v>324</v>
      </c>
      <c r="E131" s="41"/>
      <c r="F131" s="275" t="s">
        <v>1558</v>
      </c>
      <c r="G131" s="41"/>
      <c r="H131" s="41"/>
      <c r="I131" s="276"/>
      <c r="J131" s="41"/>
      <c r="K131" s="41"/>
      <c r="L131" s="45"/>
      <c r="M131" s="277"/>
      <c r="N131" s="27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324</v>
      </c>
      <c r="AU131" s="18" t="s">
        <v>93</v>
      </c>
    </row>
    <row r="132" s="2" customFormat="1" ht="16.5" customHeight="1">
      <c r="A132" s="39"/>
      <c r="B132" s="40"/>
      <c r="C132" s="229" t="s">
        <v>155</v>
      </c>
      <c r="D132" s="229" t="s">
        <v>300</v>
      </c>
      <c r="E132" s="230" t="s">
        <v>1559</v>
      </c>
      <c r="F132" s="231" t="s">
        <v>1560</v>
      </c>
      <c r="G132" s="232" t="s">
        <v>1547</v>
      </c>
      <c r="H132" s="233">
        <v>1</v>
      </c>
      <c r="I132" s="234"/>
      <c r="J132" s="235">
        <f>ROUND(I132*H132,2)</f>
        <v>0</v>
      </c>
      <c r="K132" s="231" t="s">
        <v>303</v>
      </c>
      <c r="L132" s="45"/>
      <c r="M132" s="236" t="s">
        <v>1</v>
      </c>
      <c r="N132" s="237" t="s">
        <v>49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1548</v>
      </c>
      <c r="AT132" s="240" t="s">
        <v>300</v>
      </c>
      <c r="AU132" s="240" t="s">
        <v>93</v>
      </c>
      <c r="AY132" s="18" t="s">
        <v>298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91</v>
      </c>
      <c r="BK132" s="241">
        <f>ROUND(I132*H132,2)</f>
        <v>0</v>
      </c>
      <c r="BL132" s="18" t="s">
        <v>1548</v>
      </c>
      <c r="BM132" s="240" t="s">
        <v>1561</v>
      </c>
    </row>
    <row r="133" s="2" customFormat="1">
      <c r="A133" s="39"/>
      <c r="B133" s="40"/>
      <c r="C133" s="41"/>
      <c r="D133" s="244" t="s">
        <v>324</v>
      </c>
      <c r="E133" s="41"/>
      <c r="F133" s="275" t="s">
        <v>1562</v>
      </c>
      <c r="G133" s="41"/>
      <c r="H133" s="41"/>
      <c r="I133" s="276"/>
      <c r="J133" s="41"/>
      <c r="K133" s="41"/>
      <c r="L133" s="45"/>
      <c r="M133" s="277"/>
      <c r="N133" s="27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324</v>
      </c>
      <c r="AU133" s="18" t="s">
        <v>93</v>
      </c>
    </row>
    <row r="134" s="2" customFormat="1" ht="16.5" customHeight="1">
      <c r="A134" s="39"/>
      <c r="B134" s="40"/>
      <c r="C134" s="229" t="s">
        <v>260</v>
      </c>
      <c r="D134" s="229" t="s">
        <v>300</v>
      </c>
      <c r="E134" s="230" t="s">
        <v>1563</v>
      </c>
      <c r="F134" s="231" t="s">
        <v>1564</v>
      </c>
      <c r="G134" s="232" t="s">
        <v>1547</v>
      </c>
      <c r="H134" s="233">
        <v>1</v>
      </c>
      <c r="I134" s="234"/>
      <c r="J134" s="235">
        <f>ROUND(I134*H134,2)</f>
        <v>0</v>
      </c>
      <c r="K134" s="231" t="s">
        <v>303</v>
      </c>
      <c r="L134" s="45"/>
      <c r="M134" s="236" t="s">
        <v>1</v>
      </c>
      <c r="N134" s="237" t="s">
        <v>49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1548</v>
      </c>
      <c r="AT134" s="240" t="s">
        <v>300</v>
      </c>
      <c r="AU134" s="240" t="s">
        <v>93</v>
      </c>
      <c r="AY134" s="18" t="s">
        <v>298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91</v>
      </c>
      <c r="BK134" s="241">
        <f>ROUND(I134*H134,2)</f>
        <v>0</v>
      </c>
      <c r="BL134" s="18" t="s">
        <v>1548</v>
      </c>
      <c r="BM134" s="240" t="s">
        <v>1565</v>
      </c>
    </row>
    <row r="135" s="2" customFormat="1" ht="16.5" customHeight="1">
      <c r="A135" s="39"/>
      <c r="B135" s="40"/>
      <c r="C135" s="229" t="s">
        <v>183</v>
      </c>
      <c r="D135" s="229" t="s">
        <v>300</v>
      </c>
      <c r="E135" s="230" t="s">
        <v>1566</v>
      </c>
      <c r="F135" s="231" t="s">
        <v>1567</v>
      </c>
      <c r="G135" s="232" t="s">
        <v>1547</v>
      </c>
      <c r="H135" s="233">
        <v>1</v>
      </c>
      <c r="I135" s="234"/>
      <c r="J135" s="235">
        <f>ROUND(I135*H135,2)</f>
        <v>0</v>
      </c>
      <c r="K135" s="231" t="s">
        <v>303</v>
      </c>
      <c r="L135" s="45"/>
      <c r="M135" s="236" t="s">
        <v>1</v>
      </c>
      <c r="N135" s="237" t="s">
        <v>49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1548</v>
      </c>
      <c r="AT135" s="240" t="s">
        <v>300</v>
      </c>
      <c r="AU135" s="240" t="s">
        <v>93</v>
      </c>
      <c r="AY135" s="18" t="s">
        <v>298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91</v>
      </c>
      <c r="BK135" s="241">
        <f>ROUND(I135*H135,2)</f>
        <v>0</v>
      </c>
      <c r="BL135" s="18" t="s">
        <v>1548</v>
      </c>
      <c r="BM135" s="240" t="s">
        <v>1568</v>
      </c>
    </row>
    <row r="136" s="2" customFormat="1" ht="16.5" customHeight="1">
      <c r="A136" s="39"/>
      <c r="B136" s="40"/>
      <c r="C136" s="229" t="s">
        <v>187</v>
      </c>
      <c r="D136" s="229" t="s">
        <v>300</v>
      </c>
      <c r="E136" s="230" t="s">
        <v>1569</v>
      </c>
      <c r="F136" s="231" t="s">
        <v>1570</v>
      </c>
      <c r="G136" s="232" t="s">
        <v>1048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49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1548</v>
      </c>
      <c r="AT136" s="240" t="s">
        <v>300</v>
      </c>
      <c r="AU136" s="240" t="s">
        <v>93</v>
      </c>
      <c r="AY136" s="18" t="s">
        <v>298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91</v>
      </c>
      <c r="BK136" s="241">
        <f>ROUND(I136*H136,2)</f>
        <v>0</v>
      </c>
      <c r="BL136" s="18" t="s">
        <v>1548</v>
      </c>
      <c r="BM136" s="240" t="s">
        <v>1571</v>
      </c>
    </row>
    <row r="137" s="2" customFormat="1">
      <c r="A137" s="39"/>
      <c r="B137" s="40"/>
      <c r="C137" s="41"/>
      <c r="D137" s="244" t="s">
        <v>324</v>
      </c>
      <c r="E137" s="41"/>
      <c r="F137" s="275" t="s">
        <v>1572</v>
      </c>
      <c r="G137" s="41"/>
      <c r="H137" s="41"/>
      <c r="I137" s="276"/>
      <c r="J137" s="41"/>
      <c r="K137" s="41"/>
      <c r="L137" s="45"/>
      <c r="M137" s="277"/>
      <c r="N137" s="27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324</v>
      </c>
      <c r="AU137" s="18" t="s">
        <v>93</v>
      </c>
    </row>
    <row r="138" s="12" customFormat="1" ht="22.8" customHeight="1">
      <c r="A138" s="12"/>
      <c r="B138" s="213"/>
      <c r="C138" s="214"/>
      <c r="D138" s="215" t="s">
        <v>83</v>
      </c>
      <c r="E138" s="227" t="s">
        <v>1573</v>
      </c>
      <c r="F138" s="227" t="s">
        <v>1574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SUM(P139:P143)</f>
        <v>0</v>
      </c>
      <c r="Q138" s="221"/>
      <c r="R138" s="222">
        <f>SUM(R139:R143)</f>
        <v>0</v>
      </c>
      <c r="S138" s="221"/>
      <c r="T138" s="223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260</v>
      </c>
      <c r="AT138" s="225" t="s">
        <v>83</v>
      </c>
      <c r="AU138" s="225" t="s">
        <v>91</v>
      </c>
      <c r="AY138" s="224" t="s">
        <v>298</v>
      </c>
      <c r="BK138" s="226">
        <f>SUM(BK139:BK143)</f>
        <v>0</v>
      </c>
    </row>
    <row r="139" s="2" customFormat="1" ht="16.5" customHeight="1">
      <c r="A139" s="39"/>
      <c r="B139" s="40"/>
      <c r="C139" s="229" t="s">
        <v>338</v>
      </c>
      <c r="D139" s="229" t="s">
        <v>300</v>
      </c>
      <c r="E139" s="230" t="s">
        <v>1575</v>
      </c>
      <c r="F139" s="231" t="s">
        <v>1574</v>
      </c>
      <c r="G139" s="232" t="s">
        <v>1547</v>
      </c>
      <c r="H139" s="233">
        <v>1</v>
      </c>
      <c r="I139" s="234"/>
      <c r="J139" s="235">
        <f>ROUND(I139*H139,2)</f>
        <v>0</v>
      </c>
      <c r="K139" s="231" t="s">
        <v>303</v>
      </c>
      <c r="L139" s="45"/>
      <c r="M139" s="236" t="s">
        <v>1</v>
      </c>
      <c r="N139" s="237" t="s">
        <v>49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1548</v>
      </c>
      <c r="AT139" s="240" t="s">
        <v>300</v>
      </c>
      <c r="AU139" s="240" t="s">
        <v>93</v>
      </c>
      <c r="AY139" s="18" t="s">
        <v>298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91</v>
      </c>
      <c r="BK139" s="241">
        <f>ROUND(I139*H139,2)</f>
        <v>0</v>
      </c>
      <c r="BL139" s="18" t="s">
        <v>1548</v>
      </c>
      <c r="BM139" s="240" t="s">
        <v>1576</v>
      </c>
    </row>
    <row r="140" s="2" customFormat="1">
      <c r="A140" s="39"/>
      <c r="B140" s="40"/>
      <c r="C140" s="41"/>
      <c r="D140" s="244" t="s">
        <v>324</v>
      </c>
      <c r="E140" s="41"/>
      <c r="F140" s="275" t="s">
        <v>1577</v>
      </c>
      <c r="G140" s="41"/>
      <c r="H140" s="41"/>
      <c r="I140" s="276"/>
      <c r="J140" s="41"/>
      <c r="K140" s="41"/>
      <c r="L140" s="45"/>
      <c r="M140" s="277"/>
      <c r="N140" s="27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324</v>
      </c>
      <c r="AU140" s="18" t="s">
        <v>93</v>
      </c>
    </row>
    <row r="141" s="2" customFormat="1" ht="16.5" customHeight="1">
      <c r="A141" s="39"/>
      <c r="B141" s="40"/>
      <c r="C141" s="229" t="s">
        <v>149</v>
      </c>
      <c r="D141" s="229" t="s">
        <v>300</v>
      </c>
      <c r="E141" s="230" t="s">
        <v>1578</v>
      </c>
      <c r="F141" s="231" t="s">
        <v>1579</v>
      </c>
      <c r="G141" s="232" t="s">
        <v>1547</v>
      </c>
      <c r="H141" s="233">
        <v>1</v>
      </c>
      <c r="I141" s="234"/>
      <c r="J141" s="235">
        <f>ROUND(I141*H141,2)</f>
        <v>0</v>
      </c>
      <c r="K141" s="231" t="s">
        <v>303</v>
      </c>
      <c r="L141" s="45"/>
      <c r="M141" s="236" t="s">
        <v>1</v>
      </c>
      <c r="N141" s="237" t="s">
        <v>49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1548</v>
      </c>
      <c r="AT141" s="240" t="s">
        <v>300</v>
      </c>
      <c r="AU141" s="240" t="s">
        <v>93</v>
      </c>
      <c r="AY141" s="18" t="s">
        <v>298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91</v>
      </c>
      <c r="BK141" s="241">
        <f>ROUND(I141*H141,2)</f>
        <v>0</v>
      </c>
      <c r="BL141" s="18" t="s">
        <v>1548</v>
      </c>
      <c r="BM141" s="240" t="s">
        <v>1580</v>
      </c>
    </row>
    <row r="142" s="2" customFormat="1">
      <c r="A142" s="39"/>
      <c r="B142" s="40"/>
      <c r="C142" s="41"/>
      <c r="D142" s="244" t="s">
        <v>324</v>
      </c>
      <c r="E142" s="41"/>
      <c r="F142" s="275" t="s">
        <v>1581</v>
      </c>
      <c r="G142" s="41"/>
      <c r="H142" s="41"/>
      <c r="I142" s="276"/>
      <c r="J142" s="41"/>
      <c r="K142" s="41"/>
      <c r="L142" s="45"/>
      <c r="M142" s="277"/>
      <c r="N142" s="27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324</v>
      </c>
      <c r="AU142" s="18" t="s">
        <v>93</v>
      </c>
    </row>
    <row r="143" s="2" customFormat="1" ht="16.5" customHeight="1">
      <c r="A143" s="39"/>
      <c r="B143" s="40"/>
      <c r="C143" s="229" t="s">
        <v>345</v>
      </c>
      <c r="D143" s="229" t="s">
        <v>300</v>
      </c>
      <c r="E143" s="230" t="s">
        <v>1582</v>
      </c>
      <c r="F143" s="231" t="s">
        <v>1583</v>
      </c>
      <c r="G143" s="232" t="s">
        <v>1547</v>
      </c>
      <c r="H143" s="233">
        <v>2</v>
      </c>
      <c r="I143" s="234"/>
      <c r="J143" s="235">
        <f>ROUND(I143*H143,2)</f>
        <v>0</v>
      </c>
      <c r="K143" s="231" t="s">
        <v>303</v>
      </c>
      <c r="L143" s="45"/>
      <c r="M143" s="289" t="s">
        <v>1</v>
      </c>
      <c r="N143" s="290" t="s">
        <v>49</v>
      </c>
      <c r="O143" s="291"/>
      <c r="P143" s="292">
        <f>O143*H143</f>
        <v>0</v>
      </c>
      <c r="Q143" s="292">
        <v>0</v>
      </c>
      <c r="R143" s="292">
        <f>Q143*H143</f>
        <v>0</v>
      </c>
      <c r="S143" s="292">
        <v>0</v>
      </c>
      <c r="T143" s="29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1548</v>
      </c>
      <c r="AT143" s="240" t="s">
        <v>300</v>
      </c>
      <c r="AU143" s="240" t="s">
        <v>93</v>
      </c>
      <c r="AY143" s="18" t="s">
        <v>298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91</v>
      </c>
      <c r="BK143" s="241">
        <f>ROUND(I143*H143,2)</f>
        <v>0</v>
      </c>
      <c r="BL143" s="18" t="s">
        <v>1548</v>
      </c>
      <c r="BM143" s="240" t="s">
        <v>1584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9mrcW1itUAwxM1Qocf4llehdDuYOKLL5k0A+PvcBMubcgYu2c8bgDdgH9dFSBX0I+cHQEEJMJYZ3bwX1QNTv+w==" hashValue="JQVYZx2HDem3FDuaZEfJUGhXijE+BTBgLVoHHbi9ne3q9H+CuC4r9jgJR75YsVfEHH59hwIED7efsUWpehmCnw==" algorithmName="SHA-512" password="CC35"/>
  <autoFilter ref="C122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1585</v>
      </c>
      <c r="H4" s="21"/>
    </row>
    <row r="5" s="1" customFormat="1" ht="12" customHeight="1">
      <c r="B5" s="21"/>
      <c r="C5" s="311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2" t="s">
        <v>16</v>
      </c>
      <c r="D6" s="313" t="s">
        <v>17</v>
      </c>
      <c r="E6" s="1"/>
      <c r="F6" s="1"/>
      <c r="H6" s="21"/>
    </row>
    <row r="7" s="1" customFormat="1" ht="16.5" customHeight="1">
      <c r="B7" s="21"/>
      <c r="C7" s="152" t="s">
        <v>24</v>
      </c>
      <c r="D7" s="155" t="str">
        <f>'Rekapitulace stavby'!AN8</f>
        <v>8. 1. 2023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2"/>
      <c r="B9" s="314"/>
      <c r="C9" s="315" t="s">
        <v>65</v>
      </c>
      <c r="D9" s="316" t="s">
        <v>66</v>
      </c>
      <c r="E9" s="316" t="s">
        <v>285</v>
      </c>
      <c r="F9" s="317" t="s">
        <v>1586</v>
      </c>
      <c r="G9" s="202"/>
      <c r="H9" s="314"/>
    </row>
    <row r="10" s="2" customFormat="1" ht="26.4" customHeight="1">
      <c r="A10" s="39"/>
      <c r="B10" s="45"/>
      <c r="C10" s="318" t="s">
        <v>1587</v>
      </c>
      <c r="D10" s="318" t="s">
        <v>96</v>
      </c>
      <c r="E10" s="39"/>
      <c r="F10" s="39"/>
      <c r="G10" s="39"/>
      <c r="H10" s="45"/>
    </row>
    <row r="11" s="2" customFormat="1" ht="16.8" customHeight="1">
      <c r="A11" s="39"/>
      <c r="B11" s="45"/>
      <c r="C11" s="319" t="s">
        <v>119</v>
      </c>
      <c r="D11" s="320" t="s">
        <v>120</v>
      </c>
      <c r="E11" s="321" t="s">
        <v>121</v>
      </c>
      <c r="F11" s="322">
        <v>876.70000000000005</v>
      </c>
      <c r="G11" s="39"/>
      <c r="H11" s="45"/>
    </row>
    <row r="12" s="2" customFormat="1" ht="16.8" customHeight="1">
      <c r="A12" s="39"/>
      <c r="B12" s="45"/>
      <c r="C12" s="323" t="s">
        <v>1</v>
      </c>
      <c r="D12" s="323" t="s">
        <v>306</v>
      </c>
      <c r="E12" s="18" t="s">
        <v>1</v>
      </c>
      <c r="F12" s="324">
        <v>0</v>
      </c>
      <c r="G12" s="39"/>
      <c r="H12" s="45"/>
    </row>
    <row r="13" s="2" customFormat="1" ht="16.8" customHeight="1">
      <c r="A13" s="39"/>
      <c r="B13" s="45"/>
      <c r="C13" s="323" t="s">
        <v>119</v>
      </c>
      <c r="D13" s="323" t="s">
        <v>616</v>
      </c>
      <c r="E13" s="18" t="s">
        <v>1</v>
      </c>
      <c r="F13" s="324">
        <v>876.70000000000005</v>
      </c>
      <c r="G13" s="39"/>
      <c r="H13" s="45"/>
    </row>
    <row r="14" s="2" customFormat="1" ht="16.8" customHeight="1">
      <c r="A14" s="39"/>
      <c r="B14" s="45"/>
      <c r="C14" s="325" t="s">
        <v>1588</v>
      </c>
      <c r="D14" s="39"/>
      <c r="E14" s="39"/>
      <c r="F14" s="39"/>
      <c r="G14" s="39"/>
      <c r="H14" s="45"/>
    </row>
    <row r="15" s="2" customFormat="1">
      <c r="A15" s="39"/>
      <c r="B15" s="45"/>
      <c r="C15" s="323" t="s">
        <v>613</v>
      </c>
      <c r="D15" s="323" t="s">
        <v>614</v>
      </c>
      <c r="E15" s="18" t="s">
        <v>121</v>
      </c>
      <c r="F15" s="324">
        <v>987</v>
      </c>
      <c r="G15" s="39"/>
      <c r="H15" s="45"/>
    </row>
    <row r="16" s="2" customFormat="1" ht="16.8" customHeight="1">
      <c r="A16" s="39"/>
      <c r="B16" s="45"/>
      <c r="C16" s="323" t="s">
        <v>364</v>
      </c>
      <c r="D16" s="323" t="s">
        <v>365</v>
      </c>
      <c r="E16" s="18" t="s">
        <v>121</v>
      </c>
      <c r="F16" s="324">
        <v>2795.4949999999999</v>
      </c>
      <c r="G16" s="39"/>
      <c r="H16" s="45"/>
    </row>
    <row r="17" s="2" customFormat="1" ht="16.8" customHeight="1">
      <c r="A17" s="39"/>
      <c r="B17" s="45"/>
      <c r="C17" s="323" t="s">
        <v>583</v>
      </c>
      <c r="D17" s="323" t="s">
        <v>584</v>
      </c>
      <c r="E17" s="18" t="s">
        <v>121</v>
      </c>
      <c r="F17" s="324">
        <v>2277.645</v>
      </c>
      <c r="G17" s="39"/>
      <c r="H17" s="45"/>
    </row>
    <row r="18" s="2" customFormat="1" ht="16.8" customHeight="1">
      <c r="A18" s="39"/>
      <c r="B18" s="45"/>
      <c r="C18" s="323" t="s">
        <v>593</v>
      </c>
      <c r="D18" s="323" t="s">
        <v>594</v>
      </c>
      <c r="E18" s="18" t="s">
        <v>121</v>
      </c>
      <c r="F18" s="324">
        <v>2374</v>
      </c>
      <c r="G18" s="39"/>
      <c r="H18" s="45"/>
    </row>
    <row r="19" s="2" customFormat="1" ht="16.8" customHeight="1">
      <c r="A19" s="39"/>
      <c r="B19" s="45"/>
      <c r="C19" s="323" t="s">
        <v>598</v>
      </c>
      <c r="D19" s="323" t="s">
        <v>599</v>
      </c>
      <c r="E19" s="18" t="s">
        <v>121</v>
      </c>
      <c r="F19" s="324">
        <v>2374</v>
      </c>
      <c r="G19" s="39"/>
      <c r="H19" s="45"/>
    </row>
    <row r="20" s="2" customFormat="1" ht="16.8" customHeight="1">
      <c r="A20" s="39"/>
      <c r="B20" s="45"/>
      <c r="C20" s="323" t="s">
        <v>602</v>
      </c>
      <c r="D20" s="323" t="s">
        <v>603</v>
      </c>
      <c r="E20" s="18" t="s">
        <v>121</v>
      </c>
      <c r="F20" s="324">
        <v>3250.6999999999998</v>
      </c>
      <c r="G20" s="39"/>
      <c r="H20" s="45"/>
    </row>
    <row r="21" s="2" customFormat="1" ht="16.8" customHeight="1">
      <c r="A21" s="39"/>
      <c r="B21" s="45"/>
      <c r="C21" s="323" t="s">
        <v>618</v>
      </c>
      <c r="D21" s="323" t="s">
        <v>619</v>
      </c>
      <c r="E21" s="18" t="s">
        <v>121</v>
      </c>
      <c r="F21" s="324">
        <v>876.70000000000005</v>
      </c>
      <c r="G21" s="39"/>
      <c r="H21" s="45"/>
    </row>
    <row r="22" s="2" customFormat="1" ht="16.8" customHeight="1">
      <c r="A22" s="39"/>
      <c r="B22" s="45"/>
      <c r="C22" s="319" t="s">
        <v>123</v>
      </c>
      <c r="D22" s="320" t="s">
        <v>120</v>
      </c>
      <c r="E22" s="321" t="s">
        <v>121</v>
      </c>
      <c r="F22" s="322">
        <v>110.3</v>
      </c>
      <c r="G22" s="39"/>
      <c r="H22" s="45"/>
    </row>
    <row r="23" s="2" customFormat="1" ht="16.8" customHeight="1">
      <c r="A23" s="39"/>
      <c r="B23" s="45"/>
      <c r="C23" s="323" t="s">
        <v>123</v>
      </c>
      <c r="D23" s="323" t="s">
        <v>617</v>
      </c>
      <c r="E23" s="18" t="s">
        <v>1</v>
      </c>
      <c r="F23" s="324">
        <v>110.3</v>
      </c>
      <c r="G23" s="39"/>
      <c r="H23" s="45"/>
    </row>
    <row r="24" s="2" customFormat="1" ht="16.8" customHeight="1">
      <c r="A24" s="39"/>
      <c r="B24" s="45"/>
      <c r="C24" s="325" t="s">
        <v>1588</v>
      </c>
      <c r="D24" s="39"/>
      <c r="E24" s="39"/>
      <c r="F24" s="39"/>
      <c r="G24" s="39"/>
      <c r="H24" s="45"/>
    </row>
    <row r="25" s="2" customFormat="1">
      <c r="A25" s="39"/>
      <c r="B25" s="45"/>
      <c r="C25" s="323" t="s">
        <v>613</v>
      </c>
      <c r="D25" s="323" t="s">
        <v>614</v>
      </c>
      <c r="E25" s="18" t="s">
        <v>121</v>
      </c>
      <c r="F25" s="324">
        <v>987</v>
      </c>
      <c r="G25" s="39"/>
      <c r="H25" s="45"/>
    </row>
    <row r="26" s="2" customFormat="1" ht="16.8" customHeight="1">
      <c r="A26" s="39"/>
      <c r="B26" s="45"/>
      <c r="C26" s="323" t="s">
        <v>364</v>
      </c>
      <c r="D26" s="323" t="s">
        <v>365</v>
      </c>
      <c r="E26" s="18" t="s">
        <v>121</v>
      </c>
      <c r="F26" s="324">
        <v>2795.4949999999999</v>
      </c>
      <c r="G26" s="39"/>
      <c r="H26" s="45"/>
    </row>
    <row r="27" s="2" customFormat="1" ht="16.8" customHeight="1">
      <c r="A27" s="39"/>
      <c r="B27" s="45"/>
      <c r="C27" s="323" t="s">
        <v>583</v>
      </c>
      <c r="D27" s="323" t="s">
        <v>584</v>
      </c>
      <c r="E27" s="18" t="s">
        <v>121</v>
      </c>
      <c r="F27" s="324">
        <v>2277.645</v>
      </c>
      <c r="G27" s="39"/>
      <c r="H27" s="45"/>
    </row>
    <row r="28" s="2" customFormat="1" ht="16.8" customHeight="1">
      <c r="A28" s="39"/>
      <c r="B28" s="45"/>
      <c r="C28" s="323" t="s">
        <v>1079</v>
      </c>
      <c r="D28" s="323" t="s">
        <v>1080</v>
      </c>
      <c r="E28" s="18" t="s">
        <v>121</v>
      </c>
      <c r="F28" s="324">
        <v>357.09500000000003</v>
      </c>
      <c r="G28" s="39"/>
      <c r="H28" s="45"/>
    </row>
    <row r="29" s="2" customFormat="1" ht="16.8" customHeight="1">
      <c r="A29" s="39"/>
      <c r="B29" s="45"/>
      <c r="C29" s="323" t="s">
        <v>593</v>
      </c>
      <c r="D29" s="323" t="s">
        <v>594</v>
      </c>
      <c r="E29" s="18" t="s">
        <v>121</v>
      </c>
      <c r="F29" s="324">
        <v>2374</v>
      </c>
      <c r="G29" s="39"/>
      <c r="H29" s="45"/>
    </row>
    <row r="30" s="2" customFormat="1" ht="16.8" customHeight="1">
      <c r="A30" s="39"/>
      <c r="B30" s="45"/>
      <c r="C30" s="323" t="s">
        <v>598</v>
      </c>
      <c r="D30" s="323" t="s">
        <v>599</v>
      </c>
      <c r="E30" s="18" t="s">
        <v>121</v>
      </c>
      <c r="F30" s="324">
        <v>2374</v>
      </c>
      <c r="G30" s="39"/>
      <c r="H30" s="45"/>
    </row>
    <row r="31" s="2" customFormat="1" ht="16.8" customHeight="1">
      <c r="A31" s="39"/>
      <c r="B31" s="45"/>
      <c r="C31" s="323" t="s">
        <v>602</v>
      </c>
      <c r="D31" s="323" t="s">
        <v>603</v>
      </c>
      <c r="E31" s="18" t="s">
        <v>121</v>
      </c>
      <c r="F31" s="324">
        <v>3250.6999999999998</v>
      </c>
      <c r="G31" s="39"/>
      <c r="H31" s="45"/>
    </row>
    <row r="32" s="2" customFormat="1" ht="16.8" customHeight="1">
      <c r="A32" s="39"/>
      <c r="B32" s="45"/>
      <c r="C32" s="319" t="s">
        <v>126</v>
      </c>
      <c r="D32" s="320" t="s">
        <v>120</v>
      </c>
      <c r="E32" s="321" t="s">
        <v>121</v>
      </c>
      <c r="F32" s="322">
        <v>362.30000000000001</v>
      </c>
      <c r="G32" s="39"/>
      <c r="H32" s="45"/>
    </row>
    <row r="33" s="2" customFormat="1" ht="16.8" customHeight="1">
      <c r="A33" s="39"/>
      <c r="B33" s="45"/>
      <c r="C33" s="323" t="s">
        <v>1</v>
      </c>
      <c r="D33" s="323" t="s">
        <v>306</v>
      </c>
      <c r="E33" s="18" t="s">
        <v>1</v>
      </c>
      <c r="F33" s="324">
        <v>0</v>
      </c>
      <c r="G33" s="39"/>
      <c r="H33" s="45"/>
    </row>
    <row r="34" s="2" customFormat="1" ht="16.8" customHeight="1">
      <c r="A34" s="39"/>
      <c r="B34" s="45"/>
      <c r="C34" s="323" t="s">
        <v>126</v>
      </c>
      <c r="D34" s="323" t="s">
        <v>610</v>
      </c>
      <c r="E34" s="18" t="s">
        <v>1</v>
      </c>
      <c r="F34" s="324">
        <v>362.30000000000001</v>
      </c>
      <c r="G34" s="39"/>
      <c r="H34" s="45"/>
    </row>
    <row r="35" s="2" customFormat="1" ht="16.8" customHeight="1">
      <c r="A35" s="39"/>
      <c r="B35" s="45"/>
      <c r="C35" s="325" t="s">
        <v>1588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323" t="s">
        <v>607</v>
      </c>
      <c r="D36" s="323" t="s">
        <v>608</v>
      </c>
      <c r="E36" s="18" t="s">
        <v>121</v>
      </c>
      <c r="F36" s="324">
        <v>1387</v>
      </c>
      <c r="G36" s="39"/>
      <c r="H36" s="45"/>
    </row>
    <row r="37" s="2" customFormat="1" ht="16.8" customHeight="1">
      <c r="A37" s="39"/>
      <c r="B37" s="45"/>
      <c r="C37" s="323" t="s">
        <v>364</v>
      </c>
      <c r="D37" s="323" t="s">
        <v>365</v>
      </c>
      <c r="E37" s="18" t="s">
        <v>121</v>
      </c>
      <c r="F37" s="324">
        <v>2795.4949999999999</v>
      </c>
      <c r="G37" s="39"/>
      <c r="H37" s="45"/>
    </row>
    <row r="38" s="2" customFormat="1" ht="16.8" customHeight="1">
      <c r="A38" s="39"/>
      <c r="B38" s="45"/>
      <c r="C38" s="323" t="s">
        <v>588</v>
      </c>
      <c r="D38" s="323" t="s">
        <v>589</v>
      </c>
      <c r="E38" s="18" t="s">
        <v>121</v>
      </c>
      <c r="F38" s="324">
        <v>420.10000000000002</v>
      </c>
      <c r="G38" s="39"/>
      <c r="H38" s="45"/>
    </row>
    <row r="39" s="2" customFormat="1" ht="16.8" customHeight="1">
      <c r="A39" s="39"/>
      <c r="B39" s="45"/>
      <c r="C39" s="323" t="s">
        <v>1079</v>
      </c>
      <c r="D39" s="323" t="s">
        <v>1080</v>
      </c>
      <c r="E39" s="18" t="s">
        <v>121</v>
      </c>
      <c r="F39" s="324">
        <v>357.09500000000003</v>
      </c>
      <c r="G39" s="39"/>
      <c r="H39" s="45"/>
    </row>
    <row r="40" s="2" customFormat="1" ht="16.8" customHeight="1">
      <c r="A40" s="39"/>
      <c r="B40" s="45"/>
      <c r="C40" s="323" t="s">
        <v>593</v>
      </c>
      <c r="D40" s="323" t="s">
        <v>594</v>
      </c>
      <c r="E40" s="18" t="s">
        <v>121</v>
      </c>
      <c r="F40" s="324">
        <v>2374</v>
      </c>
      <c r="G40" s="39"/>
      <c r="H40" s="45"/>
    </row>
    <row r="41" s="2" customFormat="1" ht="16.8" customHeight="1">
      <c r="A41" s="39"/>
      <c r="B41" s="45"/>
      <c r="C41" s="323" t="s">
        <v>598</v>
      </c>
      <c r="D41" s="323" t="s">
        <v>599</v>
      </c>
      <c r="E41" s="18" t="s">
        <v>121</v>
      </c>
      <c r="F41" s="324">
        <v>2374</v>
      </c>
      <c r="G41" s="39"/>
      <c r="H41" s="45"/>
    </row>
    <row r="42" s="2" customFormat="1" ht="16.8" customHeight="1">
      <c r="A42" s="39"/>
      <c r="B42" s="45"/>
      <c r="C42" s="323" t="s">
        <v>602</v>
      </c>
      <c r="D42" s="323" t="s">
        <v>603</v>
      </c>
      <c r="E42" s="18" t="s">
        <v>121</v>
      </c>
      <c r="F42" s="324">
        <v>3250.6999999999998</v>
      </c>
      <c r="G42" s="39"/>
      <c r="H42" s="45"/>
    </row>
    <row r="43" s="2" customFormat="1" ht="16.8" customHeight="1">
      <c r="A43" s="39"/>
      <c r="B43" s="45"/>
      <c r="C43" s="319" t="s">
        <v>128</v>
      </c>
      <c r="D43" s="320" t="s">
        <v>120</v>
      </c>
      <c r="E43" s="321" t="s">
        <v>121</v>
      </c>
      <c r="F43" s="322">
        <v>1024.7000000000001</v>
      </c>
      <c r="G43" s="39"/>
      <c r="H43" s="45"/>
    </row>
    <row r="44" s="2" customFormat="1" ht="16.8" customHeight="1">
      <c r="A44" s="39"/>
      <c r="B44" s="45"/>
      <c r="C44" s="323" t="s">
        <v>128</v>
      </c>
      <c r="D44" s="323" t="s">
        <v>611</v>
      </c>
      <c r="E44" s="18" t="s">
        <v>1</v>
      </c>
      <c r="F44" s="324">
        <v>1024.7000000000001</v>
      </c>
      <c r="G44" s="39"/>
      <c r="H44" s="45"/>
    </row>
    <row r="45" s="2" customFormat="1" ht="16.8" customHeight="1">
      <c r="A45" s="39"/>
      <c r="B45" s="45"/>
      <c r="C45" s="325" t="s">
        <v>1588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323" t="s">
        <v>607</v>
      </c>
      <c r="D46" s="323" t="s">
        <v>608</v>
      </c>
      <c r="E46" s="18" t="s">
        <v>121</v>
      </c>
      <c r="F46" s="324">
        <v>1387</v>
      </c>
      <c r="G46" s="39"/>
      <c r="H46" s="45"/>
    </row>
    <row r="47" s="2" customFormat="1" ht="16.8" customHeight="1">
      <c r="A47" s="39"/>
      <c r="B47" s="45"/>
      <c r="C47" s="323" t="s">
        <v>364</v>
      </c>
      <c r="D47" s="323" t="s">
        <v>365</v>
      </c>
      <c r="E47" s="18" t="s">
        <v>121</v>
      </c>
      <c r="F47" s="324">
        <v>2795.4949999999999</v>
      </c>
      <c r="G47" s="39"/>
      <c r="H47" s="45"/>
    </row>
    <row r="48" s="2" customFormat="1" ht="16.8" customHeight="1">
      <c r="A48" s="39"/>
      <c r="B48" s="45"/>
      <c r="C48" s="323" t="s">
        <v>583</v>
      </c>
      <c r="D48" s="323" t="s">
        <v>584</v>
      </c>
      <c r="E48" s="18" t="s">
        <v>121</v>
      </c>
      <c r="F48" s="324">
        <v>2277.645</v>
      </c>
      <c r="G48" s="39"/>
      <c r="H48" s="45"/>
    </row>
    <row r="49" s="2" customFormat="1" ht="16.8" customHeight="1">
      <c r="A49" s="39"/>
      <c r="B49" s="45"/>
      <c r="C49" s="323" t="s">
        <v>593</v>
      </c>
      <c r="D49" s="323" t="s">
        <v>594</v>
      </c>
      <c r="E49" s="18" t="s">
        <v>121</v>
      </c>
      <c r="F49" s="324">
        <v>2374</v>
      </c>
      <c r="G49" s="39"/>
      <c r="H49" s="45"/>
    </row>
    <row r="50" s="2" customFormat="1" ht="16.8" customHeight="1">
      <c r="A50" s="39"/>
      <c r="B50" s="45"/>
      <c r="C50" s="323" t="s">
        <v>598</v>
      </c>
      <c r="D50" s="323" t="s">
        <v>599</v>
      </c>
      <c r="E50" s="18" t="s">
        <v>121</v>
      </c>
      <c r="F50" s="324">
        <v>2374</v>
      </c>
      <c r="G50" s="39"/>
      <c r="H50" s="45"/>
    </row>
    <row r="51" s="2" customFormat="1" ht="16.8" customHeight="1">
      <c r="A51" s="39"/>
      <c r="B51" s="45"/>
      <c r="C51" s="323" t="s">
        <v>602</v>
      </c>
      <c r="D51" s="323" t="s">
        <v>603</v>
      </c>
      <c r="E51" s="18" t="s">
        <v>121</v>
      </c>
      <c r="F51" s="324">
        <v>3250.6999999999998</v>
      </c>
      <c r="G51" s="39"/>
      <c r="H51" s="45"/>
    </row>
    <row r="52" s="2" customFormat="1" ht="16.8" customHeight="1">
      <c r="A52" s="39"/>
      <c r="B52" s="45"/>
      <c r="C52" s="319" t="s">
        <v>130</v>
      </c>
      <c r="D52" s="320" t="s">
        <v>131</v>
      </c>
      <c r="E52" s="321" t="s">
        <v>121</v>
      </c>
      <c r="F52" s="322">
        <v>75.299999999999997</v>
      </c>
      <c r="G52" s="39"/>
      <c r="H52" s="45"/>
    </row>
    <row r="53" s="2" customFormat="1" ht="16.8" customHeight="1">
      <c r="A53" s="39"/>
      <c r="B53" s="45"/>
      <c r="C53" s="323" t="s">
        <v>1</v>
      </c>
      <c r="D53" s="323" t="s">
        <v>306</v>
      </c>
      <c r="E53" s="18" t="s">
        <v>1</v>
      </c>
      <c r="F53" s="324">
        <v>0</v>
      </c>
      <c r="G53" s="39"/>
      <c r="H53" s="45"/>
    </row>
    <row r="54" s="2" customFormat="1" ht="16.8" customHeight="1">
      <c r="A54" s="39"/>
      <c r="B54" s="45"/>
      <c r="C54" s="323" t="s">
        <v>130</v>
      </c>
      <c r="D54" s="323" t="s">
        <v>648</v>
      </c>
      <c r="E54" s="18" t="s">
        <v>1</v>
      </c>
      <c r="F54" s="324">
        <v>75.299999999999997</v>
      </c>
      <c r="G54" s="39"/>
      <c r="H54" s="45"/>
    </row>
    <row r="55" s="2" customFormat="1" ht="16.8" customHeight="1">
      <c r="A55" s="39"/>
      <c r="B55" s="45"/>
      <c r="C55" s="325" t="s">
        <v>1588</v>
      </c>
      <c r="D55" s="39"/>
      <c r="E55" s="39"/>
      <c r="F55" s="39"/>
      <c r="G55" s="39"/>
      <c r="H55" s="45"/>
    </row>
    <row r="56" s="2" customFormat="1">
      <c r="A56" s="39"/>
      <c r="B56" s="45"/>
      <c r="C56" s="323" t="s">
        <v>645</v>
      </c>
      <c r="D56" s="323" t="s">
        <v>646</v>
      </c>
      <c r="E56" s="18" t="s">
        <v>121</v>
      </c>
      <c r="F56" s="324">
        <v>170.69999999999999</v>
      </c>
      <c r="G56" s="39"/>
      <c r="H56" s="45"/>
    </row>
    <row r="57" s="2" customFormat="1" ht="16.8" customHeight="1">
      <c r="A57" s="39"/>
      <c r="B57" s="45"/>
      <c r="C57" s="323" t="s">
        <v>364</v>
      </c>
      <c r="D57" s="323" t="s">
        <v>365</v>
      </c>
      <c r="E57" s="18" t="s">
        <v>121</v>
      </c>
      <c r="F57" s="324">
        <v>2795.4949999999999</v>
      </c>
      <c r="G57" s="39"/>
      <c r="H57" s="45"/>
    </row>
    <row r="58" s="2" customFormat="1" ht="16.8" customHeight="1">
      <c r="A58" s="39"/>
      <c r="B58" s="45"/>
      <c r="C58" s="323" t="s">
        <v>578</v>
      </c>
      <c r="D58" s="323" t="s">
        <v>579</v>
      </c>
      <c r="E58" s="18" t="s">
        <v>121</v>
      </c>
      <c r="F58" s="324">
        <v>112.90000000000001</v>
      </c>
      <c r="G58" s="39"/>
      <c r="H58" s="45"/>
    </row>
    <row r="59" s="2" customFormat="1" ht="16.8" customHeight="1">
      <c r="A59" s="39"/>
      <c r="B59" s="45"/>
      <c r="C59" s="323" t="s">
        <v>583</v>
      </c>
      <c r="D59" s="323" t="s">
        <v>584</v>
      </c>
      <c r="E59" s="18" t="s">
        <v>121</v>
      </c>
      <c r="F59" s="324">
        <v>2277.645</v>
      </c>
      <c r="G59" s="39"/>
      <c r="H59" s="45"/>
    </row>
    <row r="60" s="2" customFormat="1" ht="16.8" customHeight="1">
      <c r="A60" s="39"/>
      <c r="B60" s="45"/>
      <c r="C60" s="323" t="s">
        <v>1079</v>
      </c>
      <c r="D60" s="323" t="s">
        <v>1080</v>
      </c>
      <c r="E60" s="18" t="s">
        <v>121</v>
      </c>
      <c r="F60" s="324">
        <v>357.09500000000003</v>
      </c>
      <c r="G60" s="39"/>
      <c r="H60" s="45"/>
    </row>
    <row r="61" s="2" customFormat="1" ht="16.8" customHeight="1">
      <c r="A61" s="39"/>
      <c r="B61" s="45"/>
      <c r="C61" s="323" t="s">
        <v>653</v>
      </c>
      <c r="D61" s="323" t="s">
        <v>654</v>
      </c>
      <c r="E61" s="18" t="s">
        <v>121</v>
      </c>
      <c r="F61" s="324">
        <v>77.558999999999998</v>
      </c>
      <c r="G61" s="39"/>
      <c r="H61" s="45"/>
    </row>
    <row r="62" s="2" customFormat="1" ht="16.8" customHeight="1">
      <c r="A62" s="39"/>
      <c r="B62" s="45"/>
      <c r="C62" s="319" t="s">
        <v>133</v>
      </c>
      <c r="D62" s="320" t="s">
        <v>131</v>
      </c>
      <c r="E62" s="321" t="s">
        <v>121</v>
      </c>
      <c r="F62" s="322">
        <v>37.600000000000001</v>
      </c>
      <c r="G62" s="39"/>
      <c r="H62" s="45"/>
    </row>
    <row r="63" s="2" customFormat="1" ht="16.8" customHeight="1">
      <c r="A63" s="39"/>
      <c r="B63" s="45"/>
      <c r="C63" s="323" t="s">
        <v>133</v>
      </c>
      <c r="D63" s="323" t="s">
        <v>649</v>
      </c>
      <c r="E63" s="18" t="s">
        <v>1</v>
      </c>
      <c r="F63" s="324">
        <v>37.600000000000001</v>
      </c>
      <c r="G63" s="39"/>
      <c r="H63" s="45"/>
    </row>
    <row r="64" s="2" customFormat="1" ht="16.8" customHeight="1">
      <c r="A64" s="39"/>
      <c r="B64" s="45"/>
      <c r="C64" s="325" t="s">
        <v>1588</v>
      </c>
      <c r="D64" s="39"/>
      <c r="E64" s="39"/>
      <c r="F64" s="39"/>
      <c r="G64" s="39"/>
      <c r="H64" s="45"/>
    </row>
    <row r="65" s="2" customFormat="1">
      <c r="A65" s="39"/>
      <c r="B65" s="45"/>
      <c r="C65" s="323" t="s">
        <v>645</v>
      </c>
      <c r="D65" s="323" t="s">
        <v>646</v>
      </c>
      <c r="E65" s="18" t="s">
        <v>121</v>
      </c>
      <c r="F65" s="324">
        <v>170.69999999999999</v>
      </c>
      <c r="G65" s="39"/>
      <c r="H65" s="45"/>
    </row>
    <row r="66" s="2" customFormat="1" ht="16.8" customHeight="1">
      <c r="A66" s="39"/>
      <c r="B66" s="45"/>
      <c r="C66" s="323" t="s">
        <v>364</v>
      </c>
      <c r="D66" s="323" t="s">
        <v>365</v>
      </c>
      <c r="E66" s="18" t="s">
        <v>121</v>
      </c>
      <c r="F66" s="324">
        <v>2795.4949999999999</v>
      </c>
      <c r="G66" s="39"/>
      <c r="H66" s="45"/>
    </row>
    <row r="67" s="2" customFormat="1" ht="16.8" customHeight="1">
      <c r="A67" s="39"/>
      <c r="B67" s="45"/>
      <c r="C67" s="323" t="s">
        <v>578</v>
      </c>
      <c r="D67" s="323" t="s">
        <v>579</v>
      </c>
      <c r="E67" s="18" t="s">
        <v>121</v>
      </c>
      <c r="F67" s="324">
        <v>112.90000000000001</v>
      </c>
      <c r="G67" s="39"/>
      <c r="H67" s="45"/>
    </row>
    <row r="68" s="2" customFormat="1" ht="16.8" customHeight="1">
      <c r="A68" s="39"/>
      <c r="B68" s="45"/>
      <c r="C68" s="323" t="s">
        <v>583</v>
      </c>
      <c r="D68" s="323" t="s">
        <v>584</v>
      </c>
      <c r="E68" s="18" t="s">
        <v>121</v>
      </c>
      <c r="F68" s="324">
        <v>2277.645</v>
      </c>
      <c r="G68" s="39"/>
      <c r="H68" s="45"/>
    </row>
    <row r="69" s="2" customFormat="1" ht="16.8" customHeight="1">
      <c r="A69" s="39"/>
      <c r="B69" s="45"/>
      <c r="C69" s="323" t="s">
        <v>1079</v>
      </c>
      <c r="D69" s="323" t="s">
        <v>1080</v>
      </c>
      <c r="E69" s="18" t="s">
        <v>121</v>
      </c>
      <c r="F69" s="324">
        <v>357.09500000000003</v>
      </c>
      <c r="G69" s="39"/>
      <c r="H69" s="45"/>
    </row>
    <row r="70" s="2" customFormat="1" ht="16.8" customHeight="1">
      <c r="A70" s="39"/>
      <c r="B70" s="45"/>
      <c r="C70" s="323" t="s">
        <v>658</v>
      </c>
      <c r="D70" s="323" t="s">
        <v>659</v>
      </c>
      <c r="E70" s="18" t="s">
        <v>121</v>
      </c>
      <c r="F70" s="324">
        <v>82.915000000000006</v>
      </c>
      <c r="G70" s="39"/>
      <c r="H70" s="45"/>
    </row>
    <row r="71" s="2" customFormat="1" ht="16.8" customHeight="1">
      <c r="A71" s="39"/>
      <c r="B71" s="45"/>
      <c r="C71" s="319" t="s">
        <v>136</v>
      </c>
      <c r="D71" s="320" t="s">
        <v>131</v>
      </c>
      <c r="E71" s="321" t="s">
        <v>121</v>
      </c>
      <c r="F71" s="322">
        <v>42.899999999999999</v>
      </c>
      <c r="G71" s="39"/>
      <c r="H71" s="45"/>
    </row>
    <row r="72" s="2" customFormat="1" ht="16.8" customHeight="1">
      <c r="A72" s="39"/>
      <c r="B72" s="45"/>
      <c r="C72" s="323" t="s">
        <v>136</v>
      </c>
      <c r="D72" s="323" t="s">
        <v>650</v>
      </c>
      <c r="E72" s="18" t="s">
        <v>1</v>
      </c>
      <c r="F72" s="324">
        <v>42.899999999999999</v>
      </c>
      <c r="G72" s="39"/>
      <c r="H72" s="45"/>
    </row>
    <row r="73" s="2" customFormat="1" ht="16.8" customHeight="1">
      <c r="A73" s="39"/>
      <c r="B73" s="45"/>
      <c r="C73" s="325" t="s">
        <v>1588</v>
      </c>
      <c r="D73" s="39"/>
      <c r="E73" s="39"/>
      <c r="F73" s="39"/>
      <c r="G73" s="39"/>
      <c r="H73" s="45"/>
    </row>
    <row r="74" s="2" customFormat="1">
      <c r="A74" s="39"/>
      <c r="B74" s="45"/>
      <c r="C74" s="323" t="s">
        <v>645</v>
      </c>
      <c r="D74" s="323" t="s">
        <v>646</v>
      </c>
      <c r="E74" s="18" t="s">
        <v>121</v>
      </c>
      <c r="F74" s="324">
        <v>170.69999999999999</v>
      </c>
      <c r="G74" s="39"/>
      <c r="H74" s="45"/>
    </row>
    <row r="75" s="2" customFormat="1" ht="16.8" customHeight="1">
      <c r="A75" s="39"/>
      <c r="B75" s="45"/>
      <c r="C75" s="323" t="s">
        <v>364</v>
      </c>
      <c r="D75" s="323" t="s">
        <v>365</v>
      </c>
      <c r="E75" s="18" t="s">
        <v>121</v>
      </c>
      <c r="F75" s="324">
        <v>2795.4949999999999</v>
      </c>
      <c r="G75" s="39"/>
      <c r="H75" s="45"/>
    </row>
    <row r="76" s="2" customFormat="1" ht="16.8" customHeight="1">
      <c r="A76" s="39"/>
      <c r="B76" s="45"/>
      <c r="C76" s="323" t="s">
        <v>588</v>
      </c>
      <c r="D76" s="323" t="s">
        <v>589</v>
      </c>
      <c r="E76" s="18" t="s">
        <v>121</v>
      </c>
      <c r="F76" s="324">
        <v>420.10000000000002</v>
      </c>
      <c r="G76" s="39"/>
      <c r="H76" s="45"/>
    </row>
    <row r="77" s="2" customFormat="1" ht="16.8" customHeight="1">
      <c r="A77" s="39"/>
      <c r="B77" s="45"/>
      <c r="C77" s="323" t="s">
        <v>1079</v>
      </c>
      <c r="D77" s="323" t="s">
        <v>1080</v>
      </c>
      <c r="E77" s="18" t="s">
        <v>121</v>
      </c>
      <c r="F77" s="324">
        <v>357.09500000000003</v>
      </c>
      <c r="G77" s="39"/>
      <c r="H77" s="45"/>
    </row>
    <row r="78" s="2" customFormat="1" ht="16.8" customHeight="1">
      <c r="A78" s="39"/>
      <c r="B78" s="45"/>
      <c r="C78" s="323" t="s">
        <v>658</v>
      </c>
      <c r="D78" s="323" t="s">
        <v>659</v>
      </c>
      <c r="E78" s="18" t="s">
        <v>121</v>
      </c>
      <c r="F78" s="324">
        <v>82.915000000000006</v>
      </c>
      <c r="G78" s="39"/>
      <c r="H78" s="45"/>
    </row>
    <row r="79" s="2" customFormat="1" ht="16.8" customHeight="1">
      <c r="A79" s="39"/>
      <c r="B79" s="45"/>
      <c r="C79" s="319" t="s">
        <v>139</v>
      </c>
      <c r="D79" s="320" t="s">
        <v>140</v>
      </c>
      <c r="E79" s="321" t="s">
        <v>121</v>
      </c>
      <c r="F79" s="322">
        <v>14.9</v>
      </c>
      <c r="G79" s="39"/>
      <c r="H79" s="45"/>
    </row>
    <row r="80" s="2" customFormat="1" ht="16.8" customHeight="1">
      <c r="A80" s="39"/>
      <c r="B80" s="45"/>
      <c r="C80" s="323" t="s">
        <v>139</v>
      </c>
      <c r="D80" s="323" t="s">
        <v>651</v>
      </c>
      <c r="E80" s="18" t="s">
        <v>1</v>
      </c>
      <c r="F80" s="324">
        <v>14.9</v>
      </c>
      <c r="G80" s="39"/>
      <c r="H80" s="45"/>
    </row>
    <row r="81" s="2" customFormat="1" ht="16.8" customHeight="1">
      <c r="A81" s="39"/>
      <c r="B81" s="45"/>
      <c r="C81" s="325" t="s">
        <v>1588</v>
      </c>
      <c r="D81" s="39"/>
      <c r="E81" s="39"/>
      <c r="F81" s="39"/>
      <c r="G81" s="39"/>
      <c r="H81" s="45"/>
    </row>
    <row r="82" s="2" customFormat="1">
      <c r="A82" s="39"/>
      <c r="B82" s="45"/>
      <c r="C82" s="323" t="s">
        <v>645</v>
      </c>
      <c r="D82" s="323" t="s">
        <v>646</v>
      </c>
      <c r="E82" s="18" t="s">
        <v>121</v>
      </c>
      <c r="F82" s="324">
        <v>170.69999999999999</v>
      </c>
      <c r="G82" s="39"/>
      <c r="H82" s="45"/>
    </row>
    <row r="83" s="2" customFormat="1" ht="16.8" customHeight="1">
      <c r="A83" s="39"/>
      <c r="B83" s="45"/>
      <c r="C83" s="323" t="s">
        <v>364</v>
      </c>
      <c r="D83" s="323" t="s">
        <v>365</v>
      </c>
      <c r="E83" s="18" t="s">
        <v>121</v>
      </c>
      <c r="F83" s="324">
        <v>2795.4949999999999</v>
      </c>
      <c r="G83" s="39"/>
      <c r="H83" s="45"/>
    </row>
    <row r="84" s="2" customFormat="1" ht="16.8" customHeight="1">
      <c r="A84" s="39"/>
      <c r="B84" s="45"/>
      <c r="C84" s="323" t="s">
        <v>588</v>
      </c>
      <c r="D84" s="323" t="s">
        <v>589</v>
      </c>
      <c r="E84" s="18" t="s">
        <v>121</v>
      </c>
      <c r="F84" s="324">
        <v>420.10000000000002</v>
      </c>
      <c r="G84" s="39"/>
      <c r="H84" s="45"/>
    </row>
    <row r="85" s="2" customFormat="1" ht="16.8" customHeight="1">
      <c r="A85" s="39"/>
      <c r="B85" s="45"/>
      <c r="C85" s="323" t="s">
        <v>1079</v>
      </c>
      <c r="D85" s="323" t="s">
        <v>1080</v>
      </c>
      <c r="E85" s="18" t="s">
        <v>121</v>
      </c>
      <c r="F85" s="324">
        <v>357.09500000000003</v>
      </c>
      <c r="G85" s="39"/>
      <c r="H85" s="45"/>
    </row>
    <row r="86" s="2" customFormat="1" ht="16.8" customHeight="1">
      <c r="A86" s="39"/>
      <c r="B86" s="45"/>
      <c r="C86" s="323" t="s">
        <v>664</v>
      </c>
      <c r="D86" s="323" t="s">
        <v>665</v>
      </c>
      <c r="E86" s="18" t="s">
        <v>121</v>
      </c>
      <c r="F86" s="324">
        <v>15.347</v>
      </c>
      <c r="G86" s="39"/>
      <c r="H86" s="45"/>
    </row>
    <row r="87" s="2" customFormat="1" ht="16.8" customHeight="1">
      <c r="A87" s="39"/>
      <c r="B87" s="45"/>
      <c r="C87" s="319" t="s">
        <v>143</v>
      </c>
      <c r="D87" s="320" t="s">
        <v>131</v>
      </c>
      <c r="E87" s="321" t="s">
        <v>121</v>
      </c>
      <c r="F87" s="322">
        <v>1.5</v>
      </c>
      <c r="G87" s="39"/>
      <c r="H87" s="45"/>
    </row>
    <row r="88" s="2" customFormat="1" ht="16.8" customHeight="1">
      <c r="A88" s="39"/>
      <c r="B88" s="45"/>
      <c r="C88" s="323" t="s">
        <v>1</v>
      </c>
      <c r="D88" s="323" t="s">
        <v>306</v>
      </c>
      <c r="E88" s="18" t="s">
        <v>1</v>
      </c>
      <c r="F88" s="324">
        <v>0</v>
      </c>
      <c r="G88" s="39"/>
      <c r="H88" s="45"/>
    </row>
    <row r="89" s="2" customFormat="1" ht="16.8" customHeight="1">
      <c r="A89" s="39"/>
      <c r="B89" s="45"/>
      <c r="C89" s="323" t="s">
        <v>143</v>
      </c>
      <c r="D89" s="323" t="s">
        <v>625</v>
      </c>
      <c r="E89" s="18" t="s">
        <v>1</v>
      </c>
      <c r="F89" s="324">
        <v>1.5</v>
      </c>
      <c r="G89" s="39"/>
      <c r="H89" s="45"/>
    </row>
    <row r="90" s="2" customFormat="1" ht="16.8" customHeight="1">
      <c r="A90" s="39"/>
      <c r="B90" s="45"/>
      <c r="C90" s="325" t="s">
        <v>1588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3" t="s">
        <v>622</v>
      </c>
      <c r="D91" s="323" t="s">
        <v>623</v>
      </c>
      <c r="E91" s="18" t="s">
        <v>121</v>
      </c>
      <c r="F91" s="324">
        <v>26.199999999999999</v>
      </c>
      <c r="G91" s="39"/>
      <c r="H91" s="45"/>
    </row>
    <row r="92" s="2" customFormat="1" ht="16.8" customHeight="1">
      <c r="A92" s="39"/>
      <c r="B92" s="45"/>
      <c r="C92" s="323" t="s">
        <v>364</v>
      </c>
      <c r="D92" s="323" t="s">
        <v>365</v>
      </c>
      <c r="E92" s="18" t="s">
        <v>121</v>
      </c>
      <c r="F92" s="324">
        <v>2795.4949999999999</v>
      </c>
      <c r="G92" s="39"/>
      <c r="H92" s="45"/>
    </row>
    <row r="93" s="2" customFormat="1" ht="16.8" customHeight="1">
      <c r="A93" s="39"/>
      <c r="B93" s="45"/>
      <c r="C93" s="323" t="s">
        <v>583</v>
      </c>
      <c r="D93" s="323" t="s">
        <v>584</v>
      </c>
      <c r="E93" s="18" t="s">
        <v>121</v>
      </c>
      <c r="F93" s="324">
        <v>2277.645</v>
      </c>
      <c r="G93" s="39"/>
      <c r="H93" s="45"/>
    </row>
    <row r="94" s="2" customFormat="1" ht="16.8" customHeight="1">
      <c r="A94" s="39"/>
      <c r="B94" s="45"/>
      <c r="C94" s="323" t="s">
        <v>629</v>
      </c>
      <c r="D94" s="323" t="s">
        <v>630</v>
      </c>
      <c r="E94" s="18" t="s">
        <v>121</v>
      </c>
      <c r="F94" s="324">
        <v>1.5449999999999999</v>
      </c>
      <c r="G94" s="39"/>
      <c r="H94" s="45"/>
    </row>
    <row r="95" s="2" customFormat="1" ht="16.8" customHeight="1">
      <c r="A95" s="39"/>
      <c r="B95" s="45"/>
      <c r="C95" s="319" t="s">
        <v>146</v>
      </c>
      <c r="D95" s="320" t="s">
        <v>131</v>
      </c>
      <c r="E95" s="321" t="s">
        <v>121</v>
      </c>
      <c r="F95" s="322">
        <v>15.699999999999999</v>
      </c>
      <c r="G95" s="39"/>
      <c r="H95" s="45"/>
    </row>
    <row r="96" s="2" customFormat="1" ht="16.8" customHeight="1">
      <c r="A96" s="39"/>
      <c r="B96" s="45"/>
      <c r="C96" s="323" t="s">
        <v>146</v>
      </c>
      <c r="D96" s="323" t="s">
        <v>626</v>
      </c>
      <c r="E96" s="18" t="s">
        <v>1</v>
      </c>
      <c r="F96" s="324">
        <v>15.699999999999999</v>
      </c>
      <c r="G96" s="39"/>
      <c r="H96" s="45"/>
    </row>
    <row r="97" s="2" customFormat="1" ht="16.8" customHeight="1">
      <c r="A97" s="39"/>
      <c r="B97" s="45"/>
      <c r="C97" s="325" t="s">
        <v>1588</v>
      </c>
      <c r="D97" s="39"/>
      <c r="E97" s="39"/>
      <c r="F97" s="39"/>
      <c r="G97" s="39"/>
      <c r="H97" s="45"/>
    </row>
    <row r="98" s="2" customFormat="1" ht="16.8" customHeight="1">
      <c r="A98" s="39"/>
      <c r="B98" s="45"/>
      <c r="C98" s="323" t="s">
        <v>622</v>
      </c>
      <c r="D98" s="323" t="s">
        <v>623</v>
      </c>
      <c r="E98" s="18" t="s">
        <v>121</v>
      </c>
      <c r="F98" s="324">
        <v>26.199999999999999</v>
      </c>
      <c r="G98" s="39"/>
      <c r="H98" s="45"/>
    </row>
    <row r="99" s="2" customFormat="1" ht="16.8" customHeight="1">
      <c r="A99" s="39"/>
      <c r="B99" s="45"/>
      <c r="C99" s="323" t="s">
        <v>364</v>
      </c>
      <c r="D99" s="323" t="s">
        <v>365</v>
      </c>
      <c r="E99" s="18" t="s">
        <v>121</v>
      </c>
      <c r="F99" s="324">
        <v>2795.4949999999999</v>
      </c>
      <c r="G99" s="39"/>
      <c r="H99" s="45"/>
    </row>
    <row r="100" s="2" customFormat="1" ht="16.8" customHeight="1">
      <c r="A100" s="39"/>
      <c r="B100" s="45"/>
      <c r="C100" s="323" t="s">
        <v>583</v>
      </c>
      <c r="D100" s="323" t="s">
        <v>584</v>
      </c>
      <c r="E100" s="18" t="s">
        <v>121</v>
      </c>
      <c r="F100" s="324">
        <v>2277.645</v>
      </c>
      <c r="G100" s="39"/>
      <c r="H100" s="45"/>
    </row>
    <row r="101" s="2" customFormat="1" ht="16.8" customHeight="1">
      <c r="A101" s="39"/>
      <c r="B101" s="45"/>
      <c r="C101" s="323" t="s">
        <v>640</v>
      </c>
      <c r="D101" s="323" t="s">
        <v>641</v>
      </c>
      <c r="E101" s="18" t="s">
        <v>121</v>
      </c>
      <c r="F101" s="324">
        <v>16.170999999999999</v>
      </c>
      <c r="G101" s="39"/>
      <c r="H101" s="45"/>
    </row>
    <row r="102" s="2" customFormat="1" ht="16.8" customHeight="1">
      <c r="A102" s="39"/>
      <c r="B102" s="45"/>
      <c r="C102" s="319" t="s">
        <v>148</v>
      </c>
      <c r="D102" s="320" t="s">
        <v>131</v>
      </c>
      <c r="E102" s="321" t="s">
        <v>121</v>
      </c>
      <c r="F102" s="322">
        <v>9</v>
      </c>
      <c r="G102" s="39"/>
      <c r="H102" s="45"/>
    </row>
    <row r="103" s="2" customFormat="1" ht="16.8" customHeight="1">
      <c r="A103" s="39"/>
      <c r="B103" s="45"/>
      <c r="C103" s="323" t="s">
        <v>148</v>
      </c>
      <c r="D103" s="323" t="s">
        <v>627</v>
      </c>
      <c r="E103" s="18" t="s">
        <v>1</v>
      </c>
      <c r="F103" s="324">
        <v>9</v>
      </c>
      <c r="G103" s="39"/>
      <c r="H103" s="45"/>
    </row>
    <row r="104" s="2" customFormat="1" ht="16.8" customHeight="1">
      <c r="A104" s="39"/>
      <c r="B104" s="45"/>
      <c r="C104" s="325" t="s">
        <v>1588</v>
      </c>
      <c r="D104" s="39"/>
      <c r="E104" s="39"/>
      <c r="F104" s="39"/>
      <c r="G104" s="39"/>
      <c r="H104" s="45"/>
    </row>
    <row r="105" s="2" customFormat="1" ht="16.8" customHeight="1">
      <c r="A105" s="39"/>
      <c r="B105" s="45"/>
      <c r="C105" s="323" t="s">
        <v>622</v>
      </c>
      <c r="D105" s="323" t="s">
        <v>623</v>
      </c>
      <c r="E105" s="18" t="s">
        <v>121</v>
      </c>
      <c r="F105" s="324">
        <v>26.199999999999999</v>
      </c>
      <c r="G105" s="39"/>
      <c r="H105" s="45"/>
    </row>
    <row r="106" s="2" customFormat="1" ht="16.8" customHeight="1">
      <c r="A106" s="39"/>
      <c r="B106" s="45"/>
      <c r="C106" s="323" t="s">
        <v>364</v>
      </c>
      <c r="D106" s="323" t="s">
        <v>365</v>
      </c>
      <c r="E106" s="18" t="s">
        <v>121</v>
      </c>
      <c r="F106" s="324">
        <v>2795.4949999999999</v>
      </c>
      <c r="G106" s="39"/>
      <c r="H106" s="45"/>
    </row>
    <row r="107" s="2" customFormat="1" ht="16.8" customHeight="1">
      <c r="A107" s="39"/>
      <c r="B107" s="45"/>
      <c r="C107" s="323" t="s">
        <v>583</v>
      </c>
      <c r="D107" s="323" t="s">
        <v>584</v>
      </c>
      <c r="E107" s="18" t="s">
        <v>121</v>
      </c>
      <c r="F107" s="324">
        <v>2277.645</v>
      </c>
      <c r="G107" s="39"/>
      <c r="H107" s="45"/>
    </row>
    <row r="108" s="2" customFormat="1" ht="16.8" customHeight="1">
      <c r="A108" s="39"/>
      <c r="B108" s="45"/>
      <c r="C108" s="323" t="s">
        <v>634</v>
      </c>
      <c r="D108" s="323" t="s">
        <v>635</v>
      </c>
      <c r="E108" s="18" t="s">
        <v>121</v>
      </c>
      <c r="F108" s="324">
        <v>9.2699999999999996</v>
      </c>
      <c r="G108" s="39"/>
      <c r="H108" s="45"/>
    </row>
    <row r="109" s="2" customFormat="1" ht="16.8" customHeight="1">
      <c r="A109" s="39"/>
      <c r="B109" s="45"/>
      <c r="C109" s="319" t="s">
        <v>150</v>
      </c>
      <c r="D109" s="320" t="s">
        <v>151</v>
      </c>
      <c r="E109" s="321" t="s">
        <v>152</v>
      </c>
      <c r="F109" s="322">
        <v>24</v>
      </c>
      <c r="G109" s="39"/>
      <c r="H109" s="45"/>
    </row>
    <row r="110" s="2" customFormat="1" ht="16.8" customHeight="1">
      <c r="A110" s="39"/>
      <c r="B110" s="45"/>
      <c r="C110" s="323" t="s">
        <v>1</v>
      </c>
      <c r="D110" s="323" t="s">
        <v>555</v>
      </c>
      <c r="E110" s="18" t="s">
        <v>1</v>
      </c>
      <c r="F110" s="324">
        <v>0</v>
      </c>
      <c r="G110" s="39"/>
      <c r="H110" s="45"/>
    </row>
    <row r="111" s="2" customFormat="1" ht="16.8" customHeight="1">
      <c r="A111" s="39"/>
      <c r="B111" s="45"/>
      <c r="C111" s="323" t="s">
        <v>150</v>
      </c>
      <c r="D111" s="323" t="s">
        <v>826</v>
      </c>
      <c r="E111" s="18" t="s">
        <v>1</v>
      </c>
      <c r="F111" s="324">
        <v>24</v>
      </c>
      <c r="G111" s="39"/>
      <c r="H111" s="45"/>
    </row>
    <row r="112" s="2" customFormat="1" ht="16.8" customHeight="1">
      <c r="A112" s="39"/>
      <c r="B112" s="45"/>
      <c r="C112" s="325" t="s">
        <v>1588</v>
      </c>
      <c r="D112" s="39"/>
      <c r="E112" s="39"/>
      <c r="F112" s="39"/>
      <c r="G112" s="39"/>
      <c r="H112" s="45"/>
    </row>
    <row r="113" s="2" customFormat="1">
      <c r="A113" s="39"/>
      <c r="B113" s="45"/>
      <c r="C113" s="323" t="s">
        <v>823</v>
      </c>
      <c r="D113" s="323" t="s">
        <v>824</v>
      </c>
      <c r="E113" s="18" t="s">
        <v>152</v>
      </c>
      <c r="F113" s="324">
        <v>28</v>
      </c>
      <c r="G113" s="39"/>
      <c r="H113" s="45"/>
    </row>
    <row r="114" s="2" customFormat="1" ht="16.8" customHeight="1">
      <c r="A114" s="39"/>
      <c r="B114" s="45"/>
      <c r="C114" s="323" t="s">
        <v>787</v>
      </c>
      <c r="D114" s="323" t="s">
        <v>788</v>
      </c>
      <c r="E114" s="18" t="s">
        <v>152</v>
      </c>
      <c r="F114" s="324">
        <v>1410.5</v>
      </c>
      <c r="G114" s="39"/>
      <c r="H114" s="45"/>
    </row>
    <row r="115" s="2" customFormat="1" ht="16.8" customHeight="1">
      <c r="A115" s="39"/>
      <c r="B115" s="45"/>
      <c r="C115" s="323" t="s">
        <v>828</v>
      </c>
      <c r="D115" s="323" t="s">
        <v>829</v>
      </c>
      <c r="E115" s="18" t="s">
        <v>152</v>
      </c>
      <c r="F115" s="324">
        <v>24</v>
      </c>
      <c r="G115" s="39"/>
      <c r="H115" s="45"/>
    </row>
    <row r="116" s="2" customFormat="1" ht="16.8" customHeight="1">
      <c r="A116" s="39"/>
      <c r="B116" s="45"/>
      <c r="C116" s="319" t="s">
        <v>154</v>
      </c>
      <c r="D116" s="320" t="s">
        <v>151</v>
      </c>
      <c r="E116" s="321" t="s">
        <v>152</v>
      </c>
      <c r="F116" s="322">
        <v>4</v>
      </c>
      <c r="G116" s="39"/>
      <c r="H116" s="45"/>
    </row>
    <row r="117" s="2" customFormat="1" ht="16.8" customHeight="1">
      <c r="A117" s="39"/>
      <c r="B117" s="45"/>
      <c r="C117" s="323" t="s">
        <v>154</v>
      </c>
      <c r="D117" s="323" t="s">
        <v>155</v>
      </c>
      <c r="E117" s="18" t="s">
        <v>1</v>
      </c>
      <c r="F117" s="324">
        <v>4</v>
      </c>
      <c r="G117" s="39"/>
      <c r="H117" s="45"/>
    </row>
    <row r="118" s="2" customFormat="1" ht="16.8" customHeight="1">
      <c r="A118" s="39"/>
      <c r="B118" s="45"/>
      <c r="C118" s="325" t="s">
        <v>1588</v>
      </c>
      <c r="D118" s="39"/>
      <c r="E118" s="39"/>
      <c r="F118" s="39"/>
      <c r="G118" s="39"/>
      <c r="H118" s="45"/>
    </row>
    <row r="119" s="2" customFormat="1">
      <c r="A119" s="39"/>
      <c r="B119" s="45"/>
      <c r="C119" s="323" t="s">
        <v>823</v>
      </c>
      <c r="D119" s="323" t="s">
        <v>824</v>
      </c>
      <c r="E119" s="18" t="s">
        <v>152</v>
      </c>
      <c r="F119" s="324">
        <v>28</v>
      </c>
      <c r="G119" s="39"/>
      <c r="H119" s="45"/>
    </row>
    <row r="120" s="2" customFormat="1" ht="16.8" customHeight="1">
      <c r="A120" s="39"/>
      <c r="B120" s="45"/>
      <c r="C120" s="323" t="s">
        <v>787</v>
      </c>
      <c r="D120" s="323" t="s">
        <v>788</v>
      </c>
      <c r="E120" s="18" t="s">
        <v>152</v>
      </c>
      <c r="F120" s="324">
        <v>1410.5</v>
      </c>
      <c r="G120" s="39"/>
      <c r="H120" s="45"/>
    </row>
    <row r="121" s="2" customFormat="1" ht="16.8" customHeight="1">
      <c r="A121" s="39"/>
      <c r="B121" s="45"/>
      <c r="C121" s="323" t="s">
        <v>832</v>
      </c>
      <c r="D121" s="323" t="s">
        <v>833</v>
      </c>
      <c r="E121" s="18" t="s">
        <v>152</v>
      </c>
      <c r="F121" s="324">
        <v>4</v>
      </c>
      <c r="G121" s="39"/>
      <c r="H121" s="45"/>
    </row>
    <row r="122" s="2" customFormat="1" ht="16.8" customHeight="1">
      <c r="A122" s="39"/>
      <c r="B122" s="45"/>
      <c r="C122" s="319" t="s">
        <v>156</v>
      </c>
      <c r="D122" s="320" t="s">
        <v>151</v>
      </c>
      <c r="E122" s="321" t="s">
        <v>152</v>
      </c>
      <c r="F122" s="322">
        <v>1146.2000000000001</v>
      </c>
      <c r="G122" s="39"/>
      <c r="H122" s="45"/>
    </row>
    <row r="123" s="2" customFormat="1" ht="16.8" customHeight="1">
      <c r="A123" s="39"/>
      <c r="B123" s="45"/>
      <c r="C123" s="323" t="s">
        <v>1</v>
      </c>
      <c r="D123" s="323" t="s">
        <v>555</v>
      </c>
      <c r="E123" s="18" t="s">
        <v>1</v>
      </c>
      <c r="F123" s="324">
        <v>0</v>
      </c>
      <c r="G123" s="39"/>
      <c r="H123" s="45"/>
    </row>
    <row r="124" s="2" customFormat="1" ht="16.8" customHeight="1">
      <c r="A124" s="39"/>
      <c r="B124" s="45"/>
      <c r="C124" s="323" t="s">
        <v>156</v>
      </c>
      <c r="D124" s="323" t="s">
        <v>790</v>
      </c>
      <c r="E124" s="18" t="s">
        <v>1</v>
      </c>
      <c r="F124" s="324">
        <v>1146.2000000000001</v>
      </c>
      <c r="G124" s="39"/>
      <c r="H124" s="45"/>
    </row>
    <row r="125" s="2" customFormat="1" ht="16.8" customHeight="1">
      <c r="A125" s="39"/>
      <c r="B125" s="45"/>
      <c r="C125" s="325" t="s">
        <v>1588</v>
      </c>
      <c r="D125" s="39"/>
      <c r="E125" s="39"/>
      <c r="F125" s="39"/>
      <c r="G125" s="39"/>
      <c r="H125" s="45"/>
    </row>
    <row r="126" s="2" customFormat="1" ht="16.8" customHeight="1">
      <c r="A126" s="39"/>
      <c r="B126" s="45"/>
      <c r="C126" s="323" t="s">
        <v>787</v>
      </c>
      <c r="D126" s="323" t="s">
        <v>788</v>
      </c>
      <c r="E126" s="18" t="s">
        <v>152</v>
      </c>
      <c r="F126" s="324">
        <v>1410.5</v>
      </c>
      <c r="G126" s="39"/>
      <c r="H126" s="45"/>
    </row>
    <row r="127" s="2" customFormat="1" ht="16.8" customHeight="1">
      <c r="A127" s="39"/>
      <c r="B127" s="45"/>
      <c r="C127" s="323" t="s">
        <v>808</v>
      </c>
      <c r="D127" s="323" t="s">
        <v>809</v>
      </c>
      <c r="E127" s="18" t="s">
        <v>152</v>
      </c>
      <c r="F127" s="324">
        <v>1157.662</v>
      </c>
      <c r="G127" s="39"/>
      <c r="H127" s="45"/>
    </row>
    <row r="128" s="2" customFormat="1" ht="16.8" customHeight="1">
      <c r="A128" s="39"/>
      <c r="B128" s="45"/>
      <c r="C128" s="319" t="s">
        <v>158</v>
      </c>
      <c r="D128" s="320" t="s">
        <v>151</v>
      </c>
      <c r="E128" s="321" t="s">
        <v>152</v>
      </c>
      <c r="F128" s="322">
        <v>40</v>
      </c>
      <c r="G128" s="39"/>
      <c r="H128" s="45"/>
    </row>
    <row r="129" s="2" customFormat="1" ht="16.8" customHeight="1">
      <c r="A129" s="39"/>
      <c r="B129" s="45"/>
      <c r="C129" s="323" t="s">
        <v>158</v>
      </c>
      <c r="D129" s="323" t="s">
        <v>791</v>
      </c>
      <c r="E129" s="18" t="s">
        <v>1</v>
      </c>
      <c r="F129" s="324">
        <v>40</v>
      </c>
      <c r="G129" s="39"/>
      <c r="H129" s="45"/>
    </row>
    <row r="130" s="2" customFormat="1" ht="16.8" customHeight="1">
      <c r="A130" s="39"/>
      <c r="B130" s="45"/>
      <c r="C130" s="325" t="s">
        <v>1588</v>
      </c>
      <c r="D130" s="39"/>
      <c r="E130" s="39"/>
      <c r="F130" s="39"/>
      <c r="G130" s="39"/>
      <c r="H130" s="45"/>
    </row>
    <row r="131" s="2" customFormat="1" ht="16.8" customHeight="1">
      <c r="A131" s="39"/>
      <c r="B131" s="45"/>
      <c r="C131" s="323" t="s">
        <v>787</v>
      </c>
      <c r="D131" s="323" t="s">
        <v>788</v>
      </c>
      <c r="E131" s="18" t="s">
        <v>152</v>
      </c>
      <c r="F131" s="324">
        <v>1410.5</v>
      </c>
      <c r="G131" s="39"/>
      <c r="H131" s="45"/>
    </row>
    <row r="132" s="2" customFormat="1" ht="16.8" customHeight="1">
      <c r="A132" s="39"/>
      <c r="B132" s="45"/>
      <c r="C132" s="323" t="s">
        <v>804</v>
      </c>
      <c r="D132" s="323" t="s">
        <v>805</v>
      </c>
      <c r="E132" s="18" t="s">
        <v>152</v>
      </c>
      <c r="F132" s="324">
        <v>40</v>
      </c>
      <c r="G132" s="39"/>
      <c r="H132" s="45"/>
    </row>
    <row r="133" s="2" customFormat="1" ht="16.8" customHeight="1">
      <c r="A133" s="39"/>
      <c r="B133" s="45"/>
      <c r="C133" s="319" t="s">
        <v>160</v>
      </c>
      <c r="D133" s="320" t="s">
        <v>151</v>
      </c>
      <c r="E133" s="321" t="s">
        <v>152</v>
      </c>
      <c r="F133" s="322">
        <v>66</v>
      </c>
      <c r="G133" s="39"/>
      <c r="H133" s="45"/>
    </row>
    <row r="134" s="2" customFormat="1" ht="16.8" customHeight="1">
      <c r="A134" s="39"/>
      <c r="B134" s="45"/>
      <c r="C134" s="323" t="s">
        <v>160</v>
      </c>
      <c r="D134" s="323" t="s">
        <v>792</v>
      </c>
      <c r="E134" s="18" t="s">
        <v>1</v>
      </c>
      <c r="F134" s="324">
        <v>66</v>
      </c>
      <c r="G134" s="39"/>
      <c r="H134" s="45"/>
    </row>
    <row r="135" s="2" customFormat="1" ht="16.8" customHeight="1">
      <c r="A135" s="39"/>
      <c r="B135" s="45"/>
      <c r="C135" s="325" t="s">
        <v>1588</v>
      </c>
      <c r="D135" s="39"/>
      <c r="E135" s="39"/>
      <c r="F135" s="39"/>
      <c r="G135" s="39"/>
      <c r="H135" s="45"/>
    </row>
    <row r="136" s="2" customFormat="1" ht="16.8" customHeight="1">
      <c r="A136" s="39"/>
      <c r="B136" s="45"/>
      <c r="C136" s="323" t="s">
        <v>787</v>
      </c>
      <c r="D136" s="323" t="s">
        <v>788</v>
      </c>
      <c r="E136" s="18" t="s">
        <v>152</v>
      </c>
      <c r="F136" s="324">
        <v>1410.5</v>
      </c>
      <c r="G136" s="39"/>
      <c r="H136" s="45"/>
    </row>
    <row r="137" s="2" customFormat="1" ht="16.8" customHeight="1">
      <c r="A137" s="39"/>
      <c r="B137" s="45"/>
      <c r="C137" s="323" t="s">
        <v>795</v>
      </c>
      <c r="D137" s="323" t="s">
        <v>796</v>
      </c>
      <c r="E137" s="18" t="s">
        <v>152</v>
      </c>
      <c r="F137" s="324">
        <v>66</v>
      </c>
      <c r="G137" s="39"/>
      <c r="H137" s="45"/>
    </row>
    <row r="138" s="2" customFormat="1" ht="16.8" customHeight="1">
      <c r="A138" s="39"/>
      <c r="B138" s="45"/>
      <c r="C138" s="319" t="s">
        <v>162</v>
      </c>
      <c r="D138" s="320" t="s">
        <v>151</v>
      </c>
      <c r="E138" s="321" t="s">
        <v>152</v>
      </c>
      <c r="F138" s="322">
        <v>158.30000000000001</v>
      </c>
      <c r="G138" s="39"/>
      <c r="H138" s="45"/>
    </row>
    <row r="139" s="2" customFormat="1">
      <c r="A139" s="39"/>
      <c r="B139" s="45"/>
      <c r="C139" s="323" t="s">
        <v>162</v>
      </c>
      <c r="D139" s="323" t="s">
        <v>793</v>
      </c>
      <c r="E139" s="18" t="s">
        <v>1</v>
      </c>
      <c r="F139" s="324">
        <v>158.30000000000001</v>
      </c>
      <c r="G139" s="39"/>
      <c r="H139" s="45"/>
    </row>
    <row r="140" s="2" customFormat="1" ht="16.8" customHeight="1">
      <c r="A140" s="39"/>
      <c r="B140" s="45"/>
      <c r="C140" s="325" t="s">
        <v>1588</v>
      </c>
      <c r="D140" s="39"/>
      <c r="E140" s="39"/>
      <c r="F140" s="39"/>
      <c r="G140" s="39"/>
      <c r="H140" s="45"/>
    </row>
    <row r="141" s="2" customFormat="1" ht="16.8" customHeight="1">
      <c r="A141" s="39"/>
      <c r="B141" s="45"/>
      <c r="C141" s="323" t="s">
        <v>787</v>
      </c>
      <c r="D141" s="323" t="s">
        <v>788</v>
      </c>
      <c r="E141" s="18" t="s">
        <v>152</v>
      </c>
      <c r="F141" s="324">
        <v>1410.5</v>
      </c>
      <c r="G141" s="39"/>
      <c r="H141" s="45"/>
    </row>
    <row r="142" s="2" customFormat="1" ht="16.8" customHeight="1">
      <c r="A142" s="39"/>
      <c r="B142" s="45"/>
      <c r="C142" s="323" t="s">
        <v>799</v>
      </c>
      <c r="D142" s="323" t="s">
        <v>800</v>
      </c>
      <c r="E142" s="18" t="s">
        <v>152</v>
      </c>
      <c r="F142" s="324">
        <v>161.46600000000001</v>
      </c>
      <c r="G142" s="39"/>
      <c r="H142" s="45"/>
    </row>
    <row r="143" s="2" customFormat="1" ht="16.8" customHeight="1">
      <c r="A143" s="39"/>
      <c r="B143" s="45"/>
      <c r="C143" s="319" t="s">
        <v>164</v>
      </c>
      <c r="D143" s="320" t="s">
        <v>151</v>
      </c>
      <c r="E143" s="321" t="s">
        <v>152</v>
      </c>
      <c r="F143" s="322">
        <v>1274.7000000000001</v>
      </c>
      <c r="G143" s="39"/>
      <c r="H143" s="45"/>
    </row>
    <row r="144" s="2" customFormat="1">
      <c r="A144" s="39"/>
      <c r="B144" s="45"/>
      <c r="C144" s="323" t="s">
        <v>164</v>
      </c>
      <c r="D144" s="323" t="s">
        <v>816</v>
      </c>
      <c r="E144" s="18" t="s">
        <v>1</v>
      </c>
      <c r="F144" s="324">
        <v>1274.7000000000001</v>
      </c>
      <c r="G144" s="39"/>
      <c r="H144" s="45"/>
    </row>
    <row r="145" s="2" customFormat="1" ht="16.8" customHeight="1">
      <c r="A145" s="39"/>
      <c r="B145" s="45"/>
      <c r="C145" s="325" t="s">
        <v>1588</v>
      </c>
      <c r="D145" s="39"/>
      <c r="E145" s="39"/>
      <c r="F145" s="39"/>
      <c r="G145" s="39"/>
      <c r="H145" s="45"/>
    </row>
    <row r="146" s="2" customFormat="1">
      <c r="A146" s="39"/>
      <c r="B146" s="45"/>
      <c r="C146" s="323" t="s">
        <v>813</v>
      </c>
      <c r="D146" s="323" t="s">
        <v>814</v>
      </c>
      <c r="E146" s="18" t="s">
        <v>152</v>
      </c>
      <c r="F146" s="324">
        <v>1274.7000000000001</v>
      </c>
      <c r="G146" s="39"/>
      <c r="H146" s="45"/>
    </row>
    <row r="147" s="2" customFormat="1" ht="16.8" customHeight="1">
      <c r="A147" s="39"/>
      <c r="B147" s="45"/>
      <c r="C147" s="323" t="s">
        <v>818</v>
      </c>
      <c r="D147" s="323" t="s">
        <v>819</v>
      </c>
      <c r="E147" s="18" t="s">
        <v>152</v>
      </c>
      <c r="F147" s="324">
        <v>1338.435</v>
      </c>
      <c r="G147" s="39"/>
      <c r="H147" s="45"/>
    </row>
    <row r="148" s="2" customFormat="1" ht="16.8" customHeight="1">
      <c r="A148" s="39"/>
      <c r="B148" s="45"/>
      <c r="C148" s="319" t="s">
        <v>166</v>
      </c>
      <c r="D148" s="320" t="s">
        <v>167</v>
      </c>
      <c r="E148" s="321" t="s">
        <v>152</v>
      </c>
      <c r="F148" s="322">
        <v>13.970000000000001</v>
      </c>
      <c r="G148" s="39"/>
      <c r="H148" s="45"/>
    </row>
    <row r="149" s="2" customFormat="1" ht="16.8" customHeight="1">
      <c r="A149" s="39"/>
      <c r="B149" s="45"/>
      <c r="C149" s="323" t="s">
        <v>1</v>
      </c>
      <c r="D149" s="323" t="s">
        <v>555</v>
      </c>
      <c r="E149" s="18" t="s">
        <v>1</v>
      </c>
      <c r="F149" s="324">
        <v>0</v>
      </c>
      <c r="G149" s="39"/>
      <c r="H149" s="45"/>
    </row>
    <row r="150" s="2" customFormat="1" ht="16.8" customHeight="1">
      <c r="A150" s="39"/>
      <c r="B150" s="45"/>
      <c r="C150" s="323" t="s">
        <v>166</v>
      </c>
      <c r="D150" s="323" t="s">
        <v>168</v>
      </c>
      <c r="E150" s="18" t="s">
        <v>1</v>
      </c>
      <c r="F150" s="324">
        <v>13.970000000000001</v>
      </c>
      <c r="G150" s="39"/>
      <c r="H150" s="45"/>
    </row>
    <row r="151" s="2" customFormat="1" ht="16.8" customHeight="1">
      <c r="A151" s="39"/>
      <c r="B151" s="45"/>
      <c r="C151" s="325" t="s">
        <v>1588</v>
      </c>
      <c r="D151" s="39"/>
      <c r="E151" s="39"/>
      <c r="F151" s="39"/>
      <c r="G151" s="39"/>
      <c r="H151" s="45"/>
    </row>
    <row r="152" s="2" customFormat="1" ht="16.8" customHeight="1">
      <c r="A152" s="39"/>
      <c r="B152" s="45"/>
      <c r="C152" s="323" t="s">
        <v>552</v>
      </c>
      <c r="D152" s="323" t="s">
        <v>553</v>
      </c>
      <c r="E152" s="18" t="s">
        <v>152</v>
      </c>
      <c r="F152" s="324">
        <v>22.02</v>
      </c>
      <c r="G152" s="39"/>
      <c r="H152" s="45"/>
    </row>
    <row r="153" s="2" customFormat="1" ht="16.8" customHeight="1">
      <c r="A153" s="39"/>
      <c r="B153" s="45"/>
      <c r="C153" s="323" t="s">
        <v>557</v>
      </c>
      <c r="D153" s="323" t="s">
        <v>558</v>
      </c>
      <c r="E153" s="18" t="s">
        <v>186</v>
      </c>
      <c r="F153" s="324">
        <v>127</v>
      </c>
      <c r="G153" s="39"/>
      <c r="H153" s="45"/>
    </row>
    <row r="154" s="2" customFormat="1" ht="16.8" customHeight="1">
      <c r="A154" s="39"/>
      <c r="B154" s="45"/>
      <c r="C154" s="319" t="s">
        <v>169</v>
      </c>
      <c r="D154" s="320" t="s">
        <v>167</v>
      </c>
      <c r="E154" s="321" t="s">
        <v>152</v>
      </c>
      <c r="F154" s="322">
        <v>8.0500000000000007</v>
      </c>
      <c r="G154" s="39"/>
      <c r="H154" s="45"/>
    </row>
    <row r="155" s="2" customFormat="1" ht="16.8" customHeight="1">
      <c r="A155" s="39"/>
      <c r="B155" s="45"/>
      <c r="C155" s="323" t="s">
        <v>169</v>
      </c>
      <c r="D155" s="323" t="s">
        <v>170</v>
      </c>
      <c r="E155" s="18" t="s">
        <v>1</v>
      </c>
      <c r="F155" s="324">
        <v>8.0500000000000007</v>
      </c>
      <c r="G155" s="39"/>
      <c r="H155" s="45"/>
    </row>
    <row r="156" s="2" customFormat="1" ht="16.8" customHeight="1">
      <c r="A156" s="39"/>
      <c r="B156" s="45"/>
      <c r="C156" s="325" t="s">
        <v>1588</v>
      </c>
      <c r="D156" s="39"/>
      <c r="E156" s="39"/>
      <c r="F156" s="39"/>
      <c r="G156" s="39"/>
      <c r="H156" s="45"/>
    </row>
    <row r="157" s="2" customFormat="1" ht="16.8" customHeight="1">
      <c r="A157" s="39"/>
      <c r="B157" s="45"/>
      <c r="C157" s="323" t="s">
        <v>552</v>
      </c>
      <c r="D157" s="323" t="s">
        <v>553</v>
      </c>
      <c r="E157" s="18" t="s">
        <v>152</v>
      </c>
      <c r="F157" s="324">
        <v>22.02</v>
      </c>
      <c r="G157" s="39"/>
      <c r="H157" s="45"/>
    </row>
    <row r="158" s="2" customFormat="1" ht="16.8" customHeight="1">
      <c r="A158" s="39"/>
      <c r="B158" s="45"/>
      <c r="C158" s="323" t="s">
        <v>562</v>
      </c>
      <c r="D158" s="323" t="s">
        <v>563</v>
      </c>
      <c r="E158" s="18" t="s">
        <v>186</v>
      </c>
      <c r="F158" s="324">
        <v>46</v>
      </c>
      <c r="G158" s="39"/>
      <c r="H158" s="45"/>
    </row>
    <row r="159" s="2" customFormat="1" ht="16.8" customHeight="1">
      <c r="A159" s="39"/>
      <c r="B159" s="45"/>
      <c r="C159" s="319" t="s">
        <v>171</v>
      </c>
      <c r="D159" s="320" t="s">
        <v>172</v>
      </c>
      <c r="E159" s="321" t="s">
        <v>121</v>
      </c>
      <c r="F159" s="322">
        <v>1263</v>
      </c>
      <c r="G159" s="39"/>
      <c r="H159" s="45"/>
    </row>
    <row r="160" s="2" customFormat="1" ht="16.8" customHeight="1">
      <c r="A160" s="39"/>
      <c r="B160" s="45"/>
      <c r="C160" s="323" t="s">
        <v>1</v>
      </c>
      <c r="D160" s="323" t="s">
        <v>306</v>
      </c>
      <c r="E160" s="18" t="s">
        <v>1</v>
      </c>
      <c r="F160" s="324">
        <v>0</v>
      </c>
      <c r="G160" s="39"/>
      <c r="H160" s="45"/>
    </row>
    <row r="161" s="2" customFormat="1" ht="16.8" customHeight="1">
      <c r="A161" s="39"/>
      <c r="B161" s="45"/>
      <c r="C161" s="323" t="s">
        <v>171</v>
      </c>
      <c r="D161" s="323" t="s">
        <v>173</v>
      </c>
      <c r="E161" s="18" t="s">
        <v>1</v>
      </c>
      <c r="F161" s="324">
        <v>1263</v>
      </c>
      <c r="G161" s="39"/>
      <c r="H161" s="45"/>
    </row>
    <row r="162" s="2" customFormat="1" ht="16.8" customHeight="1">
      <c r="A162" s="39"/>
      <c r="B162" s="45"/>
      <c r="C162" s="325" t="s">
        <v>1588</v>
      </c>
      <c r="D162" s="39"/>
      <c r="E162" s="39"/>
      <c r="F162" s="39"/>
      <c r="G162" s="39"/>
      <c r="H162" s="45"/>
    </row>
    <row r="163" s="2" customFormat="1">
      <c r="A163" s="39"/>
      <c r="B163" s="45"/>
      <c r="C163" s="323" t="s">
        <v>489</v>
      </c>
      <c r="D163" s="323" t="s">
        <v>490</v>
      </c>
      <c r="E163" s="18" t="s">
        <v>121</v>
      </c>
      <c r="F163" s="324">
        <v>1263</v>
      </c>
      <c r="G163" s="39"/>
      <c r="H163" s="45"/>
    </row>
    <row r="164" s="2" customFormat="1" ht="16.8" customHeight="1">
      <c r="A164" s="39"/>
      <c r="B164" s="45"/>
      <c r="C164" s="323" t="s">
        <v>479</v>
      </c>
      <c r="D164" s="323" t="s">
        <v>480</v>
      </c>
      <c r="E164" s="18" t="s">
        <v>217</v>
      </c>
      <c r="F164" s="324">
        <v>537.20000000000005</v>
      </c>
      <c r="G164" s="39"/>
      <c r="H164" s="45"/>
    </row>
    <row r="165" s="2" customFormat="1" ht="16.8" customHeight="1">
      <c r="A165" s="39"/>
      <c r="B165" s="45"/>
      <c r="C165" s="323" t="s">
        <v>308</v>
      </c>
      <c r="D165" s="323" t="s">
        <v>309</v>
      </c>
      <c r="E165" s="18" t="s">
        <v>217</v>
      </c>
      <c r="F165" s="324">
        <v>157.69999999999999</v>
      </c>
      <c r="G165" s="39"/>
      <c r="H165" s="45"/>
    </row>
    <row r="166" s="2" customFormat="1" ht="16.8" customHeight="1">
      <c r="A166" s="39"/>
      <c r="B166" s="45"/>
      <c r="C166" s="323" t="s">
        <v>484</v>
      </c>
      <c r="D166" s="323" t="s">
        <v>485</v>
      </c>
      <c r="E166" s="18" t="s">
        <v>217</v>
      </c>
      <c r="F166" s="324">
        <v>268.60000000000002</v>
      </c>
      <c r="G166" s="39"/>
      <c r="H166" s="45"/>
    </row>
    <row r="167" s="2" customFormat="1" ht="16.8" customHeight="1">
      <c r="A167" s="39"/>
      <c r="B167" s="45"/>
      <c r="C167" s="323" t="s">
        <v>497</v>
      </c>
      <c r="D167" s="323" t="s">
        <v>498</v>
      </c>
      <c r="E167" s="18" t="s">
        <v>121</v>
      </c>
      <c r="F167" s="324">
        <v>1263</v>
      </c>
      <c r="G167" s="39"/>
      <c r="H167" s="45"/>
    </row>
    <row r="168" s="2" customFormat="1" ht="16.8" customHeight="1">
      <c r="A168" s="39"/>
      <c r="B168" s="45"/>
      <c r="C168" s="323" t="s">
        <v>512</v>
      </c>
      <c r="D168" s="323" t="s">
        <v>513</v>
      </c>
      <c r="E168" s="18" t="s">
        <v>217</v>
      </c>
      <c r="F168" s="324">
        <v>134.30000000000001</v>
      </c>
      <c r="G168" s="39"/>
      <c r="H168" s="45"/>
    </row>
    <row r="169" s="2" customFormat="1" ht="16.8" customHeight="1">
      <c r="A169" s="39"/>
      <c r="B169" s="45"/>
      <c r="C169" s="323" t="s">
        <v>505</v>
      </c>
      <c r="D169" s="323" t="s">
        <v>506</v>
      </c>
      <c r="E169" s="18" t="s">
        <v>507</v>
      </c>
      <c r="F169" s="324">
        <v>40.289999999999999</v>
      </c>
      <c r="G169" s="39"/>
      <c r="H169" s="45"/>
    </row>
    <row r="170" s="2" customFormat="1" ht="16.8" customHeight="1">
      <c r="A170" s="39"/>
      <c r="B170" s="45"/>
      <c r="C170" s="319" t="s">
        <v>174</v>
      </c>
      <c r="D170" s="320" t="s">
        <v>175</v>
      </c>
      <c r="E170" s="321" t="s">
        <v>121</v>
      </c>
      <c r="F170" s="322">
        <v>1423</v>
      </c>
      <c r="G170" s="39"/>
      <c r="H170" s="45"/>
    </row>
    <row r="171" s="2" customFormat="1" ht="16.8" customHeight="1">
      <c r="A171" s="39"/>
      <c r="B171" s="45"/>
      <c r="C171" s="323" t="s">
        <v>1</v>
      </c>
      <c r="D171" s="323" t="s">
        <v>306</v>
      </c>
      <c r="E171" s="18" t="s">
        <v>1</v>
      </c>
      <c r="F171" s="324">
        <v>0</v>
      </c>
      <c r="G171" s="39"/>
      <c r="H171" s="45"/>
    </row>
    <row r="172" s="2" customFormat="1" ht="16.8" customHeight="1">
      <c r="A172" s="39"/>
      <c r="B172" s="45"/>
      <c r="C172" s="323" t="s">
        <v>174</v>
      </c>
      <c r="D172" s="323" t="s">
        <v>176</v>
      </c>
      <c r="E172" s="18" t="s">
        <v>1</v>
      </c>
      <c r="F172" s="324">
        <v>1423</v>
      </c>
      <c r="G172" s="39"/>
      <c r="H172" s="45"/>
    </row>
    <row r="173" s="2" customFormat="1" ht="16.8" customHeight="1">
      <c r="A173" s="39"/>
      <c r="B173" s="45"/>
      <c r="C173" s="325" t="s">
        <v>1588</v>
      </c>
      <c r="D173" s="39"/>
      <c r="E173" s="39"/>
      <c r="F173" s="39"/>
      <c r="G173" s="39"/>
      <c r="H173" s="45"/>
    </row>
    <row r="174" s="2" customFormat="1" ht="16.8" customHeight="1">
      <c r="A174" s="39"/>
      <c r="B174" s="45"/>
      <c r="C174" s="323" t="s">
        <v>493</v>
      </c>
      <c r="D174" s="323" t="s">
        <v>494</v>
      </c>
      <c r="E174" s="18" t="s">
        <v>121</v>
      </c>
      <c r="F174" s="324">
        <v>1423</v>
      </c>
      <c r="G174" s="39"/>
      <c r="H174" s="45"/>
    </row>
    <row r="175" s="2" customFormat="1" ht="16.8" customHeight="1">
      <c r="A175" s="39"/>
      <c r="B175" s="45"/>
      <c r="C175" s="323" t="s">
        <v>479</v>
      </c>
      <c r="D175" s="323" t="s">
        <v>480</v>
      </c>
      <c r="E175" s="18" t="s">
        <v>217</v>
      </c>
      <c r="F175" s="324">
        <v>537.20000000000005</v>
      </c>
      <c r="G175" s="39"/>
      <c r="H175" s="45"/>
    </row>
    <row r="176" s="2" customFormat="1" ht="16.8" customHeight="1">
      <c r="A176" s="39"/>
      <c r="B176" s="45"/>
      <c r="C176" s="323" t="s">
        <v>308</v>
      </c>
      <c r="D176" s="323" t="s">
        <v>309</v>
      </c>
      <c r="E176" s="18" t="s">
        <v>217</v>
      </c>
      <c r="F176" s="324">
        <v>157.69999999999999</v>
      </c>
      <c r="G176" s="39"/>
      <c r="H176" s="45"/>
    </row>
    <row r="177" s="2" customFormat="1" ht="16.8" customHeight="1">
      <c r="A177" s="39"/>
      <c r="B177" s="45"/>
      <c r="C177" s="323" t="s">
        <v>484</v>
      </c>
      <c r="D177" s="323" t="s">
        <v>485</v>
      </c>
      <c r="E177" s="18" t="s">
        <v>217</v>
      </c>
      <c r="F177" s="324">
        <v>268.60000000000002</v>
      </c>
      <c r="G177" s="39"/>
      <c r="H177" s="45"/>
    </row>
    <row r="178" s="2" customFormat="1" ht="16.8" customHeight="1">
      <c r="A178" s="39"/>
      <c r="B178" s="45"/>
      <c r="C178" s="323" t="s">
        <v>501</v>
      </c>
      <c r="D178" s="323" t="s">
        <v>502</v>
      </c>
      <c r="E178" s="18" t="s">
        <v>121</v>
      </c>
      <c r="F178" s="324">
        <v>1423</v>
      </c>
      <c r="G178" s="39"/>
      <c r="H178" s="45"/>
    </row>
    <row r="179" s="2" customFormat="1" ht="16.8" customHeight="1">
      <c r="A179" s="39"/>
      <c r="B179" s="45"/>
      <c r="C179" s="323" t="s">
        <v>512</v>
      </c>
      <c r="D179" s="323" t="s">
        <v>513</v>
      </c>
      <c r="E179" s="18" t="s">
        <v>217</v>
      </c>
      <c r="F179" s="324">
        <v>134.30000000000001</v>
      </c>
      <c r="G179" s="39"/>
      <c r="H179" s="45"/>
    </row>
    <row r="180" s="2" customFormat="1" ht="16.8" customHeight="1">
      <c r="A180" s="39"/>
      <c r="B180" s="45"/>
      <c r="C180" s="323" t="s">
        <v>505</v>
      </c>
      <c r="D180" s="323" t="s">
        <v>506</v>
      </c>
      <c r="E180" s="18" t="s">
        <v>507</v>
      </c>
      <c r="F180" s="324">
        <v>40.289999999999999</v>
      </c>
      <c r="G180" s="39"/>
      <c r="H180" s="45"/>
    </row>
    <row r="181" s="2" customFormat="1" ht="16.8" customHeight="1">
      <c r="A181" s="39"/>
      <c r="B181" s="45"/>
      <c r="C181" s="319" t="s">
        <v>177</v>
      </c>
      <c r="D181" s="320" t="s">
        <v>178</v>
      </c>
      <c r="E181" s="321" t="s">
        <v>152</v>
      </c>
      <c r="F181" s="322">
        <v>172.5</v>
      </c>
      <c r="G181" s="39"/>
      <c r="H181" s="45"/>
    </row>
    <row r="182" s="2" customFormat="1" ht="16.8" customHeight="1">
      <c r="A182" s="39"/>
      <c r="B182" s="45"/>
      <c r="C182" s="323" t="s">
        <v>1</v>
      </c>
      <c r="D182" s="323" t="s">
        <v>555</v>
      </c>
      <c r="E182" s="18" t="s">
        <v>1</v>
      </c>
      <c r="F182" s="324">
        <v>0</v>
      </c>
      <c r="G182" s="39"/>
      <c r="H182" s="45"/>
    </row>
    <row r="183" s="2" customFormat="1" ht="16.8" customHeight="1">
      <c r="A183" s="39"/>
      <c r="B183" s="45"/>
      <c r="C183" s="323" t="s">
        <v>177</v>
      </c>
      <c r="D183" s="323" t="s">
        <v>867</v>
      </c>
      <c r="E183" s="18" t="s">
        <v>1</v>
      </c>
      <c r="F183" s="324">
        <v>172.5</v>
      </c>
      <c r="G183" s="39"/>
      <c r="H183" s="45"/>
    </row>
    <row r="184" s="2" customFormat="1" ht="16.8" customHeight="1">
      <c r="A184" s="39"/>
      <c r="B184" s="45"/>
      <c r="C184" s="325" t="s">
        <v>1588</v>
      </c>
      <c r="D184" s="39"/>
      <c r="E184" s="39"/>
      <c r="F184" s="39"/>
      <c r="G184" s="39"/>
      <c r="H184" s="45"/>
    </row>
    <row r="185" s="2" customFormat="1" ht="16.8" customHeight="1">
      <c r="A185" s="39"/>
      <c r="B185" s="45"/>
      <c r="C185" s="323" t="s">
        <v>864</v>
      </c>
      <c r="D185" s="323" t="s">
        <v>865</v>
      </c>
      <c r="E185" s="18" t="s">
        <v>152</v>
      </c>
      <c r="F185" s="324">
        <v>178.5</v>
      </c>
      <c r="G185" s="39"/>
      <c r="H185" s="45"/>
    </row>
    <row r="186" s="2" customFormat="1" ht="16.8" customHeight="1">
      <c r="A186" s="39"/>
      <c r="B186" s="45"/>
      <c r="C186" s="323" t="s">
        <v>870</v>
      </c>
      <c r="D186" s="323" t="s">
        <v>871</v>
      </c>
      <c r="E186" s="18" t="s">
        <v>186</v>
      </c>
      <c r="F186" s="324">
        <v>345</v>
      </c>
      <c r="G186" s="39"/>
      <c r="H186" s="45"/>
    </row>
    <row r="187" s="2" customFormat="1" ht="16.8" customHeight="1">
      <c r="A187" s="39"/>
      <c r="B187" s="45"/>
      <c r="C187" s="319" t="s">
        <v>856</v>
      </c>
      <c r="D187" s="320" t="s">
        <v>1589</v>
      </c>
      <c r="E187" s="321" t="s">
        <v>121</v>
      </c>
      <c r="F187" s="322">
        <v>136</v>
      </c>
      <c r="G187" s="39"/>
      <c r="H187" s="45"/>
    </row>
    <row r="188" s="2" customFormat="1" ht="16.8" customHeight="1">
      <c r="A188" s="39"/>
      <c r="B188" s="45"/>
      <c r="C188" s="323" t="s">
        <v>1</v>
      </c>
      <c r="D188" s="323" t="s">
        <v>306</v>
      </c>
      <c r="E188" s="18" t="s">
        <v>1</v>
      </c>
      <c r="F188" s="324">
        <v>0</v>
      </c>
      <c r="G188" s="39"/>
      <c r="H188" s="45"/>
    </row>
    <row r="189" s="2" customFormat="1" ht="16.8" customHeight="1">
      <c r="A189" s="39"/>
      <c r="B189" s="45"/>
      <c r="C189" s="323" t="s">
        <v>856</v>
      </c>
      <c r="D189" s="323" t="s">
        <v>857</v>
      </c>
      <c r="E189" s="18" t="s">
        <v>1</v>
      </c>
      <c r="F189" s="324">
        <v>136</v>
      </c>
      <c r="G189" s="39"/>
      <c r="H189" s="45"/>
    </row>
    <row r="190" s="2" customFormat="1" ht="16.8" customHeight="1">
      <c r="A190" s="39"/>
      <c r="B190" s="45"/>
      <c r="C190" s="319" t="s">
        <v>180</v>
      </c>
      <c r="D190" s="320" t="s">
        <v>178</v>
      </c>
      <c r="E190" s="321" t="s">
        <v>152</v>
      </c>
      <c r="F190" s="322">
        <v>79</v>
      </c>
      <c r="G190" s="39"/>
      <c r="H190" s="45"/>
    </row>
    <row r="191" s="2" customFormat="1" ht="16.8" customHeight="1">
      <c r="A191" s="39"/>
      <c r="B191" s="45"/>
      <c r="C191" s="323" t="s">
        <v>1</v>
      </c>
      <c r="D191" s="323" t="s">
        <v>555</v>
      </c>
      <c r="E191" s="18" t="s">
        <v>1</v>
      </c>
      <c r="F191" s="324">
        <v>0</v>
      </c>
      <c r="G191" s="39"/>
      <c r="H191" s="45"/>
    </row>
    <row r="192" s="2" customFormat="1" ht="16.8" customHeight="1">
      <c r="A192" s="39"/>
      <c r="B192" s="45"/>
      <c r="C192" s="323" t="s">
        <v>180</v>
      </c>
      <c r="D192" s="323" t="s">
        <v>847</v>
      </c>
      <c r="E192" s="18" t="s">
        <v>1</v>
      </c>
      <c r="F192" s="324">
        <v>79</v>
      </c>
      <c r="G192" s="39"/>
      <c r="H192" s="45"/>
    </row>
    <row r="193" s="2" customFormat="1" ht="16.8" customHeight="1">
      <c r="A193" s="39"/>
      <c r="B193" s="45"/>
      <c r="C193" s="325" t="s">
        <v>1588</v>
      </c>
      <c r="D193" s="39"/>
      <c r="E193" s="39"/>
      <c r="F193" s="39"/>
      <c r="G193" s="39"/>
      <c r="H193" s="45"/>
    </row>
    <row r="194" s="2" customFormat="1" ht="16.8" customHeight="1">
      <c r="A194" s="39"/>
      <c r="B194" s="45"/>
      <c r="C194" s="323" t="s">
        <v>844</v>
      </c>
      <c r="D194" s="323" t="s">
        <v>845</v>
      </c>
      <c r="E194" s="18" t="s">
        <v>152</v>
      </c>
      <c r="F194" s="324">
        <v>79</v>
      </c>
      <c r="G194" s="39"/>
      <c r="H194" s="45"/>
    </row>
    <row r="195" s="2" customFormat="1" ht="16.8" customHeight="1">
      <c r="A195" s="39"/>
      <c r="B195" s="45"/>
      <c r="C195" s="323" t="s">
        <v>849</v>
      </c>
      <c r="D195" s="323" t="s">
        <v>850</v>
      </c>
      <c r="E195" s="18" t="s">
        <v>152</v>
      </c>
      <c r="F195" s="324">
        <v>79</v>
      </c>
      <c r="G195" s="39"/>
      <c r="H195" s="45"/>
    </row>
    <row r="196" s="2" customFormat="1" ht="16.8" customHeight="1">
      <c r="A196" s="39"/>
      <c r="B196" s="45"/>
      <c r="C196" s="319" t="s">
        <v>182</v>
      </c>
      <c r="D196" s="320" t="s">
        <v>178</v>
      </c>
      <c r="E196" s="321" t="s">
        <v>152</v>
      </c>
      <c r="F196" s="322">
        <v>6</v>
      </c>
      <c r="G196" s="39"/>
      <c r="H196" s="45"/>
    </row>
    <row r="197" s="2" customFormat="1" ht="16.8" customHeight="1">
      <c r="A197" s="39"/>
      <c r="B197" s="45"/>
      <c r="C197" s="323" t="s">
        <v>182</v>
      </c>
      <c r="D197" s="323" t="s">
        <v>868</v>
      </c>
      <c r="E197" s="18" t="s">
        <v>1</v>
      </c>
      <c r="F197" s="324">
        <v>6</v>
      </c>
      <c r="G197" s="39"/>
      <c r="H197" s="45"/>
    </row>
    <row r="198" s="2" customFormat="1" ht="16.8" customHeight="1">
      <c r="A198" s="39"/>
      <c r="B198" s="45"/>
      <c r="C198" s="325" t="s">
        <v>1588</v>
      </c>
      <c r="D198" s="39"/>
      <c r="E198" s="39"/>
      <c r="F198" s="39"/>
      <c r="G198" s="39"/>
      <c r="H198" s="45"/>
    </row>
    <row r="199" s="2" customFormat="1" ht="16.8" customHeight="1">
      <c r="A199" s="39"/>
      <c r="B199" s="45"/>
      <c r="C199" s="323" t="s">
        <v>864</v>
      </c>
      <c r="D199" s="323" t="s">
        <v>865</v>
      </c>
      <c r="E199" s="18" t="s">
        <v>152</v>
      </c>
      <c r="F199" s="324">
        <v>178.5</v>
      </c>
      <c r="G199" s="39"/>
      <c r="H199" s="45"/>
    </row>
    <row r="200" s="2" customFormat="1">
      <c r="A200" s="39"/>
      <c r="B200" s="45"/>
      <c r="C200" s="323" t="s">
        <v>875</v>
      </c>
      <c r="D200" s="323" t="s">
        <v>876</v>
      </c>
      <c r="E200" s="18" t="s">
        <v>152</v>
      </c>
      <c r="F200" s="324">
        <v>6</v>
      </c>
      <c r="G200" s="39"/>
      <c r="H200" s="45"/>
    </row>
    <row r="201" s="2" customFormat="1" ht="16.8" customHeight="1">
      <c r="A201" s="39"/>
      <c r="B201" s="45"/>
      <c r="C201" s="319" t="s">
        <v>184</v>
      </c>
      <c r="D201" s="320" t="s">
        <v>185</v>
      </c>
      <c r="E201" s="321" t="s">
        <v>186</v>
      </c>
      <c r="F201" s="322">
        <v>7</v>
      </c>
      <c r="G201" s="39"/>
      <c r="H201" s="45"/>
    </row>
    <row r="202" s="2" customFormat="1" ht="16.8" customHeight="1">
      <c r="A202" s="39"/>
      <c r="B202" s="45"/>
      <c r="C202" s="323" t="s">
        <v>1</v>
      </c>
      <c r="D202" s="323" t="s">
        <v>383</v>
      </c>
      <c r="E202" s="18" t="s">
        <v>1</v>
      </c>
      <c r="F202" s="324">
        <v>0</v>
      </c>
      <c r="G202" s="39"/>
      <c r="H202" s="45"/>
    </row>
    <row r="203" s="2" customFormat="1" ht="16.8" customHeight="1">
      <c r="A203" s="39"/>
      <c r="B203" s="45"/>
      <c r="C203" s="323" t="s">
        <v>184</v>
      </c>
      <c r="D203" s="323" t="s">
        <v>187</v>
      </c>
      <c r="E203" s="18" t="s">
        <v>1</v>
      </c>
      <c r="F203" s="324">
        <v>7</v>
      </c>
      <c r="G203" s="39"/>
      <c r="H203" s="45"/>
    </row>
    <row r="204" s="2" customFormat="1" ht="16.8" customHeight="1">
      <c r="A204" s="39"/>
      <c r="B204" s="45"/>
      <c r="C204" s="325" t="s">
        <v>1588</v>
      </c>
      <c r="D204" s="39"/>
      <c r="E204" s="39"/>
      <c r="F204" s="39"/>
      <c r="G204" s="39"/>
      <c r="H204" s="45"/>
    </row>
    <row r="205" s="2" customFormat="1" ht="16.8" customHeight="1">
      <c r="A205" s="39"/>
      <c r="B205" s="45"/>
      <c r="C205" s="323" t="s">
        <v>670</v>
      </c>
      <c r="D205" s="323" t="s">
        <v>671</v>
      </c>
      <c r="E205" s="18" t="s">
        <v>186</v>
      </c>
      <c r="F205" s="324">
        <v>7</v>
      </c>
      <c r="G205" s="39"/>
      <c r="H205" s="45"/>
    </row>
    <row r="206" s="2" customFormat="1" ht="16.8" customHeight="1">
      <c r="A206" s="39"/>
      <c r="B206" s="45"/>
      <c r="C206" s="323" t="s">
        <v>678</v>
      </c>
      <c r="D206" s="323" t="s">
        <v>679</v>
      </c>
      <c r="E206" s="18" t="s">
        <v>186</v>
      </c>
      <c r="F206" s="324">
        <v>7</v>
      </c>
      <c r="G206" s="39"/>
      <c r="H206" s="45"/>
    </row>
    <row r="207" s="2" customFormat="1" ht="16.8" customHeight="1">
      <c r="A207" s="39"/>
      <c r="B207" s="45"/>
      <c r="C207" s="323" t="s">
        <v>685</v>
      </c>
      <c r="D207" s="323" t="s">
        <v>686</v>
      </c>
      <c r="E207" s="18" t="s">
        <v>186</v>
      </c>
      <c r="F207" s="324">
        <v>7</v>
      </c>
      <c r="G207" s="39"/>
      <c r="H207" s="45"/>
    </row>
    <row r="208" s="2" customFormat="1" ht="16.8" customHeight="1">
      <c r="A208" s="39"/>
      <c r="B208" s="45"/>
      <c r="C208" s="323" t="s">
        <v>674</v>
      </c>
      <c r="D208" s="323" t="s">
        <v>675</v>
      </c>
      <c r="E208" s="18" t="s">
        <v>186</v>
      </c>
      <c r="F208" s="324">
        <v>7</v>
      </c>
      <c r="G208" s="39"/>
      <c r="H208" s="45"/>
    </row>
    <row r="209" s="2" customFormat="1" ht="16.8" customHeight="1">
      <c r="A209" s="39"/>
      <c r="B209" s="45"/>
      <c r="C209" s="323" t="s">
        <v>689</v>
      </c>
      <c r="D209" s="323" t="s">
        <v>690</v>
      </c>
      <c r="E209" s="18" t="s">
        <v>186</v>
      </c>
      <c r="F209" s="324">
        <v>7</v>
      </c>
      <c r="G209" s="39"/>
      <c r="H209" s="45"/>
    </row>
    <row r="210" s="2" customFormat="1" ht="16.8" customHeight="1">
      <c r="A210" s="39"/>
      <c r="B210" s="45"/>
      <c r="C210" s="323" t="s">
        <v>682</v>
      </c>
      <c r="D210" s="323" t="s">
        <v>683</v>
      </c>
      <c r="E210" s="18" t="s">
        <v>186</v>
      </c>
      <c r="F210" s="324">
        <v>7</v>
      </c>
      <c r="G210" s="39"/>
      <c r="H210" s="45"/>
    </row>
    <row r="211" s="2" customFormat="1" ht="16.8" customHeight="1">
      <c r="A211" s="39"/>
      <c r="B211" s="45"/>
      <c r="C211" s="319" t="s">
        <v>188</v>
      </c>
      <c r="D211" s="320" t="s">
        <v>189</v>
      </c>
      <c r="E211" s="321" t="s">
        <v>186</v>
      </c>
      <c r="F211" s="322">
        <v>1</v>
      </c>
      <c r="G211" s="39"/>
      <c r="H211" s="45"/>
    </row>
    <row r="212" s="2" customFormat="1" ht="16.8" customHeight="1">
      <c r="A212" s="39"/>
      <c r="B212" s="45"/>
      <c r="C212" s="323" t="s">
        <v>188</v>
      </c>
      <c r="D212" s="323" t="s">
        <v>697</v>
      </c>
      <c r="E212" s="18" t="s">
        <v>1</v>
      </c>
      <c r="F212" s="324">
        <v>1</v>
      </c>
      <c r="G212" s="39"/>
      <c r="H212" s="45"/>
    </row>
    <row r="213" s="2" customFormat="1" ht="16.8" customHeight="1">
      <c r="A213" s="39"/>
      <c r="B213" s="45"/>
      <c r="C213" s="325" t="s">
        <v>1588</v>
      </c>
      <c r="D213" s="39"/>
      <c r="E213" s="39"/>
      <c r="F213" s="39"/>
      <c r="G213" s="39"/>
      <c r="H213" s="45"/>
    </row>
    <row r="214" s="2" customFormat="1" ht="16.8" customHeight="1">
      <c r="A214" s="39"/>
      <c r="B214" s="45"/>
      <c r="C214" s="323" t="s">
        <v>693</v>
      </c>
      <c r="D214" s="323" t="s">
        <v>694</v>
      </c>
      <c r="E214" s="18" t="s">
        <v>186</v>
      </c>
      <c r="F214" s="324">
        <v>7</v>
      </c>
      <c r="G214" s="39"/>
      <c r="H214" s="45"/>
    </row>
    <row r="215" s="2" customFormat="1" ht="16.8" customHeight="1">
      <c r="A215" s="39"/>
      <c r="B215" s="45"/>
      <c r="C215" s="323" t="s">
        <v>316</v>
      </c>
      <c r="D215" s="323" t="s">
        <v>317</v>
      </c>
      <c r="E215" s="18" t="s">
        <v>217</v>
      </c>
      <c r="F215" s="324">
        <v>18.899999999999999</v>
      </c>
      <c r="G215" s="39"/>
      <c r="H215" s="45"/>
    </row>
    <row r="216" s="2" customFormat="1" ht="16.8" customHeight="1">
      <c r="A216" s="39"/>
      <c r="B216" s="45"/>
      <c r="C216" s="323" t="s">
        <v>568</v>
      </c>
      <c r="D216" s="323" t="s">
        <v>569</v>
      </c>
      <c r="E216" s="18" t="s">
        <v>186</v>
      </c>
      <c r="F216" s="324">
        <v>7</v>
      </c>
      <c r="G216" s="39"/>
      <c r="H216" s="45"/>
    </row>
    <row r="217" s="2" customFormat="1" ht="16.8" customHeight="1">
      <c r="A217" s="39"/>
      <c r="B217" s="45"/>
      <c r="C217" s="323" t="s">
        <v>573</v>
      </c>
      <c r="D217" s="323" t="s">
        <v>574</v>
      </c>
      <c r="E217" s="18" t="s">
        <v>186</v>
      </c>
      <c r="F217" s="324">
        <v>7</v>
      </c>
      <c r="G217" s="39"/>
      <c r="H217" s="45"/>
    </row>
    <row r="218" s="2" customFormat="1" ht="16.8" customHeight="1">
      <c r="A218" s="39"/>
      <c r="B218" s="45"/>
      <c r="C218" s="323" t="s">
        <v>709</v>
      </c>
      <c r="D218" s="323" t="s">
        <v>710</v>
      </c>
      <c r="E218" s="18" t="s">
        <v>186</v>
      </c>
      <c r="F218" s="324">
        <v>7</v>
      </c>
      <c r="G218" s="39"/>
      <c r="H218" s="45"/>
    </row>
    <row r="219" s="2" customFormat="1">
      <c r="A219" s="39"/>
      <c r="B219" s="45"/>
      <c r="C219" s="323" t="s">
        <v>704</v>
      </c>
      <c r="D219" s="323" t="s">
        <v>705</v>
      </c>
      <c r="E219" s="18" t="s">
        <v>186</v>
      </c>
      <c r="F219" s="324">
        <v>1</v>
      </c>
      <c r="G219" s="39"/>
      <c r="H219" s="45"/>
    </row>
    <row r="220" s="2" customFormat="1" ht="16.8" customHeight="1">
      <c r="A220" s="39"/>
      <c r="B220" s="45"/>
      <c r="C220" s="319" t="s">
        <v>190</v>
      </c>
      <c r="D220" s="320" t="s">
        <v>189</v>
      </c>
      <c r="E220" s="321" t="s">
        <v>186</v>
      </c>
      <c r="F220" s="322">
        <v>6</v>
      </c>
      <c r="G220" s="39"/>
      <c r="H220" s="45"/>
    </row>
    <row r="221" s="2" customFormat="1" ht="16.8" customHeight="1">
      <c r="A221" s="39"/>
      <c r="B221" s="45"/>
      <c r="C221" s="323" t="s">
        <v>1</v>
      </c>
      <c r="D221" s="323" t="s">
        <v>383</v>
      </c>
      <c r="E221" s="18" t="s">
        <v>1</v>
      </c>
      <c r="F221" s="324">
        <v>0</v>
      </c>
      <c r="G221" s="39"/>
      <c r="H221" s="45"/>
    </row>
    <row r="222" s="2" customFormat="1" ht="16.8" customHeight="1">
      <c r="A222" s="39"/>
      <c r="B222" s="45"/>
      <c r="C222" s="323" t="s">
        <v>190</v>
      </c>
      <c r="D222" s="323" t="s">
        <v>696</v>
      </c>
      <c r="E222" s="18" t="s">
        <v>1</v>
      </c>
      <c r="F222" s="324">
        <v>6</v>
      </c>
      <c r="G222" s="39"/>
      <c r="H222" s="45"/>
    </row>
    <row r="223" s="2" customFormat="1" ht="16.8" customHeight="1">
      <c r="A223" s="39"/>
      <c r="B223" s="45"/>
      <c r="C223" s="325" t="s">
        <v>1588</v>
      </c>
      <c r="D223" s="39"/>
      <c r="E223" s="39"/>
      <c r="F223" s="39"/>
      <c r="G223" s="39"/>
      <c r="H223" s="45"/>
    </row>
    <row r="224" s="2" customFormat="1" ht="16.8" customHeight="1">
      <c r="A224" s="39"/>
      <c r="B224" s="45"/>
      <c r="C224" s="323" t="s">
        <v>693</v>
      </c>
      <c r="D224" s="323" t="s">
        <v>694</v>
      </c>
      <c r="E224" s="18" t="s">
        <v>186</v>
      </c>
      <c r="F224" s="324">
        <v>7</v>
      </c>
      <c r="G224" s="39"/>
      <c r="H224" s="45"/>
    </row>
    <row r="225" s="2" customFormat="1" ht="16.8" customHeight="1">
      <c r="A225" s="39"/>
      <c r="B225" s="45"/>
      <c r="C225" s="323" t="s">
        <v>316</v>
      </c>
      <c r="D225" s="323" t="s">
        <v>317</v>
      </c>
      <c r="E225" s="18" t="s">
        <v>217</v>
      </c>
      <c r="F225" s="324">
        <v>18.899999999999999</v>
      </c>
      <c r="G225" s="39"/>
      <c r="H225" s="45"/>
    </row>
    <row r="226" s="2" customFormat="1" ht="16.8" customHeight="1">
      <c r="A226" s="39"/>
      <c r="B226" s="45"/>
      <c r="C226" s="323" t="s">
        <v>568</v>
      </c>
      <c r="D226" s="323" t="s">
        <v>569</v>
      </c>
      <c r="E226" s="18" t="s">
        <v>186</v>
      </c>
      <c r="F226" s="324">
        <v>7</v>
      </c>
      <c r="G226" s="39"/>
      <c r="H226" s="45"/>
    </row>
    <row r="227" s="2" customFormat="1" ht="16.8" customHeight="1">
      <c r="A227" s="39"/>
      <c r="B227" s="45"/>
      <c r="C227" s="323" t="s">
        <v>573</v>
      </c>
      <c r="D227" s="323" t="s">
        <v>574</v>
      </c>
      <c r="E227" s="18" t="s">
        <v>186</v>
      </c>
      <c r="F227" s="324">
        <v>7</v>
      </c>
      <c r="G227" s="39"/>
      <c r="H227" s="45"/>
    </row>
    <row r="228" s="2" customFormat="1" ht="16.8" customHeight="1">
      <c r="A228" s="39"/>
      <c r="B228" s="45"/>
      <c r="C228" s="323" t="s">
        <v>709</v>
      </c>
      <c r="D228" s="323" t="s">
        <v>710</v>
      </c>
      <c r="E228" s="18" t="s">
        <v>186</v>
      </c>
      <c r="F228" s="324">
        <v>7</v>
      </c>
      <c r="G228" s="39"/>
      <c r="H228" s="45"/>
    </row>
    <row r="229" s="2" customFormat="1" ht="16.8" customHeight="1">
      <c r="A229" s="39"/>
      <c r="B229" s="45"/>
      <c r="C229" s="323" t="s">
        <v>699</v>
      </c>
      <c r="D229" s="323" t="s">
        <v>700</v>
      </c>
      <c r="E229" s="18" t="s">
        <v>186</v>
      </c>
      <c r="F229" s="324">
        <v>6</v>
      </c>
      <c r="G229" s="39"/>
      <c r="H229" s="45"/>
    </row>
    <row r="230" s="2" customFormat="1" ht="16.8" customHeight="1">
      <c r="A230" s="39"/>
      <c r="B230" s="45"/>
      <c r="C230" s="319" t="s">
        <v>191</v>
      </c>
      <c r="D230" s="320" t="s">
        <v>192</v>
      </c>
      <c r="E230" s="321" t="s">
        <v>186</v>
      </c>
      <c r="F230" s="322">
        <v>3</v>
      </c>
      <c r="G230" s="39"/>
      <c r="H230" s="45"/>
    </row>
    <row r="231" s="2" customFormat="1" ht="16.8" customHeight="1">
      <c r="A231" s="39"/>
      <c r="B231" s="45"/>
      <c r="C231" s="323" t="s">
        <v>1</v>
      </c>
      <c r="D231" s="323" t="s">
        <v>383</v>
      </c>
      <c r="E231" s="18" t="s">
        <v>1</v>
      </c>
      <c r="F231" s="324">
        <v>0</v>
      </c>
      <c r="G231" s="39"/>
      <c r="H231" s="45"/>
    </row>
    <row r="232" s="2" customFormat="1" ht="16.8" customHeight="1">
      <c r="A232" s="39"/>
      <c r="B232" s="45"/>
      <c r="C232" s="323" t="s">
        <v>191</v>
      </c>
      <c r="D232" s="323" t="s">
        <v>193</v>
      </c>
      <c r="E232" s="18" t="s">
        <v>1</v>
      </c>
      <c r="F232" s="324">
        <v>3</v>
      </c>
      <c r="G232" s="39"/>
      <c r="H232" s="45"/>
    </row>
    <row r="233" s="2" customFormat="1" ht="16.8" customHeight="1">
      <c r="A233" s="39"/>
      <c r="B233" s="45"/>
      <c r="C233" s="325" t="s">
        <v>1588</v>
      </c>
      <c r="D233" s="39"/>
      <c r="E233" s="39"/>
      <c r="F233" s="39"/>
      <c r="G233" s="39"/>
      <c r="H233" s="45"/>
    </row>
    <row r="234" s="2" customFormat="1">
      <c r="A234" s="39"/>
      <c r="B234" s="45"/>
      <c r="C234" s="323" t="s">
        <v>712</v>
      </c>
      <c r="D234" s="323" t="s">
        <v>713</v>
      </c>
      <c r="E234" s="18" t="s">
        <v>186</v>
      </c>
      <c r="F234" s="324">
        <v>3</v>
      </c>
      <c r="G234" s="39"/>
      <c r="H234" s="45"/>
    </row>
    <row r="235" s="2" customFormat="1">
      <c r="A235" s="39"/>
      <c r="B235" s="45"/>
      <c r="C235" s="323" t="s">
        <v>716</v>
      </c>
      <c r="D235" s="323" t="s">
        <v>717</v>
      </c>
      <c r="E235" s="18" t="s">
        <v>186</v>
      </c>
      <c r="F235" s="324">
        <v>3</v>
      </c>
      <c r="G235" s="39"/>
      <c r="H235" s="45"/>
    </row>
    <row r="236" s="2" customFormat="1" ht="16.8" customHeight="1">
      <c r="A236" s="39"/>
      <c r="B236" s="45"/>
      <c r="C236" s="319" t="s">
        <v>194</v>
      </c>
      <c r="D236" s="320" t="s">
        <v>195</v>
      </c>
      <c r="E236" s="321" t="s">
        <v>121</v>
      </c>
      <c r="F236" s="322">
        <v>357.09500000000003</v>
      </c>
      <c r="G236" s="39"/>
      <c r="H236" s="45"/>
    </row>
    <row r="237" s="2" customFormat="1" ht="16.8" customHeight="1">
      <c r="A237" s="39"/>
      <c r="B237" s="45"/>
      <c r="C237" s="323" t="s">
        <v>194</v>
      </c>
      <c r="D237" s="323" t="s">
        <v>1083</v>
      </c>
      <c r="E237" s="18" t="s">
        <v>1</v>
      </c>
      <c r="F237" s="324">
        <v>357.09500000000003</v>
      </c>
      <c r="G237" s="39"/>
      <c r="H237" s="45"/>
    </row>
    <row r="238" s="2" customFormat="1" ht="16.8" customHeight="1">
      <c r="A238" s="39"/>
      <c r="B238" s="45"/>
      <c r="C238" s="325" t="s">
        <v>1588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23" t="s">
        <v>1079</v>
      </c>
      <c r="D239" s="323" t="s">
        <v>1080</v>
      </c>
      <c r="E239" s="18" t="s">
        <v>121</v>
      </c>
      <c r="F239" s="324">
        <v>357.09500000000003</v>
      </c>
      <c r="G239" s="39"/>
      <c r="H239" s="45"/>
    </row>
    <row r="240" s="2" customFormat="1" ht="16.8" customHeight="1">
      <c r="A240" s="39"/>
      <c r="B240" s="45"/>
      <c r="C240" s="323" t="s">
        <v>1058</v>
      </c>
      <c r="D240" s="323" t="s">
        <v>1059</v>
      </c>
      <c r="E240" s="18" t="s">
        <v>217</v>
      </c>
      <c r="F240" s="324">
        <v>53.564</v>
      </c>
      <c r="G240" s="39"/>
      <c r="H240" s="45"/>
    </row>
    <row r="241" s="2" customFormat="1">
      <c r="A241" s="39"/>
      <c r="B241" s="45"/>
      <c r="C241" s="323" t="s">
        <v>1052</v>
      </c>
      <c r="D241" s="323" t="s">
        <v>1053</v>
      </c>
      <c r="E241" s="18" t="s">
        <v>217</v>
      </c>
      <c r="F241" s="324">
        <v>178.548</v>
      </c>
      <c r="G241" s="39"/>
      <c r="H241" s="45"/>
    </row>
    <row r="242" s="2" customFormat="1">
      <c r="A242" s="39"/>
      <c r="B242" s="45"/>
      <c r="C242" s="323" t="s">
        <v>327</v>
      </c>
      <c r="D242" s="323" t="s">
        <v>328</v>
      </c>
      <c r="E242" s="18" t="s">
        <v>217</v>
      </c>
      <c r="F242" s="324">
        <v>178.548</v>
      </c>
      <c r="G242" s="39"/>
      <c r="H242" s="45"/>
    </row>
    <row r="243" s="2" customFormat="1">
      <c r="A243" s="39"/>
      <c r="B243" s="45"/>
      <c r="C243" s="323" t="s">
        <v>332</v>
      </c>
      <c r="D243" s="323" t="s">
        <v>333</v>
      </c>
      <c r="E243" s="18" t="s">
        <v>217</v>
      </c>
      <c r="F243" s="324">
        <v>2678.2199999999998</v>
      </c>
      <c r="G243" s="39"/>
      <c r="H243" s="45"/>
    </row>
    <row r="244" s="2" customFormat="1">
      <c r="A244" s="39"/>
      <c r="B244" s="45"/>
      <c r="C244" s="323" t="s">
        <v>359</v>
      </c>
      <c r="D244" s="323" t="s">
        <v>360</v>
      </c>
      <c r="E244" s="18" t="s">
        <v>349</v>
      </c>
      <c r="F244" s="324">
        <v>321.38600000000002</v>
      </c>
      <c r="G244" s="39"/>
      <c r="H244" s="45"/>
    </row>
    <row r="245" s="2" customFormat="1" ht="16.8" customHeight="1">
      <c r="A245" s="39"/>
      <c r="B245" s="45"/>
      <c r="C245" s="323" t="s">
        <v>355</v>
      </c>
      <c r="D245" s="323" t="s">
        <v>356</v>
      </c>
      <c r="E245" s="18" t="s">
        <v>217</v>
      </c>
      <c r="F245" s="324">
        <v>178.548</v>
      </c>
      <c r="G245" s="39"/>
      <c r="H245" s="45"/>
    </row>
    <row r="246" s="2" customFormat="1" ht="16.8" customHeight="1">
      <c r="A246" s="39"/>
      <c r="B246" s="45"/>
      <c r="C246" s="323" t="s">
        <v>1074</v>
      </c>
      <c r="D246" s="323" t="s">
        <v>1075</v>
      </c>
      <c r="E246" s="18" t="s">
        <v>121</v>
      </c>
      <c r="F246" s="324">
        <v>357.09500000000003</v>
      </c>
      <c r="G246" s="39"/>
      <c r="H246" s="45"/>
    </row>
    <row r="247" s="2" customFormat="1" ht="16.8" customHeight="1">
      <c r="A247" s="39"/>
      <c r="B247" s="45"/>
      <c r="C247" s="323" t="s">
        <v>1085</v>
      </c>
      <c r="D247" s="323" t="s">
        <v>1086</v>
      </c>
      <c r="E247" s="18" t="s">
        <v>121</v>
      </c>
      <c r="F247" s="324">
        <v>357.09500000000003</v>
      </c>
      <c r="G247" s="39"/>
      <c r="H247" s="45"/>
    </row>
    <row r="248" s="2" customFormat="1" ht="16.8" customHeight="1">
      <c r="A248" s="39"/>
      <c r="B248" s="45"/>
      <c r="C248" s="319" t="s">
        <v>197</v>
      </c>
      <c r="D248" s="320" t="s">
        <v>198</v>
      </c>
      <c r="E248" s="321" t="s">
        <v>186</v>
      </c>
      <c r="F248" s="322">
        <v>2</v>
      </c>
      <c r="G248" s="39"/>
      <c r="H248" s="45"/>
    </row>
    <row r="249" s="2" customFormat="1" ht="16.8" customHeight="1">
      <c r="A249" s="39"/>
      <c r="B249" s="45"/>
      <c r="C249" s="323" t="s">
        <v>1</v>
      </c>
      <c r="D249" s="323" t="s">
        <v>383</v>
      </c>
      <c r="E249" s="18" t="s">
        <v>1</v>
      </c>
      <c r="F249" s="324">
        <v>0</v>
      </c>
      <c r="G249" s="39"/>
      <c r="H249" s="45"/>
    </row>
    <row r="250" s="2" customFormat="1" ht="16.8" customHeight="1">
      <c r="A250" s="39"/>
      <c r="B250" s="45"/>
      <c r="C250" s="323" t="s">
        <v>197</v>
      </c>
      <c r="D250" s="323" t="s">
        <v>93</v>
      </c>
      <c r="E250" s="18" t="s">
        <v>1</v>
      </c>
      <c r="F250" s="324">
        <v>2</v>
      </c>
      <c r="G250" s="39"/>
      <c r="H250" s="45"/>
    </row>
    <row r="251" s="2" customFormat="1" ht="16.8" customHeight="1">
      <c r="A251" s="39"/>
      <c r="B251" s="45"/>
      <c r="C251" s="325" t="s">
        <v>1588</v>
      </c>
      <c r="D251" s="39"/>
      <c r="E251" s="39"/>
      <c r="F251" s="39"/>
      <c r="G251" s="39"/>
      <c r="H251" s="45"/>
    </row>
    <row r="252" s="2" customFormat="1" ht="16.8" customHeight="1">
      <c r="A252" s="39"/>
      <c r="B252" s="45"/>
      <c r="C252" s="323" t="s">
        <v>910</v>
      </c>
      <c r="D252" s="323" t="s">
        <v>911</v>
      </c>
      <c r="E252" s="18" t="s">
        <v>186</v>
      </c>
      <c r="F252" s="324">
        <v>2</v>
      </c>
      <c r="G252" s="39"/>
      <c r="H252" s="45"/>
    </row>
    <row r="253" s="2" customFormat="1">
      <c r="A253" s="39"/>
      <c r="B253" s="45"/>
      <c r="C253" s="323" t="s">
        <v>913</v>
      </c>
      <c r="D253" s="323" t="s">
        <v>914</v>
      </c>
      <c r="E253" s="18" t="s">
        <v>186</v>
      </c>
      <c r="F253" s="324">
        <v>2</v>
      </c>
      <c r="G253" s="39"/>
      <c r="H253" s="45"/>
    </row>
    <row r="254" s="2" customFormat="1" ht="16.8" customHeight="1">
      <c r="A254" s="39"/>
      <c r="B254" s="45"/>
      <c r="C254" s="319" t="s">
        <v>199</v>
      </c>
      <c r="D254" s="320" t="s">
        <v>200</v>
      </c>
      <c r="E254" s="321" t="s">
        <v>186</v>
      </c>
      <c r="F254" s="322">
        <v>2</v>
      </c>
      <c r="G254" s="39"/>
      <c r="H254" s="45"/>
    </row>
    <row r="255" s="2" customFormat="1" ht="16.8" customHeight="1">
      <c r="A255" s="39"/>
      <c r="B255" s="45"/>
      <c r="C255" s="323" t="s">
        <v>1</v>
      </c>
      <c r="D255" s="323" t="s">
        <v>383</v>
      </c>
      <c r="E255" s="18" t="s">
        <v>1</v>
      </c>
      <c r="F255" s="324">
        <v>0</v>
      </c>
      <c r="G255" s="39"/>
      <c r="H255" s="45"/>
    </row>
    <row r="256" s="2" customFormat="1" ht="16.8" customHeight="1">
      <c r="A256" s="39"/>
      <c r="B256" s="45"/>
      <c r="C256" s="323" t="s">
        <v>199</v>
      </c>
      <c r="D256" s="323" t="s">
        <v>93</v>
      </c>
      <c r="E256" s="18" t="s">
        <v>1</v>
      </c>
      <c r="F256" s="324">
        <v>2</v>
      </c>
      <c r="G256" s="39"/>
      <c r="H256" s="45"/>
    </row>
    <row r="257" s="2" customFormat="1" ht="16.8" customHeight="1">
      <c r="A257" s="39"/>
      <c r="B257" s="45"/>
      <c r="C257" s="325" t="s">
        <v>1588</v>
      </c>
      <c r="D257" s="39"/>
      <c r="E257" s="39"/>
      <c r="F257" s="39"/>
      <c r="G257" s="39"/>
      <c r="H257" s="45"/>
    </row>
    <row r="258" s="2" customFormat="1" ht="16.8" customHeight="1">
      <c r="A258" s="39"/>
      <c r="B258" s="45"/>
      <c r="C258" s="323" t="s">
        <v>900</v>
      </c>
      <c r="D258" s="323" t="s">
        <v>901</v>
      </c>
      <c r="E258" s="18" t="s">
        <v>186</v>
      </c>
      <c r="F258" s="324">
        <v>2</v>
      </c>
      <c r="G258" s="39"/>
      <c r="H258" s="45"/>
    </row>
    <row r="259" s="2" customFormat="1">
      <c r="A259" s="39"/>
      <c r="B259" s="45"/>
      <c r="C259" s="323" t="s">
        <v>904</v>
      </c>
      <c r="D259" s="323" t="s">
        <v>905</v>
      </c>
      <c r="E259" s="18" t="s">
        <v>906</v>
      </c>
      <c r="F259" s="324">
        <v>2</v>
      </c>
      <c r="G259" s="39"/>
      <c r="H259" s="45"/>
    </row>
    <row r="260" s="2" customFormat="1" ht="16.8" customHeight="1">
      <c r="A260" s="39"/>
      <c r="B260" s="45"/>
      <c r="C260" s="319" t="s">
        <v>532</v>
      </c>
      <c r="D260" s="320" t="s">
        <v>1590</v>
      </c>
      <c r="E260" s="321" t="s">
        <v>217</v>
      </c>
      <c r="F260" s="322">
        <v>4.7229999999999999</v>
      </c>
      <c r="G260" s="39"/>
      <c r="H260" s="45"/>
    </row>
    <row r="261" s="2" customFormat="1" ht="16.8" customHeight="1">
      <c r="A261" s="39"/>
      <c r="B261" s="45"/>
      <c r="C261" s="323" t="s">
        <v>1</v>
      </c>
      <c r="D261" s="323" t="s">
        <v>530</v>
      </c>
      <c r="E261" s="18" t="s">
        <v>1</v>
      </c>
      <c r="F261" s="324">
        <v>0</v>
      </c>
      <c r="G261" s="39"/>
      <c r="H261" s="45"/>
    </row>
    <row r="262" s="2" customFormat="1" ht="16.8" customHeight="1">
      <c r="A262" s="39"/>
      <c r="B262" s="45"/>
      <c r="C262" s="323" t="s">
        <v>1</v>
      </c>
      <c r="D262" s="323" t="s">
        <v>531</v>
      </c>
      <c r="E262" s="18" t="s">
        <v>1</v>
      </c>
      <c r="F262" s="324">
        <v>4.7229999999999999</v>
      </c>
      <c r="G262" s="39"/>
      <c r="H262" s="45"/>
    </row>
    <row r="263" s="2" customFormat="1" ht="16.8" customHeight="1">
      <c r="A263" s="39"/>
      <c r="B263" s="45"/>
      <c r="C263" s="323" t="s">
        <v>532</v>
      </c>
      <c r="D263" s="323" t="s">
        <v>307</v>
      </c>
      <c r="E263" s="18" t="s">
        <v>1</v>
      </c>
      <c r="F263" s="324">
        <v>4.7229999999999999</v>
      </c>
      <c r="G263" s="39"/>
      <c r="H263" s="45"/>
    </row>
    <row r="264" s="2" customFormat="1" ht="16.8" customHeight="1">
      <c r="A264" s="39"/>
      <c r="B264" s="45"/>
      <c r="C264" s="319" t="s">
        <v>201</v>
      </c>
      <c r="D264" s="320" t="s">
        <v>202</v>
      </c>
      <c r="E264" s="321" t="s">
        <v>121</v>
      </c>
      <c r="F264" s="322">
        <v>13.151999999999999</v>
      </c>
      <c r="G264" s="39"/>
      <c r="H264" s="45"/>
    </row>
    <row r="265" s="2" customFormat="1" ht="16.8" customHeight="1">
      <c r="A265" s="39"/>
      <c r="B265" s="45"/>
      <c r="C265" s="323" t="s">
        <v>1</v>
      </c>
      <c r="D265" s="323" t="s">
        <v>537</v>
      </c>
      <c r="E265" s="18" t="s">
        <v>1</v>
      </c>
      <c r="F265" s="324">
        <v>0</v>
      </c>
      <c r="G265" s="39"/>
      <c r="H265" s="45"/>
    </row>
    <row r="266" s="2" customFormat="1" ht="16.8" customHeight="1">
      <c r="A266" s="39"/>
      <c r="B266" s="45"/>
      <c r="C266" s="323" t="s">
        <v>1</v>
      </c>
      <c r="D266" s="323" t="s">
        <v>538</v>
      </c>
      <c r="E266" s="18" t="s">
        <v>1</v>
      </c>
      <c r="F266" s="324">
        <v>11.112</v>
      </c>
      <c r="G266" s="39"/>
      <c r="H266" s="45"/>
    </row>
    <row r="267" s="2" customFormat="1" ht="16.8" customHeight="1">
      <c r="A267" s="39"/>
      <c r="B267" s="45"/>
      <c r="C267" s="323" t="s">
        <v>1</v>
      </c>
      <c r="D267" s="323" t="s">
        <v>539</v>
      </c>
      <c r="E267" s="18" t="s">
        <v>1</v>
      </c>
      <c r="F267" s="324">
        <v>2.04</v>
      </c>
      <c r="G267" s="39"/>
      <c r="H267" s="45"/>
    </row>
    <row r="268" s="2" customFormat="1" ht="16.8" customHeight="1">
      <c r="A268" s="39"/>
      <c r="B268" s="45"/>
      <c r="C268" s="323" t="s">
        <v>201</v>
      </c>
      <c r="D268" s="323" t="s">
        <v>307</v>
      </c>
      <c r="E268" s="18" t="s">
        <v>1</v>
      </c>
      <c r="F268" s="324">
        <v>13.151999999999999</v>
      </c>
      <c r="G268" s="39"/>
      <c r="H268" s="45"/>
    </row>
    <row r="269" s="2" customFormat="1" ht="16.8" customHeight="1">
      <c r="A269" s="39"/>
      <c r="B269" s="45"/>
      <c r="C269" s="325" t="s">
        <v>1588</v>
      </c>
      <c r="D269" s="39"/>
      <c r="E269" s="39"/>
      <c r="F269" s="39"/>
      <c r="G269" s="39"/>
      <c r="H269" s="45"/>
    </row>
    <row r="270" s="2" customFormat="1" ht="16.8" customHeight="1">
      <c r="A270" s="39"/>
      <c r="B270" s="45"/>
      <c r="C270" s="323" t="s">
        <v>534</v>
      </c>
      <c r="D270" s="323" t="s">
        <v>535</v>
      </c>
      <c r="E270" s="18" t="s">
        <v>121</v>
      </c>
      <c r="F270" s="324">
        <v>13.151999999999999</v>
      </c>
      <c r="G270" s="39"/>
      <c r="H270" s="45"/>
    </row>
    <row r="271" s="2" customFormat="1" ht="16.8" customHeight="1">
      <c r="A271" s="39"/>
      <c r="B271" s="45"/>
      <c r="C271" s="323" t="s">
        <v>541</v>
      </c>
      <c r="D271" s="323" t="s">
        <v>542</v>
      </c>
      <c r="E271" s="18" t="s">
        <v>121</v>
      </c>
      <c r="F271" s="324">
        <v>13.151999999999999</v>
      </c>
      <c r="G271" s="39"/>
      <c r="H271" s="45"/>
    </row>
    <row r="272" s="2" customFormat="1" ht="16.8" customHeight="1">
      <c r="A272" s="39"/>
      <c r="B272" s="45"/>
      <c r="C272" s="319" t="s">
        <v>525</v>
      </c>
      <c r="D272" s="320" t="s">
        <v>1591</v>
      </c>
      <c r="E272" s="321" t="s">
        <v>217</v>
      </c>
      <c r="F272" s="322">
        <v>1.014</v>
      </c>
      <c r="G272" s="39"/>
      <c r="H272" s="45"/>
    </row>
    <row r="273" s="2" customFormat="1" ht="16.8" customHeight="1">
      <c r="A273" s="39"/>
      <c r="B273" s="45"/>
      <c r="C273" s="323" t="s">
        <v>1</v>
      </c>
      <c r="D273" s="323" t="s">
        <v>523</v>
      </c>
      <c r="E273" s="18" t="s">
        <v>1</v>
      </c>
      <c r="F273" s="324">
        <v>0</v>
      </c>
      <c r="G273" s="39"/>
      <c r="H273" s="45"/>
    </row>
    <row r="274" s="2" customFormat="1" ht="16.8" customHeight="1">
      <c r="A274" s="39"/>
      <c r="B274" s="45"/>
      <c r="C274" s="323" t="s">
        <v>1</v>
      </c>
      <c r="D274" s="323" t="s">
        <v>524</v>
      </c>
      <c r="E274" s="18" t="s">
        <v>1</v>
      </c>
      <c r="F274" s="324">
        <v>1.014</v>
      </c>
      <c r="G274" s="39"/>
      <c r="H274" s="45"/>
    </row>
    <row r="275" s="2" customFormat="1" ht="16.8" customHeight="1">
      <c r="A275" s="39"/>
      <c r="B275" s="45"/>
      <c r="C275" s="323" t="s">
        <v>525</v>
      </c>
      <c r="D275" s="323" t="s">
        <v>307</v>
      </c>
      <c r="E275" s="18" t="s">
        <v>1</v>
      </c>
      <c r="F275" s="324">
        <v>1.014</v>
      </c>
      <c r="G275" s="39"/>
      <c r="H275" s="45"/>
    </row>
    <row r="276" s="2" customFormat="1" ht="16.8" customHeight="1">
      <c r="A276" s="39"/>
      <c r="B276" s="45"/>
      <c r="C276" s="319" t="s">
        <v>1592</v>
      </c>
      <c r="D276" s="320" t="s">
        <v>1593</v>
      </c>
      <c r="E276" s="321" t="s">
        <v>152</v>
      </c>
      <c r="F276" s="322">
        <v>4</v>
      </c>
      <c r="G276" s="39"/>
      <c r="H276" s="45"/>
    </row>
    <row r="277" s="2" customFormat="1" ht="16.8" customHeight="1">
      <c r="A277" s="39"/>
      <c r="B277" s="45"/>
      <c r="C277" s="323" t="s">
        <v>1</v>
      </c>
      <c r="D277" s="323" t="s">
        <v>1594</v>
      </c>
      <c r="E277" s="18" t="s">
        <v>1</v>
      </c>
      <c r="F277" s="324">
        <v>0</v>
      </c>
      <c r="G277" s="39"/>
      <c r="H277" s="45"/>
    </row>
    <row r="278" s="2" customFormat="1" ht="16.8" customHeight="1">
      <c r="A278" s="39"/>
      <c r="B278" s="45"/>
      <c r="C278" s="323" t="s">
        <v>1592</v>
      </c>
      <c r="D278" s="323" t="s">
        <v>155</v>
      </c>
      <c r="E278" s="18" t="s">
        <v>1</v>
      </c>
      <c r="F278" s="324">
        <v>4</v>
      </c>
      <c r="G278" s="39"/>
      <c r="H278" s="45"/>
    </row>
    <row r="279" s="2" customFormat="1" ht="16.8" customHeight="1">
      <c r="A279" s="39"/>
      <c r="B279" s="45"/>
      <c r="C279" s="319" t="s">
        <v>204</v>
      </c>
      <c r="D279" s="320" t="s">
        <v>205</v>
      </c>
      <c r="E279" s="321" t="s">
        <v>152</v>
      </c>
      <c r="F279" s="322">
        <v>716.89999999999998</v>
      </c>
      <c r="G279" s="39"/>
      <c r="H279" s="45"/>
    </row>
    <row r="280" s="2" customFormat="1" ht="16.8" customHeight="1">
      <c r="A280" s="39"/>
      <c r="B280" s="45"/>
      <c r="C280" s="323" t="s">
        <v>1</v>
      </c>
      <c r="D280" s="323" t="s">
        <v>555</v>
      </c>
      <c r="E280" s="18" t="s">
        <v>1</v>
      </c>
      <c r="F280" s="324">
        <v>0</v>
      </c>
      <c r="G280" s="39"/>
      <c r="H280" s="45"/>
    </row>
    <row r="281" s="2" customFormat="1" ht="16.8" customHeight="1">
      <c r="A281" s="39"/>
      <c r="B281" s="45"/>
      <c r="C281" s="323" t="s">
        <v>204</v>
      </c>
      <c r="D281" s="323" t="s">
        <v>770</v>
      </c>
      <c r="E281" s="18" t="s">
        <v>1</v>
      </c>
      <c r="F281" s="324">
        <v>716.89999999999998</v>
      </c>
      <c r="G281" s="39"/>
      <c r="H281" s="45"/>
    </row>
    <row r="282" s="2" customFormat="1" ht="16.8" customHeight="1">
      <c r="A282" s="39"/>
      <c r="B282" s="45"/>
      <c r="C282" s="325" t="s">
        <v>1588</v>
      </c>
      <c r="D282" s="39"/>
      <c r="E282" s="39"/>
      <c r="F282" s="39"/>
      <c r="G282" s="39"/>
      <c r="H282" s="45"/>
    </row>
    <row r="283" s="2" customFormat="1" ht="16.8" customHeight="1">
      <c r="A283" s="39"/>
      <c r="B283" s="45"/>
      <c r="C283" s="323" t="s">
        <v>767</v>
      </c>
      <c r="D283" s="323" t="s">
        <v>768</v>
      </c>
      <c r="E283" s="18" t="s">
        <v>152</v>
      </c>
      <c r="F283" s="324">
        <v>716.89999999999998</v>
      </c>
      <c r="G283" s="39"/>
      <c r="H283" s="45"/>
    </row>
    <row r="284" s="2" customFormat="1" ht="16.8" customHeight="1">
      <c r="A284" s="39"/>
      <c r="B284" s="45"/>
      <c r="C284" s="323" t="s">
        <v>782</v>
      </c>
      <c r="D284" s="323" t="s">
        <v>783</v>
      </c>
      <c r="E284" s="18" t="s">
        <v>152</v>
      </c>
      <c r="F284" s="324">
        <v>751.29999999999995</v>
      </c>
      <c r="G284" s="39"/>
      <c r="H284" s="45"/>
    </row>
    <row r="285" s="2" customFormat="1" ht="16.8" customHeight="1">
      <c r="A285" s="39"/>
      <c r="B285" s="45"/>
      <c r="C285" s="319" t="s">
        <v>207</v>
      </c>
      <c r="D285" s="320" t="s">
        <v>205</v>
      </c>
      <c r="E285" s="321" t="s">
        <v>152</v>
      </c>
      <c r="F285" s="322">
        <v>34.399999999999999</v>
      </c>
      <c r="G285" s="39"/>
      <c r="H285" s="45"/>
    </row>
    <row r="286" s="2" customFormat="1" ht="16.8" customHeight="1">
      <c r="A286" s="39"/>
      <c r="B286" s="45"/>
      <c r="C286" s="323" t="s">
        <v>1</v>
      </c>
      <c r="D286" s="323" t="s">
        <v>555</v>
      </c>
      <c r="E286" s="18" t="s">
        <v>1</v>
      </c>
      <c r="F286" s="324">
        <v>0</v>
      </c>
      <c r="G286" s="39"/>
      <c r="H286" s="45"/>
    </row>
    <row r="287" s="2" customFormat="1" ht="16.8" customHeight="1">
      <c r="A287" s="39"/>
      <c r="B287" s="45"/>
      <c r="C287" s="323" t="s">
        <v>207</v>
      </c>
      <c r="D287" s="323" t="s">
        <v>775</v>
      </c>
      <c r="E287" s="18" t="s">
        <v>1</v>
      </c>
      <c r="F287" s="324">
        <v>34.399999999999999</v>
      </c>
      <c r="G287" s="39"/>
      <c r="H287" s="45"/>
    </row>
    <row r="288" s="2" customFormat="1" ht="16.8" customHeight="1">
      <c r="A288" s="39"/>
      <c r="B288" s="45"/>
      <c r="C288" s="325" t="s">
        <v>1588</v>
      </c>
      <c r="D288" s="39"/>
      <c r="E288" s="39"/>
      <c r="F288" s="39"/>
      <c r="G288" s="39"/>
      <c r="H288" s="45"/>
    </row>
    <row r="289" s="2" customFormat="1" ht="16.8" customHeight="1">
      <c r="A289" s="39"/>
      <c r="B289" s="45"/>
      <c r="C289" s="323" t="s">
        <v>772</v>
      </c>
      <c r="D289" s="323" t="s">
        <v>773</v>
      </c>
      <c r="E289" s="18" t="s">
        <v>152</v>
      </c>
      <c r="F289" s="324">
        <v>34.399999999999999</v>
      </c>
      <c r="G289" s="39"/>
      <c r="H289" s="45"/>
    </row>
    <row r="290" s="2" customFormat="1" ht="16.8" customHeight="1">
      <c r="A290" s="39"/>
      <c r="B290" s="45"/>
      <c r="C290" s="323" t="s">
        <v>782</v>
      </c>
      <c r="D290" s="323" t="s">
        <v>783</v>
      </c>
      <c r="E290" s="18" t="s">
        <v>152</v>
      </c>
      <c r="F290" s="324">
        <v>751.29999999999995</v>
      </c>
      <c r="G290" s="39"/>
      <c r="H290" s="45"/>
    </row>
    <row r="291" s="2" customFormat="1" ht="16.8" customHeight="1">
      <c r="A291" s="39"/>
      <c r="B291" s="45"/>
      <c r="C291" s="319" t="s">
        <v>209</v>
      </c>
      <c r="D291" s="320" t="s">
        <v>210</v>
      </c>
      <c r="E291" s="321" t="s">
        <v>186</v>
      </c>
      <c r="F291" s="322">
        <v>14</v>
      </c>
      <c r="G291" s="39"/>
      <c r="H291" s="45"/>
    </row>
    <row r="292" s="2" customFormat="1" ht="16.8" customHeight="1">
      <c r="A292" s="39"/>
      <c r="B292" s="45"/>
      <c r="C292" s="323" t="s">
        <v>1</v>
      </c>
      <c r="D292" s="323" t="s">
        <v>383</v>
      </c>
      <c r="E292" s="18" t="s">
        <v>1</v>
      </c>
      <c r="F292" s="324">
        <v>0</v>
      </c>
      <c r="G292" s="39"/>
      <c r="H292" s="45"/>
    </row>
    <row r="293" s="2" customFormat="1" ht="16.8" customHeight="1">
      <c r="A293" s="39"/>
      <c r="B293" s="45"/>
      <c r="C293" s="323" t="s">
        <v>209</v>
      </c>
      <c r="D293" s="323" t="s">
        <v>211</v>
      </c>
      <c r="E293" s="18" t="s">
        <v>1</v>
      </c>
      <c r="F293" s="324">
        <v>14</v>
      </c>
      <c r="G293" s="39"/>
      <c r="H293" s="45"/>
    </row>
    <row r="294" s="2" customFormat="1" ht="16.8" customHeight="1">
      <c r="A294" s="39"/>
      <c r="B294" s="45"/>
      <c r="C294" s="325" t="s">
        <v>1588</v>
      </c>
      <c r="D294" s="39"/>
      <c r="E294" s="39"/>
      <c r="F294" s="39"/>
      <c r="G294" s="39"/>
      <c r="H294" s="45"/>
    </row>
    <row r="295" s="2" customFormat="1" ht="16.8" customHeight="1">
      <c r="A295" s="39"/>
      <c r="B295" s="45"/>
      <c r="C295" s="323" t="s">
        <v>754</v>
      </c>
      <c r="D295" s="323" t="s">
        <v>755</v>
      </c>
      <c r="E295" s="18" t="s">
        <v>186</v>
      </c>
      <c r="F295" s="324">
        <v>14</v>
      </c>
      <c r="G295" s="39"/>
      <c r="H295" s="45"/>
    </row>
    <row r="296" s="2" customFormat="1" ht="16.8" customHeight="1">
      <c r="A296" s="39"/>
      <c r="B296" s="45"/>
      <c r="C296" s="323" t="s">
        <v>758</v>
      </c>
      <c r="D296" s="323" t="s">
        <v>759</v>
      </c>
      <c r="E296" s="18" t="s">
        <v>186</v>
      </c>
      <c r="F296" s="324">
        <v>14</v>
      </c>
      <c r="G296" s="39"/>
      <c r="H296" s="45"/>
    </row>
    <row r="297" s="2" customFormat="1" ht="16.8" customHeight="1">
      <c r="A297" s="39"/>
      <c r="B297" s="45"/>
      <c r="C297" s="319" t="s">
        <v>212</v>
      </c>
      <c r="D297" s="320" t="s">
        <v>213</v>
      </c>
      <c r="E297" s="321" t="s">
        <v>186</v>
      </c>
      <c r="F297" s="322">
        <v>17</v>
      </c>
      <c r="G297" s="39"/>
      <c r="H297" s="45"/>
    </row>
    <row r="298" s="2" customFormat="1" ht="16.8" customHeight="1">
      <c r="A298" s="39"/>
      <c r="B298" s="45"/>
      <c r="C298" s="323" t="s">
        <v>1</v>
      </c>
      <c r="D298" s="323" t="s">
        <v>383</v>
      </c>
      <c r="E298" s="18" t="s">
        <v>1</v>
      </c>
      <c r="F298" s="324">
        <v>0</v>
      </c>
      <c r="G298" s="39"/>
      <c r="H298" s="45"/>
    </row>
    <row r="299" s="2" customFormat="1" ht="16.8" customHeight="1">
      <c r="A299" s="39"/>
      <c r="B299" s="45"/>
      <c r="C299" s="323" t="s">
        <v>212</v>
      </c>
      <c r="D299" s="323" t="s">
        <v>214</v>
      </c>
      <c r="E299" s="18" t="s">
        <v>1</v>
      </c>
      <c r="F299" s="324">
        <v>17</v>
      </c>
      <c r="G299" s="39"/>
      <c r="H299" s="45"/>
    </row>
    <row r="300" s="2" customFormat="1" ht="16.8" customHeight="1">
      <c r="A300" s="39"/>
      <c r="B300" s="45"/>
      <c r="C300" s="325" t="s">
        <v>1588</v>
      </c>
      <c r="D300" s="39"/>
      <c r="E300" s="39"/>
      <c r="F300" s="39"/>
      <c r="G300" s="39"/>
      <c r="H300" s="45"/>
    </row>
    <row r="301" s="2" customFormat="1" ht="16.8" customHeight="1">
      <c r="A301" s="39"/>
      <c r="B301" s="45"/>
      <c r="C301" s="323" t="s">
        <v>734</v>
      </c>
      <c r="D301" s="323" t="s">
        <v>735</v>
      </c>
      <c r="E301" s="18" t="s">
        <v>186</v>
      </c>
      <c r="F301" s="324">
        <v>17</v>
      </c>
      <c r="G301" s="39"/>
      <c r="H301" s="45"/>
    </row>
    <row r="302" s="2" customFormat="1" ht="16.8" customHeight="1">
      <c r="A302" s="39"/>
      <c r="B302" s="45"/>
      <c r="C302" s="323" t="s">
        <v>762</v>
      </c>
      <c r="D302" s="323" t="s">
        <v>763</v>
      </c>
      <c r="E302" s="18" t="s">
        <v>186</v>
      </c>
      <c r="F302" s="324">
        <v>34</v>
      </c>
      <c r="G302" s="39"/>
      <c r="H302" s="45"/>
    </row>
    <row r="303" s="2" customFormat="1" ht="16.8" customHeight="1">
      <c r="A303" s="39"/>
      <c r="B303" s="45"/>
      <c r="C303" s="319" t="s">
        <v>215</v>
      </c>
      <c r="D303" s="320" t="s">
        <v>216</v>
      </c>
      <c r="E303" s="321" t="s">
        <v>217</v>
      </c>
      <c r="F303" s="322">
        <v>315</v>
      </c>
      <c r="G303" s="39"/>
      <c r="H303" s="45"/>
    </row>
    <row r="304" s="2" customFormat="1" ht="16.8" customHeight="1">
      <c r="A304" s="39"/>
      <c r="B304" s="45"/>
      <c r="C304" s="323" t="s">
        <v>1</v>
      </c>
      <c r="D304" s="323" t="s">
        <v>326</v>
      </c>
      <c r="E304" s="18" t="s">
        <v>1</v>
      </c>
      <c r="F304" s="324">
        <v>0</v>
      </c>
      <c r="G304" s="39"/>
      <c r="H304" s="45"/>
    </row>
    <row r="305" s="2" customFormat="1" ht="16.8" customHeight="1">
      <c r="A305" s="39"/>
      <c r="B305" s="45"/>
      <c r="C305" s="323" t="s">
        <v>215</v>
      </c>
      <c r="D305" s="323" t="s">
        <v>218</v>
      </c>
      <c r="E305" s="18" t="s">
        <v>1</v>
      </c>
      <c r="F305" s="324">
        <v>315</v>
      </c>
      <c r="G305" s="39"/>
      <c r="H305" s="45"/>
    </row>
    <row r="306" s="2" customFormat="1" ht="16.8" customHeight="1">
      <c r="A306" s="39"/>
      <c r="B306" s="45"/>
      <c r="C306" s="325" t="s">
        <v>1588</v>
      </c>
      <c r="D306" s="39"/>
      <c r="E306" s="39"/>
      <c r="F306" s="39"/>
      <c r="G306" s="39"/>
      <c r="H306" s="45"/>
    </row>
    <row r="307" s="2" customFormat="1">
      <c r="A307" s="39"/>
      <c r="B307" s="45"/>
      <c r="C307" s="323" t="s">
        <v>339</v>
      </c>
      <c r="D307" s="323" t="s">
        <v>340</v>
      </c>
      <c r="E307" s="18" t="s">
        <v>217</v>
      </c>
      <c r="F307" s="324">
        <v>315</v>
      </c>
      <c r="G307" s="39"/>
      <c r="H307" s="45"/>
    </row>
    <row r="308" s="2" customFormat="1">
      <c r="A308" s="39"/>
      <c r="B308" s="45"/>
      <c r="C308" s="323" t="s">
        <v>327</v>
      </c>
      <c r="D308" s="323" t="s">
        <v>328</v>
      </c>
      <c r="E308" s="18" t="s">
        <v>217</v>
      </c>
      <c r="F308" s="324">
        <v>1403.9000000000001</v>
      </c>
      <c r="G308" s="39"/>
      <c r="H308" s="45"/>
    </row>
    <row r="309" s="2" customFormat="1">
      <c r="A309" s="39"/>
      <c r="B309" s="45"/>
      <c r="C309" s="323" t="s">
        <v>332</v>
      </c>
      <c r="D309" s="323" t="s">
        <v>333</v>
      </c>
      <c r="E309" s="18" t="s">
        <v>217</v>
      </c>
      <c r="F309" s="324">
        <v>21058.5</v>
      </c>
      <c r="G309" s="39"/>
      <c r="H309" s="45"/>
    </row>
    <row r="310" s="2" customFormat="1" ht="16.8" customHeight="1">
      <c r="A310" s="39"/>
      <c r="B310" s="45"/>
      <c r="C310" s="323" t="s">
        <v>347</v>
      </c>
      <c r="D310" s="323" t="s">
        <v>348</v>
      </c>
      <c r="E310" s="18" t="s">
        <v>349</v>
      </c>
      <c r="F310" s="324">
        <v>1976</v>
      </c>
      <c r="G310" s="39"/>
      <c r="H310" s="45"/>
    </row>
    <row r="311" s="2" customFormat="1" ht="16.8" customHeight="1">
      <c r="A311" s="39"/>
      <c r="B311" s="45"/>
      <c r="C311" s="319" t="s">
        <v>219</v>
      </c>
      <c r="D311" s="320" t="s">
        <v>216</v>
      </c>
      <c r="E311" s="321" t="s">
        <v>217</v>
      </c>
      <c r="F311" s="322">
        <v>725</v>
      </c>
      <c r="G311" s="39"/>
      <c r="H311" s="45"/>
    </row>
    <row r="312" s="2" customFormat="1" ht="16.8" customHeight="1">
      <c r="A312" s="39"/>
      <c r="B312" s="45"/>
      <c r="C312" s="323" t="s">
        <v>1</v>
      </c>
      <c r="D312" s="323" t="s">
        <v>326</v>
      </c>
      <c r="E312" s="18" t="s">
        <v>1</v>
      </c>
      <c r="F312" s="324">
        <v>0</v>
      </c>
      <c r="G312" s="39"/>
      <c r="H312" s="45"/>
    </row>
    <row r="313" s="2" customFormat="1" ht="16.8" customHeight="1">
      <c r="A313" s="39"/>
      <c r="B313" s="45"/>
      <c r="C313" s="323" t="s">
        <v>219</v>
      </c>
      <c r="D313" s="323" t="s">
        <v>220</v>
      </c>
      <c r="E313" s="18" t="s">
        <v>1</v>
      </c>
      <c r="F313" s="324">
        <v>725</v>
      </c>
      <c r="G313" s="39"/>
      <c r="H313" s="45"/>
    </row>
    <row r="314" s="2" customFormat="1" ht="16.8" customHeight="1">
      <c r="A314" s="39"/>
      <c r="B314" s="45"/>
      <c r="C314" s="325" t="s">
        <v>1588</v>
      </c>
      <c r="D314" s="39"/>
      <c r="E314" s="39"/>
      <c r="F314" s="39"/>
      <c r="G314" s="39"/>
      <c r="H314" s="45"/>
    </row>
    <row r="315" s="2" customFormat="1">
      <c r="A315" s="39"/>
      <c r="B315" s="45"/>
      <c r="C315" s="323" t="s">
        <v>342</v>
      </c>
      <c r="D315" s="323" t="s">
        <v>343</v>
      </c>
      <c r="E315" s="18" t="s">
        <v>217</v>
      </c>
      <c r="F315" s="324">
        <v>725</v>
      </c>
      <c r="G315" s="39"/>
      <c r="H315" s="45"/>
    </row>
    <row r="316" s="2" customFormat="1">
      <c r="A316" s="39"/>
      <c r="B316" s="45"/>
      <c r="C316" s="323" t="s">
        <v>327</v>
      </c>
      <c r="D316" s="323" t="s">
        <v>328</v>
      </c>
      <c r="E316" s="18" t="s">
        <v>217</v>
      </c>
      <c r="F316" s="324">
        <v>1403.9000000000001</v>
      </c>
      <c r="G316" s="39"/>
      <c r="H316" s="45"/>
    </row>
    <row r="317" s="2" customFormat="1">
      <c r="A317" s="39"/>
      <c r="B317" s="45"/>
      <c r="C317" s="323" t="s">
        <v>332</v>
      </c>
      <c r="D317" s="323" t="s">
        <v>333</v>
      </c>
      <c r="E317" s="18" t="s">
        <v>217</v>
      </c>
      <c r="F317" s="324">
        <v>21058.5</v>
      </c>
      <c r="G317" s="39"/>
      <c r="H317" s="45"/>
    </row>
    <row r="318" s="2" customFormat="1" ht="16.8" customHeight="1">
      <c r="A318" s="39"/>
      <c r="B318" s="45"/>
      <c r="C318" s="323" t="s">
        <v>347</v>
      </c>
      <c r="D318" s="323" t="s">
        <v>348</v>
      </c>
      <c r="E318" s="18" t="s">
        <v>349</v>
      </c>
      <c r="F318" s="324">
        <v>1976</v>
      </c>
      <c r="G318" s="39"/>
      <c r="H318" s="45"/>
    </row>
    <row r="319" s="2" customFormat="1" ht="16.8" customHeight="1">
      <c r="A319" s="39"/>
      <c r="B319" s="45"/>
      <c r="C319" s="319" t="s">
        <v>221</v>
      </c>
      <c r="D319" s="320" t="s">
        <v>222</v>
      </c>
      <c r="E319" s="321" t="s">
        <v>121</v>
      </c>
      <c r="F319" s="322">
        <v>1061</v>
      </c>
      <c r="G319" s="39"/>
      <c r="H319" s="45"/>
    </row>
    <row r="320" s="2" customFormat="1" ht="16.8" customHeight="1">
      <c r="A320" s="39"/>
      <c r="B320" s="45"/>
      <c r="C320" s="323" t="s">
        <v>1</v>
      </c>
      <c r="D320" s="323" t="s">
        <v>306</v>
      </c>
      <c r="E320" s="18" t="s">
        <v>1</v>
      </c>
      <c r="F320" s="324">
        <v>0</v>
      </c>
      <c r="G320" s="39"/>
      <c r="H320" s="45"/>
    </row>
    <row r="321" s="2" customFormat="1" ht="16.8" customHeight="1">
      <c r="A321" s="39"/>
      <c r="B321" s="45"/>
      <c r="C321" s="323" t="s">
        <v>221</v>
      </c>
      <c r="D321" s="323" t="s">
        <v>223</v>
      </c>
      <c r="E321" s="18" t="s">
        <v>1</v>
      </c>
      <c r="F321" s="324">
        <v>1061</v>
      </c>
      <c r="G321" s="39"/>
      <c r="H321" s="45"/>
    </row>
    <row r="322" s="2" customFormat="1" ht="16.8" customHeight="1">
      <c r="A322" s="39"/>
      <c r="B322" s="45"/>
      <c r="C322" s="325" t="s">
        <v>1588</v>
      </c>
      <c r="D322" s="39"/>
      <c r="E322" s="39"/>
      <c r="F322" s="39"/>
      <c r="G322" s="39"/>
      <c r="H322" s="45"/>
    </row>
    <row r="323" s="2" customFormat="1" ht="16.8" customHeight="1">
      <c r="A323" s="39"/>
      <c r="B323" s="45"/>
      <c r="C323" s="323" t="s">
        <v>938</v>
      </c>
      <c r="D323" s="323" t="s">
        <v>939</v>
      </c>
      <c r="E323" s="18" t="s">
        <v>121</v>
      </c>
      <c r="F323" s="324">
        <v>1061</v>
      </c>
      <c r="G323" s="39"/>
      <c r="H323" s="45"/>
    </row>
    <row r="324" s="2" customFormat="1" ht="16.8" customHeight="1">
      <c r="A324" s="39"/>
      <c r="B324" s="45"/>
      <c r="C324" s="323" t="s">
        <v>933</v>
      </c>
      <c r="D324" s="323" t="s">
        <v>934</v>
      </c>
      <c r="E324" s="18" t="s">
        <v>121</v>
      </c>
      <c r="F324" s="324">
        <v>1127.4000000000001</v>
      </c>
      <c r="G324" s="39"/>
      <c r="H324" s="45"/>
    </row>
    <row r="325" s="2" customFormat="1" ht="16.8" customHeight="1">
      <c r="A325" s="39"/>
      <c r="B325" s="45"/>
      <c r="C325" s="319" t="s">
        <v>1595</v>
      </c>
      <c r="D325" s="320" t="s">
        <v>222</v>
      </c>
      <c r="E325" s="321" t="s">
        <v>121</v>
      </c>
      <c r="F325" s="322">
        <v>30</v>
      </c>
      <c r="G325" s="39"/>
      <c r="H325" s="45"/>
    </row>
    <row r="326" s="2" customFormat="1" ht="16.8" customHeight="1">
      <c r="A326" s="39"/>
      <c r="B326" s="45"/>
      <c r="C326" s="319" t="s">
        <v>1596</v>
      </c>
      <c r="D326" s="320" t="s">
        <v>1597</v>
      </c>
      <c r="E326" s="321" t="s">
        <v>152</v>
      </c>
      <c r="F326" s="322">
        <v>14</v>
      </c>
      <c r="G326" s="39"/>
      <c r="H326" s="45"/>
    </row>
    <row r="327" s="2" customFormat="1" ht="16.8" customHeight="1">
      <c r="A327" s="39"/>
      <c r="B327" s="45"/>
      <c r="C327" s="319" t="s">
        <v>224</v>
      </c>
      <c r="D327" s="320" t="s">
        <v>225</v>
      </c>
      <c r="E327" s="321" t="s">
        <v>121</v>
      </c>
      <c r="F327" s="322">
        <v>9</v>
      </c>
      <c r="G327" s="39"/>
      <c r="H327" s="45"/>
    </row>
    <row r="328" s="2" customFormat="1" ht="16.8" customHeight="1">
      <c r="A328" s="39"/>
      <c r="B328" s="45"/>
      <c r="C328" s="323" t="s">
        <v>1</v>
      </c>
      <c r="D328" s="323" t="s">
        <v>306</v>
      </c>
      <c r="E328" s="18" t="s">
        <v>1</v>
      </c>
      <c r="F328" s="324">
        <v>0</v>
      </c>
      <c r="G328" s="39"/>
      <c r="H328" s="45"/>
    </row>
    <row r="329" s="2" customFormat="1" ht="16.8" customHeight="1">
      <c r="A329" s="39"/>
      <c r="B329" s="45"/>
      <c r="C329" s="323" t="s">
        <v>224</v>
      </c>
      <c r="D329" s="323" t="s">
        <v>149</v>
      </c>
      <c r="E329" s="18" t="s">
        <v>1</v>
      </c>
      <c r="F329" s="324">
        <v>9</v>
      </c>
      <c r="G329" s="39"/>
      <c r="H329" s="45"/>
    </row>
    <row r="330" s="2" customFormat="1" ht="16.8" customHeight="1">
      <c r="A330" s="39"/>
      <c r="B330" s="45"/>
      <c r="C330" s="325" t="s">
        <v>1588</v>
      </c>
      <c r="D330" s="39"/>
      <c r="E330" s="39"/>
      <c r="F330" s="39"/>
      <c r="G330" s="39"/>
      <c r="H330" s="45"/>
    </row>
    <row r="331" s="2" customFormat="1" ht="16.8" customHeight="1">
      <c r="A331" s="39"/>
      <c r="B331" s="45"/>
      <c r="C331" s="323" t="s">
        <v>929</v>
      </c>
      <c r="D331" s="323" t="s">
        <v>930</v>
      </c>
      <c r="E331" s="18" t="s">
        <v>121</v>
      </c>
      <c r="F331" s="324">
        <v>9</v>
      </c>
      <c r="G331" s="39"/>
      <c r="H331" s="45"/>
    </row>
    <row r="332" s="2" customFormat="1" ht="16.8" customHeight="1">
      <c r="A332" s="39"/>
      <c r="B332" s="45"/>
      <c r="C332" s="323" t="s">
        <v>933</v>
      </c>
      <c r="D332" s="323" t="s">
        <v>934</v>
      </c>
      <c r="E332" s="18" t="s">
        <v>121</v>
      </c>
      <c r="F332" s="324">
        <v>1127.4000000000001</v>
      </c>
      <c r="G332" s="39"/>
      <c r="H332" s="45"/>
    </row>
    <row r="333" s="2" customFormat="1" ht="16.8" customHeight="1">
      <c r="A333" s="39"/>
      <c r="B333" s="45"/>
      <c r="C333" s="319" t="s">
        <v>226</v>
      </c>
      <c r="D333" s="320" t="s">
        <v>227</v>
      </c>
      <c r="E333" s="321" t="s">
        <v>121</v>
      </c>
      <c r="F333" s="322">
        <v>51.799999999999997</v>
      </c>
      <c r="G333" s="39"/>
      <c r="H333" s="45"/>
    </row>
    <row r="334" s="2" customFormat="1" ht="16.8" customHeight="1">
      <c r="A334" s="39"/>
      <c r="B334" s="45"/>
      <c r="C334" s="323" t="s">
        <v>1</v>
      </c>
      <c r="D334" s="323" t="s">
        <v>306</v>
      </c>
      <c r="E334" s="18" t="s">
        <v>1</v>
      </c>
      <c r="F334" s="324">
        <v>0</v>
      </c>
      <c r="G334" s="39"/>
      <c r="H334" s="45"/>
    </row>
    <row r="335" s="2" customFormat="1" ht="16.8" customHeight="1">
      <c r="A335" s="39"/>
      <c r="B335" s="45"/>
      <c r="C335" s="323" t="s">
        <v>226</v>
      </c>
      <c r="D335" s="323" t="s">
        <v>927</v>
      </c>
      <c r="E335" s="18" t="s">
        <v>1</v>
      </c>
      <c r="F335" s="324">
        <v>51.799999999999997</v>
      </c>
      <c r="G335" s="39"/>
      <c r="H335" s="45"/>
    </row>
    <row r="336" s="2" customFormat="1" ht="16.8" customHeight="1">
      <c r="A336" s="39"/>
      <c r="B336" s="45"/>
      <c r="C336" s="325" t="s">
        <v>1588</v>
      </c>
      <c r="D336" s="39"/>
      <c r="E336" s="39"/>
      <c r="F336" s="39"/>
      <c r="G336" s="39"/>
      <c r="H336" s="45"/>
    </row>
    <row r="337" s="2" customFormat="1" ht="16.8" customHeight="1">
      <c r="A337" s="39"/>
      <c r="B337" s="45"/>
      <c r="C337" s="323" t="s">
        <v>924</v>
      </c>
      <c r="D337" s="323" t="s">
        <v>925</v>
      </c>
      <c r="E337" s="18" t="s">
        <v>121</v>
      </c>
      <c r="F337" s="324">
        <v>51.799999999999997</v>
      </c>
      <c r="G337" s="39"/>
      <c r="H337" s="45"/>
    </row>
    <row r="338" s="2" customFormat="1" ht="16.8" customHeight="1">
      <c r="A338" s="39"/>
      <c r="B338" s="45"/>
      <c r="C338" s="323" t="s">
        <v>933</v>
      </c>
      <c r="D338" s="323" t="s">
        <v>934</v>
      </c>
      <c r="E338" s="18" t="s">
        <v>121</v>
      </c>
      <c r="F338" s="324">
        <v>1127.4000000000001</v>
      </c>
      <c r="G338" s="39"/>
      <c r="H338" s="45"/>
    </row>
    <row r="339" s="2" customFormat="1" ht="16.8" customHeight="1">
      <c r="A339" s="39"/>
      <c r="B339" s="45"/>
      <c r="C339" s="319" t="s">
        <v>229</v>
      </c>
      <c r="D339" s="320" t="s">
        <v>230</v>
      </c>
      <c r="E339" s="321" t="s">
        <v>152</v>
      </c>
      <c r="F339" s="322">
        <v>1429.5</v>
      </c>
      <c r="G339" s="39"/>
      <c r="H339" s="45"/>
    </row>
    <row r="340" s="2" customFormat="1" ht="16.8" customHeight="1">
      <c r="A340" s="39"/>
      <c r="B340" s="45"/>
      <c r="C340" s="323" t="s">
        <v>1</v>
      </c>
      <c r="D340" s="323" t="s">
        <v>555</v>
      </c>
      <c r="E340" s="18" t="s">
        <v>1</v>
      </c>
      <c r="F340" s="324">
        <v>0</v>
      </c>
      <c r="G340" s="39"/>
      <c r="H340" s="45"/>
    </row>
    <row r="341" s="2" customFormat="1" ht="16.8" customHeight="1">
      <c r="A341" s="39"/>
      <c r="B341" s="45"/>
      <c r="C341" s="323" t="s">
        <v>229</v>
      </c>
      <c r="D341" s="323" t="s">
        <v>1001</v>
      </c>
      <c r="E341" s="18" t="s">
        <v>1</v>
      </c>
      <c r="F341" s="324">
        <v>1429.5</v>
      </c>
      <c r="G341" s="39"/>
      <c r="H341" s="45"/>
    </row>
    <row r="342" s="2" customFormat="1" ht="16.8" customHeight="1">
      <c r="A342" s="39"/>
      <c r="B342" s="45"/>
      <c r="C342" s="325" t="s">
        <v>1588</v>
      </c>
      <c r="D342" s="39"/>
      <c r="E342" s="39"/>
      <c r="F342" s="39"/>
      <c r="G342" s="39"/>
      <c r="H342" s="45"/>
    </row>
    <row r="343" s="2" customFormat="1" ht="16.8" customHeight="1">
      <c r="A343" s="39"/>
      <c r="B343" s="45"/>
      <c r="C343" s="323" t="s">
        <v>998</v>
      </c>
      <c r="D343" s="323" t="s">
        <v>999</v>
      </c>
      <c r="E343" s="18" t="s">
        <v>152</v>
      </c>
      <c r="F343" s="324">
        <v>1429.5</v>
      </c>
      <c r="G343" s="39"/>
      <c r="H343" s="45"/>
    </row>
    <row r="344" s="2" customFormat="1" ht="16.8" customHeight="1">
      <c r="A344" s="39"/>
      <c r="B344" s="45"/>
      <c r="C344" s="323" t="s">
        <v>985</v>
      </c>
      <c r="D344" s="323" t="s">
        <v>986</v>
      </c>
      <c r="E344" s="18" t="s">
        <v>152</v>
      </c>
      <c r="F344" s="324">
        <v>1429.5</v>
      </c>
      <c r="G344" s="39"/>
      <c r="H344" s="45"/>
    </row>
    <row r="345" s="2" customFormat="1">
      <c r="A345" s="39"/>
      <c r="B345" s="45"/>
      <c r="C345" s="323" t="s">
        <v>840</v>
      </c>
      <c r="D345" s="323" t="s">
        <v>841</v>
      </c>
      <c r="E345" s="18" t="s">
        <v>152</v>
      </c>
      <c r="F345" s="324">
        <v>1429.5</v>
      </c>
      <c r="G345" s="39"/>
      <c r="H345" s="45"/>
    </row>
    <row r="346" s="2" customFormat="1" ht="16.8" customHeight="1">
      <c r="A346" s="39"/>
      <c r="B346" s="45"/>
      <c r="C346" s="323" t="s">
        <v>989</v>
      </c>
      <c r="D346" s="323" t="s">
        <v>990</v>
      </c>
      <c r="E346" s="18" t="s">
        <v>152</v>
      </c>
      <c r="F346" s="324">
        <v>1429.5</v>
      </c>
      <c r="G346" s="39"/>
      <c r="H346" s="45"/>
    </row>
    <row r="347" s="2" customFormat="1" ht="16.8" customHeight="1">
      <c r="A347" s="39"/>
      <c r="B347" s="45"/>
      <c r="C347" s="323" t="s">
        <v>994</v>
      </c>
      <c r="D347" s="323" t="s">
        <v>995</v>
      </c>
      <c r="E347" s="18" t="s">
        <v>152</v>
      </c>
      <c r="F347" s="324">
        <v>1429.5</v>
      </c>
      <c r="G347" s="39"/>
      <c r="H347" s="45"/>
    </row>
    <row r="348" s="2" customFormat="1" ht="16.8" customHeight="1">
      <c r="A348" s="39"/>
      <c r="B348" s="45"/>
      <c r="C348" s="319" t="s">
        <v>232</v>
      </c>
      <c r="D348" s="320" t="s">
        <v>233</v>
      </c>
      <c r="E348" s="321" t="s">
        <v>217</v>
      </c>
      <c r="F348" s="322">
        <v>345</v>
      </c>
      <c r="G348" s="39"/>
      <c r="H348" s="45"/>
    </row>
    <row r="349" s="2" customFormat="1" ht="16.8" customHeight="1">
      <c r="A349" s="39"/>
      <c r="B349" s="45"/>
      <c r="C349" s="323" t="s">
        <v>1</v>
      </c>
      <c r="D349" s="323" t="s">
        <v>326</v>
      </c>
      <c r="E349" s="18" t="s">
        <v>1</v>
      </c>
      <c r="F349" s="324">
        <v>0</v>
      </c>
      <c r="G349" s="39"/>
      <c r="H349" s="45"/>
    </row>
    <row r="350" s="2" customFormat="1" ht="16.8" customHeight="1">
      <c r="A350" s="39"/>
      <c r="B350" s="45"/>
      <c r="C350" s="323" t="s">
        <v>232</v>
      </c>
      <c r="D350" s="323" t="s">
        <v>234</v>
      </c>
      <c r="E350" s="18" t="s">
        <v>1</v>
      </c>
      <c r="F350" s="324">
        <v>345</v>
      </c>
      <c r="G350" s="39"/>
      <c r="H350" s="45"/>
    </row>
    <row r="351" s="2" customFormat="1" ht="16.8" customHeight="1">
      <c r="A351" s="39"/>
      <c r="B351" s="45"/>
      <c r="C351" s="325" t="s">
        <v>1588</v>
      </c>
      <c r="D351" s="39"/>
      <c r="E351" s="39"/>
      <c r="F351" s="39"/>
      <c r="G351" s="39"/>
      <c r="H351" s="45"/>
    </row>
    <row r="352" s="2" customFormat="1">
      <c r="A352" s="39"/>
      <c r="B352" s="45"/>
      <c r="C352" s="323" t="s">
        <v>321</v>
      </c>
      <c r="D352" s="323" t="s">
        <v>322</v>
      </c>
      <c r="E352" s="18" t="s">
        <v>217</v>
      </c>
      <c r="F352" s="324">
        <v>345</v>
      </c>
      <c r="G352" s="39"/>
      <c r="H352" s="45"/>
    </row>
    <row r="353" s="2" customFormat="1">
      <c r="A353" s="39"/>
      <c r="B353" s="45"/>
      <c r="C353" s="323" t="s">
        <v>327</v>
      </c>
      <c r="D353" s="323" t="s">
        <v>328</v>
      </c>
      <c r="E353" s="18" t="s">
        <v>217</v>
      </c>
      <c r="F353" s="324">
        <v>1403.9000000000001</v>
      </c>
      <c r="G353" s="39"/>
      <c r="H353" s="45"/>
    </row>
    <row r="354" s="2" customFormat="1">
      <c r="A354" s="39"/>
      <c r="B354" s="45"/>
      <c r="C354" s="323" t="s">
        <v>332</v>
      </c>
      <c r="D354" s="323" t="s">
        <v>333</v>
      </c>
      <c r="E354" s="18" t="s">
        <v>217</v>
      </c>
      <c r="F354" s="324">
        <v>21058.5</v>
      </c>
      <c r="G354" s="39"/>
      <c r="H354" s="45"/>
    </row>
    <row r="355" s="2" customFormat="1">
      <c r="A355" s="39"/>
      <c r="B355" s="45"/>
      <c r="C355" s="323" t="s">
        <v>359</v>
      </c>
      <c r="D355" s="323" t="s">
        <v>360</v>
      </c>
      <c r="E355" s="18" t="s">
        <v>349</v>
      </c>
      <c r="F355" s="324">
        <v>938.88</v>
      </c>
      <c r="G355" s="39"/>
      <c r="H355" s="45"/>
    </row>
    <row r="356" s="2" customFormat="1" ht="16.8" customHeight="1">
      <c r="A356" s="39"/>
      <c r="B356" s="45"/>
      <c r="C356" s="323" t="s">
        <v>355</v>
      </c>
      <c r="D356" s="323" t="s">
        <v>356</v>
      </c>
      <c r="E356" s="18" t="s">
        <v>217</v>
      </c>
      <c r="F356" s="324">
        <v>521.60000000000002</v>
      </c>
      <c r="G356" s="39"/>
      <c r="H356" s="45"/>
    </row>
    <row r="357" s="2" customFormat="1" ht="16.8" customHeight="1">
      <c r="A357" s="39"/>
      <c r="B357" s="45"/>
      <c r="C357" s="319" t="s">
        <v>235</v>
      </c>
      <c r="D357" s="320" t="s">
        <v>236</v>
      </c>
      <c r="E357" s="321" t="s">
        <v>121</v>
      </c>
      <c r="F357" s="322">
        <v>5.5999999999999996</v>
      </c>
      <c r="G357" s="39"/>
      <c r="H357" s="45"/>
    </row>
    <row r="358" s="2" customFormat="1" ht="16.8" customHeight="1">
      <c r="A358" s="39"/>
      <c r="B358" s="45"/>
      <c r="C358" s="323" t="s">
        <v>1</v>
      </c>
      <c r="D358" s="323" t="s">
        <v>306</v>
      </c>
      <c r="E358" s="18" t="s">
        <v>1</v>
      </c>
      <c r="F358" s="324">
        <v>0</v>
      </c>
      <c r="G358" s="39"/>
      <c r="H358" s="45"/>
    </row>
    <row r="359" s="2" customFormat="1" ht="16.8" customHeight="1">
      <c r="A359" s="39"/>
      <c r="B359" s="45"/>
      <c r="C359" s="323" t="s">
        <v>235</v>
      </c>
      <c r="D359" s="323" t="s">
        <v>237</v>
      </c>
      <c r="E359" s="18" t="s">
        <v>1</v>
      </c>
      <c r="F359" s="324">
        <v>5.5999999999999996</v>
      </c>
      <c r="G359" s="39"/>
      <c r="H359" s="45"/>
    </row>
    <row r="360" s="2" customFormat="1" ht="16.8" customHeight="1">
      <c r="A360" s="39"/>
      <c r="B360" s="45"/>
      <c r="C360" s="325" t="s">
        <v>1588</v>
      </c>
      <c r="D360" s="39"/>
      <c r="E360" s="39"/>
      <c r="F360" s="39"/>
      <c r="G360" s="39"/>
      <c r="H360" s="45"/>
    </row>
    <row r="361" s="2" customFormat="1" ht="16.8" customHeight="1">
      <c r="A361" s="39"/>
      <c r="B361" s="45"/>
      <c r="C361" s="323" t="s">
        <v>942</v>
      </c>
      <c r="D361" s="323" t="s">
        <v>943</v>
      </c>
      <c r="E361" s="18" t="s">
        <v>121</v>
      </c>
      <c r="F361" s="324">
        <v>5.5999999999999996</v>
      </c>
      <c r="G361" s="39"/>
      <c r="H361" s="45"/>
    </row>
    <row r="362" s="2" customFormat="1" ht="16.8" customHeight="1">
      <c r="A362" s="39"/>
      <c r="B362" s="45"/>
      <c r="C362" s="323" t="s">
        <v>933</v>
      </c>
      <c r="D362" s="323" t="s">
        <v>934</v>
      </c>
      <c r="E362" s="18" t="s">
        <v>121</v>
      </c>
      <c r="F362" s="324">
        <v>1127.4000000000001</v>
      </c>
      <c r="G362" s="39"/>
      <c r="H362" s="45"/>
    </row>
    <row r="363" s="2" customFormat="1" ht="16.8" customHeight="1">
      <c r="A363" s="39"/>
      <c r="B363" s="45"/>
      <c r="C363" s="319" t="s">
        <v>238</v>
      </c>
      <c r="D363" s="320" t="s">
        <v>239</v>
      </c>
      <c r="E363" s="321" t="s">
        <v>217</v>
      </c>
      <c r="F363" s="322">
        <v>157.69999999999999</v>
      </c>
      <c r="G363" s="39"/>
      <c r="H363" s="45"/>
    </row>
    <row r="364" s="2" customFormat="1" ht="16.8" customHeight="1">
      <c r="A364" s="39"/>
      <c r="B364" s="45"/>
      <c r="C364" s="323" t="s">
        <v>238</v>
      </c>
      <c r="D364" s="323" t="s">
        <v>311</v>
      </c>
      <c r="E364" s="18" t="s">
        <v>1</v>
      </c>
      <c r="F364" s="324">
        <v>157.69999999999999</v>
      </c>
      <c r="G364" s="39"/>
      <c r="H364" s="45"/>
    </row>
    <row r="365" s="2" customFormat="1" ht="16.8" customHeight="1">
      <c r="A365" s="39"/>
      <c r="B365" s="45"/>
      <c r="C365" s="325" t="s">
        <v>1588</v>
      </c>
      <c r="D365" s="39"/>
      <c r="E365" s="39"/>
      <c r="F365" s="39"/>
      <c r="G365" s="39"/>
      <c r="H365" s="45"/>
    </row>
    <row r="366" s="2" customFormat="1" ht="16.8" customHeight="1">
      <c r="A366" s="39"/>
      <c r="B366" s="45"/>
      <c r="C366" s="323" t="s">
        <v>308</v>
      </c>
      <c r="D366" s="323" t="s">
        <v>309</v>
      </c>
      <c r="E366" s="18" t="s">
        <v>217</v>
      </c>
      <c r="F366" s="324">
        <v>157.69999999999999</v>
      </c>
      <c r="G366" s="39"/>
      <c r="H366" s="45"/>
    </row>
    <row r="367" s="2" customFormat="1">
      <c r="A367" s="39"/>
      <c r="B367" s="45"/>
      <c r="C367" s="323" t="s">
        <v>312</v>
      </c>
      <c r="D367" s="323" t="s">
        <v>313</v>
      </c>
      <c r="E367" s="18" t="s">
        <v>217</v>
      </c>
      <c r="F367" s="324">
        <v>2996.3000000000002</v>
      </c>
      <c r="G367" s="39"/>
      <c r="H367" s="45"/>
    </row>
    <row r="368" s="2" customFormat="1">
      <c r="A368" s="39"/>
      <c r="B368" s="45"/>
      <c r="C368" s="323" t="s">
        <v>359</v>
      </c>
      <c r="D368" s="323" t="s">
        <v>360</v>
      </c>
      <c r="E368" s="18" t="s">
        <v>349</v>
      </c>
      <c r="F368" s="324">
        <v>938.88</v>
      </c>
      <c r="G368" s="39"/>
      <c r="H368" s="45"/>
    </row>
    <row r="369" s="2" customFormat="1" ht="16.8" customHeight="1">
      <c r="A369" s="39"/>
      <c r="B369" s="45"/>
      <c r="C369" s="323" t="s">
        <v>355</v>
      </c>
      <c r="D369" s="323" t="s">
        <v>356</v>
      </c>
      <c r="E369" s="18" t="s">
        <v>217</v>
      </c>
      <c r="F369" s="324">
        <v>521.60000000000002</v>
      </c>
      <c r="G369" s="39"/>
      <c r="H369" s="45"/>
    </row>
    <row r="370" s="2" customFormat="1" ht="16.8" customHeight="1">
      <c r="A370" s="39"/>
      <c r="B370" s="45"/>
      <c r="C370" s="319" t="s">
        <v>241</v>
      </c>
      <c r="D370" s="320" t="s">
        <v>242</v>
      </c>
      <c r="E370" s="321" t="s">
        <v>121</v>
      </c>
      <c r="F370" s="322">
        <v>4263</v>
      </c>
      <c r="G370" s="39"/>
      <c r="H370" s="45"/>
    </row>
    <row r="371" s="2" customFormat="1" ht="16.8" customHeight="1">
      <c r="A371" s="39"/>
      <c r="B371" s="45"/>
      <c r="C371" s="323" t="s">
        <v>1</v>
      </c>
      <c r="D371" s="323" t="s">
        <v>306</v>
      </c>
      <c r="E371" s="18" t="s">
        <v>1</v>
      </c>
      <c r="F371" s="324">
        <v>0</v>
      </c>
      <c r="G371" s="39"/>
      <c r="H371" s="45"/>
    </row>
    <row r="372" s="2" customFormat="1" ht="16.8" customHeight="1">
      <c r="A372" s="39"/>
      <c r="B372" s="45"/>
      <c r="C372" s="323" t="s">
        <v>241</v>
      </c>
      <c r="D372" s="323" t="s">
        <v>243</v>
      </c>
      <c r="E372" s="18" t="s">
        <v>1</v>
      </c>
      <c r="F372" s="324">
        <v>4263</v>
      </c>
      <c r="G372" s="39"/>
      <c r="H372" s="45"/>
    </row>
    <row r="373" s="2" customFormat="1" ht="16.8" customHeight="1">
      <c r="A373" s="39"/>
      <c r="B373" s="45"/>
      <c r="C373" s="325" t="s">
        <v>1588</v>
      </c>
      <c r="D373" s="39"/>
      <c r="E373" s="39"/>
      <c r="F373" s="39"/>
      <c r="G373" s="39"/>
      <c r="H373" s="45"/>
    </row>
    <row r="374" s="2" customFormat="1" ht="16.8" customHeight="1">
      <c r="A374" s="39"/>
      <c r="B374" s="45"/>
      <c r="C374" s="323" t="s">
        <v>301</v>
      </c>
      <c r="D374" s="323" t="s">
        <v>302</v>
      </c>
      <c r="E374" s="18" t="s">
        <v>121</v>
      </c>
      <c r="F374" s="324">
        <v>4263</v>
      </c>
      <c r="G374" s="39"/>
      <c r="H374" s="45"/>
    </row>
    <row r="375" s="2" customFormat="1" ht="16.8" customHeight="1">
      <c r="A375" s="39"/>
      <c r="B375" s="45"/>
      <c r="C375" s="323" t="s">
        <v>308</v>
      </c>
      <c r="D375" s="323" t="s">
        <v>309</v>
      </c>
      <c r="E375" s="18" t="s">
        <v>217</v>
      </c>
      <c r="F375" s="324">
        <v>157.69999999999999</v>
      </c>
      <c r="G375" s="39"/>
      <c r="H375" s="45"/>
    </row>
    <row r="376" s="2" customFormat="1" ht="16.8" customHeight="1">
      <c r="A376" s="39"/>
      <c r="B376" s="45"/>
      <c r="C376" s="319" t="s">
        <v>244</v>
      </c>
      <c r="D376" s="320" t="s">
        <v>245</v>
      </c>
      <c r="E376" s="321" t="s">
        <v>152</v>
      </c>
      <c r="F376" s="322">
        <v>25</v>
      </c>
      <c r="G376" s="39"/>
      <c r="H376" s="45"/>
    </row>
    <row r="377" s="2" customFormat="1" ht="16.8" customHeight="1">
      <c r="A377" s="39"/>
      <c r="B377" s="45"/>
      <c r="C377" s="323" t="s">
        <v>1</v>
      </c>
      <c r="D377" s="323" t="s">
        <v>555</v>
      </c>
      <c r="E377" s="18" t="s">
        <v>1</v>
      </c>
      <c r="F377" s="324">
        <v>0</v>
      </c>
      <c r="G377" s="39"/>
      <c r="H377" s="45"/>
    </row>
    <row r="378" s="2" customFormat="1" ht="16.8" customHeight="1">
      <c r="A378" s="39"/>
      <c r="B378" s="45"/>
      <c r="C378" s="323" t="s">
        <v>244</v>
      </c>
      <c r="D378" s="323" t="s">
        <v>1114</v>
      </c>
      <c r="E378" s="18" t="s">
        <v>1</v>
      </c>
      <c r="F378" s="324">
        <v>25</v>
      </c>
      <c r="G378" s="39"/>
      <c r="H378" s="45"/>
    </row>
    <row r="379" s="2" customFormat="1" ht="16.8" customHeight="1">
      <c r="A379" s="39"/>
      <c r="B379" s="45"/>
      <c r="C379" s="325" t="s">
        <v>1588</v>
      </c>
      <c r="D379" s="39"/>
      <c r="E379" s="39"/>
      <c r="F379" s="39"/>
      <c r="G379" s="39"/>
      <c r="H379" s="45"/>
    </row>
    <row r="380" s="2" customFormat="1" ht="16.8" customHeight="1">
      <c r="A380" s="39"/>
      <c r="B380" s="45"/>
      <c r="C380" s="323" t="s">
        <v>1110</v>
      </c>
      <c r="D380" s="323" t="s">
        <v>1111</v>
      </c>
      <c r="E380" s="18" t="s">
        <v>152</v>
      </c>
      <c r="F380" s="324">
        <v>25</v>
      </c>
      <c r="G380" s="39"/>
      <c r="H380" s="45"/>
    </row>
    <row r="381" s="2" customFormat="1" ht="16.8" customHeight="1">
      <c r="A381" s="39"/>
      <c r="B381" s="45"/>
      <c r="C381" s="323" t="s">
        <v>1092</v>
      </c>
      <c r="D381" s="323" t="s">
        <v>1093</v>
      </c>
      <c r="E381" s="18" t="s">
        <v>152</v>
      </c>
      <c r="F381" s="324">
        <v>25</v>
      </c>
      <c r="G381" s="39"/>
      <c r="H381" s="45"/>
    </row>
    <row r="382" s="2" customFormat="1" ht="16.8" customHeight="1">
      <c r="A382" s="39"/>
      <c r="B382" s="45"/>
      <c r="C382" s="323" t="s">
        <v>1096</v>
      </c>
      <c r="D382" s="323" t="s">
        <v>1097</v>
      </c>
      <c r="E382" s="18" t="s">
        <v>152</v>
      </c>
      <c r="F382" s="324">
        <v>25</v>
      </c>
      <c r="G382" s="39"/>
      <c r="H382" s="45"/>
    </row>
    <row r="383" s="2" customFormat="1" ht="16.8" customHeight="1">
      <c r="A383" s="39"/>
      <c r="B383" s="45"/>
      <c r="C383" s="323" t="s">
        <v>1106</v>
      </c>
      <c r="D383" s="323" t="s">
        <v>1107</v>
      </c>
      <c r="E383" s="18" t="s">
        <v>152</v>
      </c>
      <c r="F383" s="324">
        <v>25</v>
      </c>
      <c r="G383" s="39"/>
      <c r="H383" s="45"/>
    </row>
    <row r="384" s="2" customFormat="1" ht="16.8" customHeight="1">
      <c r="A384" s="39"/>
      <c r="B384" s="45"/>
      <c r="C384" s="323" t="s">
        <v>1116</v>
      </c>
      <c r="D384" s="323" t="s">
        <v>1117</v>
      </c>
      <c r="E384" s="18" t="s">
        <v>152</v>
      </c>
      <c r="F384" s="324">
        <v>25</v>
      </c>
      <c r="G384" s="39"/>
      <c r="H384" s="45"/>
    </row>
    <row r="385" s="2" customFormat="1" ht="16.8" customHeight="1">
      <c r="A385" s="39"/>
      <c r="B385" s="45"/>
      <c r="C385" s="323" t="s">
        <v>1100</v>
      </c>
      <c r="D385" s="323" t="s">
        <v>1101</v>
      </c>
      <c r="E385" s="18" t="s">
        <v>349</v>
      </c>
      <c r="F385" s="324">
        <v>7.3499999999999996</v>
      </c>
      <c r="G385" s="39"/>
      <c r="H385" s="45"/>
    </row>
    <row r="386" s="2" customFormat="1" ht="16.8" customHeight="1">
      <c r="A386" s="39"/>
      <c r="B386" s="45"/>
      <c r="C386" s="319" t="s">
        <v>1598</v>
      </c>
      <c r="D386" s="320" t="s">
        <v>245</v>
      </c>
      <c r="E386" s="321" t="s">
        <v>152</v>
      </c>
      <c r="F386" s="322">
        <v>4</v>
      </c>
      <c r="G386" s="39"/>
      <c r="H386" s="45"/>
    </row>
    <row r="387" s="2" customFormat="1" ht="16.8" customHeight="1">
      <c r="A387" s="39"/>
      <c r="B387" s="45"/>
      <c r="C387" s="323" t="s">
        <v>1</v>
      </c>
      <c r="D387" s="323" t="s">
        <v>555</v>
      </c>
      <c r="E387" s="18" t="s">
        <v>1</v>
      </c>
      <c r="F387" s="324">
        <v>0</v>
      </c>
      <c r="G387" s="39"/>
      <c r="H387" s="45"/>
    </row>
    <row r="388" s="2" customFormat="1" ht="16.8" customHeight="1">
      <c r="A388" s="39"/>
      <c r="B388" s="45"/>
      <c r="C388" s="323" t="s">
        <v>1598</v>
      </c>
      <c r="D388" s="323" t="s">
        <v>155</v>
      </c>
      <c r="E388" s="18" t="s">
        <v>1</v>
      </c>
      <c r="F388" s="324">
        <v>4</v>
      </c>
      <c r="G388" s="39"/>
      <c r="H388" s="45"/>
    </row>
    <row r="389" s="2" customFormat="1" ht="16.8" customHeight="1">
      <c r="A389" s="39"/>
      <c r="B389" s="45"/>
      <c r="C389" s="319" t="s">
        <v>247</v>
      </c>
      <c r="D389" s="320" t="s">
        <v>248</v>
      </c>
      <c r="E389" s="321" t="s">
        <v>186</v>
      </c>
      <c r="F389" s="322">
        <v>9</v>
      </c>
      <c r="G389" s="39"/>
      <c r="H389" s="45"/>
    </row>
    <row r="390" s="2" customFormat="1" ht="16.8" customHeight="1">
      <c r="A390" s="39"/>
      <c r="B390" s="45"/>
      <c r="C390" s="323" t="s">
        <v>1</v>
      </c>
      <c r="D390" s="323" t="s">
        <v>383</v>
      </c>
      <c r="E390" s="18" t="s">
        <v>1</v>
      </c>
      <c r="F390" s="324">
        <v>0</v>
      </c>
      <c r="G390" s="39"/>
      <c r="H390" s="45"/>
    </row>
    <row r="391" s="2" customFormat="1" ht="16.8" customHeight="1">
      <c r="A391" s="39"/>
      <c r="B391" s="45"/>
      <c r="C391" s="323" t="s">
        <v>247</v>
      </c>
      <c r="D391" s="323" t="s">
        <v>149</v>
      </c>
      <c r="E391" s="18" t="s">
        <v>1</v>
      </c>
      <c r="F391" s="324">
        <v>9</v>
      </c>
      <c r="G391" s="39"/>
      <c r="H391" s="45"/>
    </row>
    <row r="392" s="2" customFormat="1" ht="16.8" customHeight="1">
      <c r="A392" s="39"/>
      <c r="B392" s="45"/>
      <c r="C392" s="325" t="s">
        <v>1588</v>
      </c>
      <c r="D392" s="39"/>
      <c r="E392" s="39"/>
      <c r="F392" s="39"/>
      <c r="G392" s="39"/>
      <c r="H392" s="45"/>
    </row>
    <row r="393" s="2" customFormat="1" ht="16.8" customHeight="1">
      <c r="A393" s="39"/>
      <c r="B393" s="45"/>
      <c r="C393" s="323" t="s">
        <v>380</v>
      </c>
      <c r="D393" s="323" t="s">
        <v>381</v>
      </c>
      <c r="E393" s="18" t="s">
        <v>186</v>
      </c>
      <c r="F393" s="324">
        <v>9</v>
      </c>
      <c r="G393" s="39"/>
      <c r="H393" s="45"/>
    </row>
    <row r="394" s="2" customFormat="1">
      <c r="A394" s="39"/>
      <c r="B394" s="45"/>
      <c r="C394" s="323" t="s">
        <v>392</v>
      </c>
      <c r="D394" s="323" t="s">
        <v>393</v>
      </c>
      <c r="E394" s="18" t="s">
        <v>186</v>
      </c>
      <c r="F394" s="324">
        <v>9</v>
      </c>
      <c r="G394" s="39"/>
      <c r="H394" s="45"/>
    </row>
    <row r="395" s="2" customFormat="1" ht="16.8" customHeight="1">
      <c r="A395" s="39"/>
      <c r="B395" s="45"/>
      <c r="C395" s="319" t="s">
        <v>249</v>
      </c>
      <c r="D395" s="320" t="s">
        <v>250</v>
      </c>
      <c r="E395" s="321" t="s">
        <v>186</v>
      </c>
      <c r="F395" s="322">
        <v>3</v>
      </c>
      <c r="G395" s="39"/>
      <c r="H395" s="45"/>
    </row>
    <row r="396" s="2" customFormat="1" ht="16.8" customHeight="1">
      <c r="A396" s="39"/>
      <c r="B396" s="45"/>
      <c r="C396" s="323" t="s">
        <v>1</v>
      </c>
      <c r="D396" s="323" t="s">
        <v>383</v>
      </c>
      <c r="E396" s="18" t="s">
        <v>1</v>
      </c>
      <c r="F396" s="324">
        <v>0</v>
      </c>
      <c r="G396" s="39"/>
      <c r="H396" s="45"/>
    </row>
    <row r="397" s="2" customFormat="1" ht="16.8" customHeight="1">
      <c r="A397" s="39"/>
      <c r="B397" s="45"/>
      <c r="C397" s="323" t="s">
        <v>249</v>
      </c>
      <c r="D397" s="323" t="s">
        <v>193</v>
      </c>
      <c r="E397" s="18" t="s">
        <v>1</v>
      </c>
      <c r="F397" s="324">
        <v>3</v>
      </c>
      <c r="G397" s="39"/>
      <c r="H397" s="45"/>
    </row>
    <row r="398" s="2" customFormat="1" ht="16.8" customHeight="1">
      <c r="A398" s="39"/>
      <c r="B398" s="45"/>
      <c r="C398" s="325" t="s">
        <v>1588</v>
      </c>
      <c r="D398" s="39"/>
      <c r="E398" s="39"/>
      <c r="F398" s="39"/>
      <c r="G398" s="39"/>
      <c r="H398" s="45"/>
    </row>
    <row r="399" s="2" customFormat="1" ht="16.8" customHeight="1">
      <c r="A399" s="39"/>
      <c r="B399" s="45"/>
      <c r="C399" s="323" t="s">
        <v>384</v>
      </c>
      <c r="D399" s="323" t="s">
        <v>385</v>
      </c>
      <c r="E399" s="18" t="s">
        <v>186</v>
      </c>
      <c r="F399" s="324">
        <v>3</v>
      </c>
      <c r="G399" s="39"/>
      <c r="H399" s="45"/>
    </row>
    <row r="400" s="2" customFormat="1">
      <c r="A400" s="39"/>
      <c r="B400" s="45"/>
      <c r="C400" s="323" t="s">
        <v>396</v>
      </c>
      <c r="D400" s="323" t="s">
        <v>397</v>
      </c>
      <c r="E400" s="18" t="s">
        <v>186</v>
      </c>
      <c r="F400" s="324">
        <v>3</v>
      </c>
      <c r="G400" s="39"/>
      <c r="H400" s="45"/>
    </row>
    <row r="401" s="2" customFormat="1" ht="16.8" customHeight="1">
      <c r="A401" s="39"/>
      <c r="B401" s="45"/>
      <c r="C401" s="319" t="s">
        <v>251</v>
      </c>
      <c r="D401" s="320" t="s">
        <v>248</v>
      </c>
      <c r="E401" s="321" t="s">
        <v>186</v>
      </c>
      <c r="F401" s="322">
        <v>2</v>
      </c>
      <c r="G401" s="39"/>
      <c r="H401" s="45"/>
    </row>
    <row r="402" s="2" customFormat="1" ht="16.8" customHeight="1">
      <c r="A402" s="39"/>
      <c r="B402" s="45"/>
      <c r="C402" s="323" t="s">
        <v>1</v>
      </c>
      <c r="D402" s="323" t="s">
        <v>383</v>
      </c>
      <c r="E402" s="18" t="s">
        <v>1</v>
      </c>
      <c r="F402" s="324">
        <v>0</v>
      </c>
      <c r="G402" s="39"/>
      <c r="H402" s="45"/>
    </row>
    <row r="403" s="2" customFormat="1" ht="16.8" customHeight="1">
      <c r="A403" s="39"/>
      <c r="B403" s="45"/>
      <c r="C403" s="323" t="s">
        <v>251</v>
      </c>
      <c r="D403" s="323" t="s">
        <v>93</v>
      </c>
      <c r="E403" s="18" t="s">
        <v>1</v>
      </c>
      <c r="F403" s="324">
        <v>2</v>
      </c>
      <c r="G403" s="39"/>
      <c r="H403" s="45"/>
    </row>
    <row r="404" s="2" customFormat="1" ht="16.8" customHeight="1">
      <c r="A404" s="39"/>
      <c r="B404" s="45"/>
      <c r="C404" s="325" t="s">
        <v>1588</v>
      </c>
      <c r="D404" s="39"/>
      <c r="E404" s="39"/>
      <c r="F404" s="39"/>
      <c r="G404" s="39"/>
      <c r="H404" s="45"/>
    </row>
    <row r="405" s="2" customFormat="1" ht="16.8" customHeight="1">
      <c r="A405" s="39"/>
      <c r="B405" s="45"/>
      <c r="C405" s="323" t="s">
        <v>388</v>
      </c>
      <c r="D405" s="323" t="s">
        <v>389</v>
      </c>
      <c r="E405" s="18" t="s">
        <v>186</v>
      </c>
      <c r="F405" s="324">
        <v>2</v>
      </c>
      <c r="G405" s="39"/>
      <c r="H405" s="45"/>
    </row>
    <row r="406" s="2" customFormat="1">
      <c r="A406" s="39"/>
      <c r="B406" s="45"/>
      <c r="C406" s="323" t="s">
        <v>399</v>
      </c>
      <c r="D406" s="323" t="s">
        <v>400</v>
      </c>
      <c r="E406" s="18" t="s">
        <v>186</v>
      </c>
      <c r="F406" s="324">
        <v>2</v>
      </c>
      <c r="G406" s="39"/>
      <c r="H406" s="45"/>
    </row>
    <row r="407" s="2" customFormat="1" ht="16.8" customHeight="1">
      <c r="A407" s="39"/>
      <c r="B407" s="45"/>
      <c r="C407" s="319" t="s">
        <v>252</v>
      </c>
      <c r="D407" s="320" t="s">
        <v>248</v>
      </c>
      <c r="E407" s="321" t="s">
        <v>121</v>
      </c>
      <c r="F407" s="322">
        <v>85</v>
      </c>
      <c r="G407" s="39"/>
      <c r="H407" s="45"/>
    </row>
    <row r="408" s="2" customFormat="1" ht="16.8" customHeight="1">
      <c r="A408" s="39"/>
      <c r="B408" s="45"/>
      <c r="C408" s="323" t="s">
        <v>1</v>
      </c>
      <c r="D408" s="323" t="s">
        <v>377</v>
      </c>
      <c r="E408" s="18" t="s">
        <v>1</v>
      </c>
      <c r="F408" s="324">
        <v>0</v>
      </c>
      <c r="G408" s="39"/>
      <c r="H408" s="45"/>
    </row>
    <row r="409" s="2" customFormat="1" ht="16.8" customHeight="1">
      <c r="A409" s="39"/>
      <c r="B409" s="45"/>
      <c r="C409" s="323" t="s">
        <v>252</v>
      </c>
      <c r="D409" s="323" t="s">
        <v>378</v>
      </c>
      <c r="E409" s="18" t="s">
        <v>1</v>
      </c>
      <c r="F409" s="324">
        <v>85</v>
      </c>
      <c r="G409" s="39"/>
      <c r="H409" s="45"/>
    </row>
    <row r="410" s="2" customFormat="1" ht="16.8" customHeight="1">
      <c r="A410" s="39"/>
      <c r="B410" s="45"/>
      <c r="C410" s="325" t="s">
        <v>1588</v>
      </c>
      <c r="D410" s="39"/>
      <c r="E410" s="39"/>
      <c r="F410" s="39"/>
      <c r="G410" s="39"/>
      <c r="H410" s="45"/>
    </row>
    <row r="411" s="2" customFormat="1">
      <c r="A411" s="39"/>
      <c r="B411" s="45"/>
      <c r="C411" s="323" t="s">
        <v>374</v>
      </c>
      <c r="D411" s="323" t="s">
        <v>375</v>
      </c>
      <c r="E411" s="18" t="s">
        <v>121</v>
      </c>
      <c r="F411" s="324">
        <v>85</v>
      </c>
      <c r="G411" s="39"/>
      <c r="H411" s="45"/>
    </row>
    <row r="412" s="2" customFormat="1" ht="16.8" customHeight="1">
      <c r="A412" s="39"/>
      <c r="B412" s="45"/>
      <c r="C412" s="323" t="s">
        <v>434</v>
      </c>
      <c r="D412" s="323" t="s">
        <v>435</v>
      </c>
      <c r="E412" s="18" t="s">
        <v>121</v>
      </c>
      <c r="F412" s="324">
        <v>85</v>
      </c>
      <c r="G412" s="39"/>
      <c r="H412" s="45"/>
    </row>
    <row r="413" s="2" customFormat="1" ht="16.8" customHeight="1">
      <c r="A413" s="39"/>
      <c r="B413" s="45"/>
      <c r="C413" s="323" t="s">
        <v>474</v>
      </c>
      <c r="D413" s="323" t="s">
        <v>475</v>
      </c>
      <c r="E413" s="18" t="s">
        <v>121</v>
      </c>
      <c r="F413" s="324">
        <v>170</v>
      </c>
      <c r="G413" s="39"/>
      <c r="H413" s="45"/>
    </row>
    <row r="414" s="2" customFormat="1" ht="16.8" customHeight="1">
      <c r="A414" s="39"/>
      <c r="B414" s="45"/>
      <c r="C414" s="319" t="s">
        <v>254</v>
      </c>
      <c r="D414" s="320" t="s">
        <v>255</v>
      </c>
      <c r="E414" s="321" t="s">
        <v>217</v>
      </c>
      <c r="F414" s="322">
        <v>18.899999999999999</v>
      </c>
      <c r="G414" s="39"/>
      <c r="H414" s="45"/>
    </row>
    <row r="415" s="2" customFormat="1" ht="16.8" customHeight="1">
      <c r="A415" s="39"/>
      <c r="B415" s="45"/>
      <c r="C415" s="323" t="s">
        <v>1</v>
      </c>
      <c r="D415" s="323" t="s">
        <v>319</v>
      </c>
      <c r="E415" s="18" t="s">
        <v>1</v>
      </c>
      <c r="F415" s="324">
        <v>0</v>
      </c>
      <c r="G415" s="39"/>
      <c r="H415" s="45"/>
    </row>
    <row r="416" s="2" customFormat="1" ht="16.8" customHeight="1">
      <c r="A416" s="39"/>
      <c r="B416" s="45"/>
      <c r="C416" s="323" t="s">
        <v>254</v>
      </c>
      <c r="D416" s="323" t="s">
        <v>320</v>
      </c>
      <c r="E416" s="18" t="s">
        <v>1</v>
      </c>
      <c r="F416" s="324">
        <v>18.899999999999999</v>
      </c>
      <c r="G416" s="39"/>
      <c r="H416" s="45"/>
    </row>
    <row r="417" s="2" customFormat="1" ht="16.8" customHeight="1">
      <c r="A417" s="39"/>
      <c r="B417" s="45"/>
      <c r="C417" s="325" t="s">
        <v>1588</v>
      </c>
      <c r="D417" s="39"/>
      <c r="E417" s="39"/>
      <c r="F417" s="39"/>
      <c r="G417" s="39"/>
      <c r="H417" s="45"/>
    </row>
    <row r="418" s="2" customFormat="1" ht="16.8" customHeight="1">
      <c r="A418" s="39"/>
      <c r="B418" s="45"/>
      <c r="C418" s="323" t="s">
        <v>316</v>
      </c>
      <c r="D418" s="323" t="s">
        <v>317</v>
      </c>
      <c r="E418" s="18" t="s">
        <v>217</v>
      </c>
      <c r="F418" s="324">
        <v>18.899999999999999</v>
      </c>
      <c r="G418" s="39"/>
      <c r="H418" s="45"/>
    </row>
    <row r="419" s="2" customFormat="1">
      <c r="A419" s="39"/>
      <c r="B419" s="45"/>
      <c r="C419" s="323" t="s">
        <v>327</v>
      </c>
      <c r="D419" s="323" t="s">
        <v>328</v>
      </c>
      <c r="E419" s="18" t="s">
        <v>217</v>
      </c>
      <c r="F419" s="324">
        <v>1403.9000000000001</v>
      </c>
      <c r="G419" s="39"/>
      <c r="H419" s="45"/>
    </row>
    <row r="420" s="2" customFormat="1">
      <c r="A420" s="39"/>
      <c r="B420" s="45"/>
      <c r="C420" s="323" t="s">
        <v>332</v>
      </c>
      <c r="D420" s="323" t="s">
        <v>333</v>
      </c>
      <c r="E420" s="18" t="s">
        <v>217</v>
      </c>
      <c r="F420" s="324">
        <v>21058.5</v>
      </c>
      <c r="G420" s="39"/>
      <c r="H420" s="45"/>
    </row>
    <row r="421" s="2" customFormat="1">
      <c r="A421" s="39"/>
      <c r="B421" s="45"/>
      <c r="C421" s="323" t="s">
        <v>359</v>
      </c>
      <c r="D421" s="323" t="s">
        <v>360</v>
      </c>
      <c r="E421" s="18" t="s">
        <v>349</v>
      </c>
      <c r="F421" s="324">
        <v>938.88</v>
      </c>
      <c r="G421" s="39"/>
      <c r="H421" s="45"/>
    </row>
    <row r="422" s="2" customFormat="1" ht="16.8" customHeight="1">
      <c r="A422" s="39"/>
      <c r="B422" s="45"/>
      <c r="C422" s="323" t="s">
        <v>355</v>
      </c>
      <c r="D422" s="323" t="s">
        <v>356</v>
      </c>
      <c r="E422" s="18" t="s">
        <v>217</v>
      </c>
      <c r="F422" s="324">
        <v>521.60000000000002</v>
      </c>
      <c r="G422" s="39"/>
      <c r="H422" s="45"/>
    </row>
    <row r="423" s="2" customFormat="1" ht="16.8" customHeight="1">
      <c r="A423" s="39"/>
      <c r="B423" s="45"/>
      <c r="C423" s="319" t="s">
        <v>257</v>
      </c>
      <c r="D423" s="320" t="s">
        <v>248</v>
      </c>
      <c r="E423" s="321" t="s">
        <v>186</v>
      </c>
      <c r="F423" s="322">
        <v>7</v>
      </c>
      <c r="G423" s="39"/>
      <c r="H423" s="45"/>
    </row>
    <row r="424" s="2" customFormat="1" ht="16.8" customHeight="1">
      <c r="A424" s="39"/>
      <c r="B424" s="45"/>
      <c r="C424" s="323" t="s">
        <v>1</v>
      </c>
      <c r="D424" s="323" t="s">
        <v>383</v>
      </c>
      <c r="E424" s="18" t="s">
        <v>1</v>
      </c>
      <c r="F424" s="324">
        <v>0</v>
      </c>
      <c r="G424" s="39"/>
      <c r="H424" s="45"/>
    </row>
    <row r="425" s="2" customFormat="1" ht="16.8" customHeight="1">
      <c r="A425" s="39"/>
      <c r="B425" s="45"/>
      <c r="C425" s="323" t="s">
        <v>257</v>
      </c>
      <c r="D425" s="323" t="s">
        <v>187</v>
      </c>
      <c r="E425" s="18" t="s">
        <v>1</v>
      </c>
      <c r="F425" s="324">
        <v>7</v>
      </c>
      <c r="G425" s="39"/>
      <c r="H425" s="45"/>
    </row>
    <row r="426" s="2" customFormat="1" ht="16.8" customHeight="1">
      <c r="A426" s="39"/>
      <c r="B426" s="45"/>
      <c r="C426" s="325" t="s">
        <v>1588</v>
      </c>
      <c r="D426" s="39"/>
      <c r="E426" s="39"/>
      <c r="F426" s="39"/>
      <c r="G426" s="39"/>
      <c r="H426" s="45"/>
    </row>
    <row r="427" s="2" customFormat="1" ht="16.8" customHeight="1">
      <c r="A427" s="39"/>
      <c r="B427" s="45"/>
      <c r="C427" s="323" t="s">
        <v>403</v>
      </c>
      <c r="D427" s="323" t="s">
        <v>404</v>
      </c>
      <c r="E427" s="18" t="s">
        <v>186</v>
      </c>
      <c r="F427" s="324">
        <v>7</v>
      </c>
      <c r="G427" s="39"/>
      <c r="H427" s="45"/>
    </row>
    <row r="428" s="2" customFormat="1" ht="16.8" customHeight="1">
      <c r="A428" s="39"/>
      <c r="B428" s="45"/>
      <c r="C428" s="323" t="s">
        <v>413</v>
      </c>
      <c r="D428" s="323" t="s">
        <v>414</v>
      </c>
      <c r="E428" s="18" t="s">
        <v>186</v>
      </c>
      <c r="F428" s="324">
        <v>7</v>
      </c>
      <c r="G428" s="39"/>
      <c r="H428" s="45"/>
    </row>
    <row r="429" s="2" customFormat="1" ht="16.8" customHeight="1">
      <c r="A429" s="39"/>
      <c r="B429" s="45"/>
      <c r="C429" s="323" t="s">
        <v>425</v>
      </c>
      <c r="D429" s="323" t="s">
        <v>426</v>
      </c>
      <c r="E429" s="18" t="s">
        <v>186</v>
      </c>
      <c r="F429" s="324">
        <v>12</v>
      </c>
      <c r="G429" s="39"/>
      <c r="H429" s="45"/>
    </row>
    <row r="430" s="2" customFormat="1">
      <c r="A430" s="39"/>
      <c r="B430" s="45"/>
      <c r="C430" s="323" t="s">
        <v>438</v>
      </c>
      <c r="D430" s="323" t="s">
        <v>439</v>
      </c>
      <c r="E430" s="18" t="s">
        <v>186</v>
      </c>
      <c r="F430" s="324">
        <v>63</v>
      </c>
      <c r="G430" s="39"/>
      <c r="H430" s="45"/>
    </row>
    <row r="431" s="2" customFormat="1">
      <c r="A431" s="39"/>
      <c r="B431" s="45"/>
      <c r="C431" s="323" t="s">
        <v>453</v>
      </c>
      <c r="D431" s="323" t="s">
        <v>454</v>
      </c>
      <c r="E431" s="18" t="s">
        <v>186</v>
      </c>
      <c r="F431" s="324">
        <v>63</v>
      </c>
      <c r="G431" s="39"/>
      <c r="H431" s="45"/>
    </row>
    <row r="432" s="2" customFormat="1" ht="16.8" customHeight="1">
      <c r="A432" s="39"/>
      <c r="B432" s="45"/>
      <c r="C432" s="323" t="s">
        <v>465</v>
      </c>
      <c r="D432" s="323" t="s">
        <v>466</v>
      </c>
      <c r="E432" s="18" t="s">
        <v>186</v>
      </c>
      <c r="F432" s="324">
        <v>108</v>
      </c>
      <c r="G432" s="39"/>
      <c r="H432" s="45"/>
    </row>
    <row r="433" s="2" customFormat="1" ht="16.8" customHeight="1">
      <c r="A433" s="39"/>
      <c r="B433" s="45"/>
      <c r="C433" s="319" t="s">
        <v>258</v>
      </c>
      <c r="D433" s="320" t="s">
        <v>248</v>
      </c>
      <c r="E433" s="321" t="s">
        <v>186</v>
      </c>
      <c r="F433" s="322">
        <v>2</v>
      </c>
      <c r="G433" s="39"/>
      <c r="H433" s="45"/>
    </row>
    <row r="434" s="2" customFormat="1" ht="16.8" customHeight="1">
      <c r="A434" s="39"/>
      <c r="B434" s="45"/>
      <c r="C434" s="323" t="s">
        <v>1</v>
      </c>
      <c r="D434" s="323" t="s">
        <v>383</v>
      </c>
      <c r="E434" s="18" t="s">
        <v>1</v>
      </c>
      <c r="F434" s="324">
        <v>0</v>
      </c>
      <c r="G434" s="39"/>
      <c r="H434" s="45"/>
    </row>
    <row r="435" s="2" customFormat="1" ht="16.8" customHeight="1">
      <c r="A435" s="39"/>
      <c r="B435" s="45"/>
      <c r="C435" s="323" t="s">
        <v>258</v>
      </c>
      <c r="D435" s="323" t="s">
        <v>93</v>
      </c>
      <c r="E435" s="18" t="s">
        <v>1</v>
      </c>
      <c r="F435" s="324">
        <v>2</v>
      </c>
      <c r="G435" s="39"/>
      <c r="H435" s="45"/>
    </row>
    <row r="436" s="2" customFormat="1" ht="16.8" customHeight="1">
      <c r="A436" s="39"/>
      <c r="B436" s="45"/>
      <c r="C436" s="325" t="s">
        <v>1588</v>
      </c>
      <c r="D436" s="39"/>
      <c r="E436" s="39"/>
      <c r="F436" s="39"/>
      <c r="G436" s="39"/>
      <c r="H436" s="45"/>
    </row>
    <row r="437" s="2" customFormat="1" ht="16.8" customHeight="1">
      <c r="A437" s="39"/>
      <c r="B437" s="45"/>
      <c r="C437" s="323" t="s">
        <v>407</v>
      </c>
      <c r="D437" s="323" t="s">
        <v>408</v>
      </c>
      <c r="E437" s="18" t="s">
        <v>186</v>
      </c>
      <c r="F437" s="324">
        <v>2</v>
      </c>
      <c r="G437" s="39"/>
      <c r="H437" s="45"/>
    </row>
    <row r="438" s="2" customFormat="1" ht="16.8" customHeight="1">
      <c r="A438" s="39"/>
      <c r="B438" s="45"/>
      <c r="C438" s="323" t="s">
        <v>417</v>
      </c>
      <c r="D438" s="323" t="s">
        <v>418</v>
      </c>
      <c r="E438" s="18" t="s">
        <v>186</v>
      </c>
      <c r="F438" s="324">
        <v>2</v>
      </c>
      <c r="G438" s="39"/>
      <c r="H438" s="45"/>
    </row>
    <row r="439" s="2" customFormat="1" ht="16.8" customHeight="1">
      <c r="A439" s="39"/>
      <c r="B439" s="45"/>
      <c r="C439" s="323" t="s">
        <v>430</v>
      </c>
      <c r="D439" s="323" t="s">
        <v>431</v>
      </c>
      <c r="E439" s="18" t="s">
        <v>186</v>
      </c>
      <c r="F439" s="324">
        <v>2</v>
      </c>
      <c r="G439" s="39"/>
      <c r="H439" s="45"/>
    </row>
    <row r="440" s="2" customFormat="1">
      <c r="A440" s="39"/>
      <c r="B440" s="45"/>
      <c r="C440" s="323" t="s">
        <v>443</v>
      </c>
      <c r="D440" s="323" t="s">
        <v>444</v>
      </c>
      <c r="E440" s="18" t="s">
        <v>186</v>
      </c>
      <c r="F440" s="324">
        <v>18</v>
      </c>
      <c r="G440" s="39"/>
      <c r="H440" s="45"/>
    </row>
    <row r="441" s="2" customFormat="1">
      <c r="A441" s="39"/>
      <c r="B441" s="45"/>
      <c r="C441" s="323" t="s">
        <v>457</v>
      </c>
      <c r="D441" s="323" t="s">
        <v>458</v>
      </c>
      <c r="E441" s="18" t="s">
        <v>186</v>
      </c>
      <c r="F441" s="324">
        <v>18</v>
      </c>
      <c r="G441" s="39"/>
      <c r="H441" s="45"/>
    </row>
    <row r="442" s="2" customFormat="1" ht="16.8" customHeight="1">
      <c r="A442" s="39"/>
      <c r="B442" s="45"/>
      <c r="C442" s="323" t="s">
        <v>470</v>
      </c>
      <c r="D442" s="323" t="s">
        <v>471</v>
      </c>
      <c r="E442" s="18" t="s">
        <v>186</v>
      </c>
      <c r="F442" s="324">
        <v>18</v>
      </c>
      <c r="G442" s="39"/>
      <c r="H442" s="45"/>
    </row>
    <row r="443" s="2" customFormat="1" ht="16.8" customHeight="1">
      <c r="A443" s="39"/>
      <c r="B443" s="45"/>
      <c r="C443" s="319" t="s">
        <v>259</v>
      </c>
      <c r="D443" s="320" t="s">
        <v>248</v>
      </c>
      <c r="E443" s="321" t="s">
        <v>186</v>
      </c>
      <c r="F443" s="322">
        <v>5</v>
      </c>
      <c r="G443" s="39"/>
      <c r="H443" s="45"/>
    </row>
    <row r="444" s="2" customFormat="1" ht="16.8" customHeight="1">
      <c r="A444" s="39"/>
      <c r="B444" s="45"/>
      <c r="C444" s="323" t="s">
        <v>1</v>
      </c>
      <c r="D444" s="323" t="s">
        <v>383</v>
      </c>
      <c r="E444" s="18" t="s">
        <v>1</v>
      </c>
      <c r="F444" s="324">
        <v>0</v>
      </c>
      <c r="G444" s="39"/>
      <c r="H444" s="45"/>
    </row>
    <row r="445" s="2" customFormat="1" ht="16.8" customHeight="1">
      <c r="A445" s="39"/>
      <c r="B445" s="45"/>
      <c r="C445" s="323" t="s">
        <v>259</v>
      </c>
      <c r="D445" s="323" t="s">
        <v>260</v>
      </c>
      <c r="E445" s="18" t="s">
        <v>1</v>
      </c>
      <c r="F445" s="324">
        <v>5</v>
      </c>
      <c r="G445" s="39"/>
      <c r="H445" s="45"/>
    </row>
    <row r="446" s="2" customFormat="1" ht="16.8" customHeight="1">
      <c r="A446" s="39"/>
      <c r="B446" s="45"/>
      <c r="C446" s="325" t="s">
        <v>1588</v>
      </c>
      <c r="D446" s="39"/>
      <c r="E446" s="39"/>
      <c r="F446" s="39"/>
      <c r="G446" s="39"/>
      <c r="H446" s="45"/>
    </row>
    <row r="447" s="2" customFormat="1" ht="16.8" customHeight="1">
      <c r="A447" s="39"/>
      <c r="B447" s="45"/>
      <c r="C447" s="323" t="s">
        <v>410</v>
      </c>
      <c r="D447" s="323" t="s">
        <v>411</v>
      </c>
      <c r="E447" s="18" t="s">
        <v>186</v>
      </c>
      <c r="F447" s="324">
        <v>5</v>
      </c>
      <c r="G447" s="39"/>
      <c r="H447" s="45"/>
    </row>
    <row r="448" s="2" customFormat="1" ht="16.8" customHeight="1">
      <c r="A448" s="39"/>
      <c r="B448" s="45"/>
      <c r="C448" s="323" t="s">
        <v>421</v>
      </c>
      <c r="D448" s="323" t="s">
        <v>422</v>
      </c>
      <c r="E448" s="18" t="s">
        <v>186</v>
      </c>
      <c r="F448" s="324">
        <v>5</v>
      </c>
      <c r="G448" s="39"/>
      <c r="H448" s="45"/>
    </row>
    <row r="449" s="2" customFormat="1" ht="16.8" customHeight="1">
      <c r="A449" s="39"/>
      <c r="B449" s="45"/>
      <c r="C449" s="323" t="s">
        <v>425</v>
      </c>
      <c r="D449" s="323" t="s">
        <v>426</v>
      </c>
      <c r="E449" s="18" t="s">
        <v>186</v>
      </c>
      <c r="F449" s="324">
        <v>12</v>
      </c>
      <c r="G449" s="39"/>
      <c r="H449" s="45"/>
    </row>
    <row r="450" s="2" customFormat="1">
      <c r="A450" s="39"/>
      <c r="B450" s="45"/>
      <c r="C450" s="323" t="s">
        <v>448</v>
      </c>
      <c r="D450" s="323" t="s">
        <v>449</v>
      </c>
      <c r="E450" s="18" t="s">
        <v>186</v>
      </c>
      <c r="F450" s="324">
        <v>45</v>
      </c>
      <c r="G450" s="39"/>
      <c r="H450" s="45"/>
    </row>
    <row r="451" s="2" customFormat="1">
      <c r="A451" s="39"/>
      <c r="B451" s="45"/>
      <c r="C451" s="323" t="s">
        <v>461</v>
      </c>
      <c r="D451" s="323" t="s">
        <v>462</v>
      </c>
      <c r="E451" s="18" t="s">
        <v>186</v>
      </c>
      <c r="F451" s="324">
        <v>45</v>
      </c>
      <c r="G451" s="39"/>
      <c r="H451" s="45"/>
    </row>
    <row r="452" s="2" customFormat="1" ht="16.8" customHeight="1">
      <c r="A452" s="39"/>
      <c r="B452" s="45"/>
      <c r="C452" s="323" t="s">
        <v>465</v>
      </c>
      <c r="D452" s="323" t="s">
        <v>466</v>
      </c>
      <c r="E452" s="18" t="s">
        <v>186</v>
      </c>
      <c r="F452" s="324">
        <v>108</v>
      </c>
      <c r="G452" s="39"/>
      <c r="H452" s="45"/>
    </row>
    <row r="453" s="2" customFormat="1" ht="26.4" customHeight="1">
      <c r="A453" s="39"/>
      <c r="B453" s="45"/>
      <c r="C453" s="318" t="s">
        <v>1599</v>
      </c>
      <c r="D453" s="318" t="s">
        <v>104</v>
      </c>
      <c r="E453" s="39"/>
      <c r="F453" s="39"/>
      <c r="G453" s="39"/>
      <c r="H453" s="45"/>
    </row>
    <row r="454" s="2" customFormat="1" ht="16.8" customHeight="1">
      <c r="A454" s="39"/>
      <c r="B454" s="45"/>
      <c r="C454" s="319" t="s">
        <v>119</v>
      </c>
      <c r="D454" s="320" t="s">
        <v>1123</v>
      </c>
      <c r="E454" s="321" t="s">
        <v>152</v>
      </c>
      <c r="F454" s="322">
        <v>23.699999999999999</v>
      </c>
      <c r="G454" s="39"/>
      <c r="H454" s="45"/>
    </row>
    <row r="455" s="2" customFormat="1" ht="16.8" customHeight="1">
      <c r="A455" s="39"/>
      <c r="B455" s="45"/>
      <c r="C455" s="323" t="s">
        <v>1</v>
      </c>
      <c r="D455" s="323" t="s">
        <v>555</v>
      </c>
      <c r="E455" s="18" t="s">
        <v>1</v>
      </c>
      <c r="F455" s="324">
        <v>0</v>
      </c>
      <c r="G455" s="39"/>
      <c r="H455" s="45"/>
    </row>
    <row r="456" s="2" customFormat="1" ht="16.8" customHeight="1">
      <c r="A456" s="39"/>
      <c r="B456" s="45"/>
      <c r="C456" s="323" t="s">
        <v>119</v>
      </c>
      <c r="D456" s="323" t="s">
        <v>1206</v>
      </c>
      <c r="E456" s="18" t="s">
        <v>1</v>
      </c>
      <c r="F456" s="324">
        <v>23.699999999999999</v>
      </c>
      <c r="G456" s="39"/>
      <c r="H456" s="45"/>
    </row>
    <row r="457" s="2" customFormat="1" ht="16.8" customHeight="1">
      <c r="A457" s="39"/>
      <c r="B457" s="45"/>
      <c r="C457" s="325" t="s">
        <v>1588</v>
      </c>
      <c r="D457" s="39"/>
      <c r="E457" s="39"/>
      <c r="F457" s="39"/>
      <c r="G457" s="39"/>
      <c r="H457" s="45"/>
    </row>
    <row r="458" s="2" customFormat="1" ht="16.8" customHeight="1">
      <c r="A458" s="39"/>
      <c r="B458" s="45"/>
      <c r="C458" s="323" t="s">
        <v>1203</v>
      </c>
      <c r="D458" s="323" t="s">
        <v>1204</v>
      </c>
      <c r="E458" s="18" t="s">
        <v>152</v>
      </c>
      <c r="F458" s="324">
        <v>29.34</v>
      </c>
      <c r="G458" s="39"/>
      <c r="H458" s="45"/>
    </row>
    <row r="459" s="2" customFormat="1" ht="16.8" customHeight="1">
      <c r="A459" s="39"/>
      <c r="B459" s="45"/>
      <c r="C459" s="323" t="s">
        <v>1182</v>
      </c>
      <c r="D459" s="323" t="s">
        <v>1183</v>
      </c>
      <c r="E459" s="18" t="s">
        <v>217</v>
      </c>
      <c r="F459" s="324">
        <v>104.20699999999999</v>
      </c>
      <c r="G459" s="39"/>
      <c r="H459" s="45"/>
    </row>
    <row r="460" s="2" customFormat="1" ht="16.8" customHeight="1">
      <c r="A460" s="39"/>
      <c r="B460" s="45"/>
      <c r="C460" s="323" t="s">
        <v>1191</v>
      </c>
      <c r="D460" s="323" t="s">
        <v>1192</v>
      </c>
      <c r="E460" s="18" t="s">
        <v>217</v>
      </c>
      <c r="F460" s="324">
        <v>52.103999999999999</v>
      </c>
      <c r="G460" s="39"/>
      <c r="H460" s="45"/>
    </row>
    <row r="461" s="2" customFormat="1" ht="16.8" customHeight="1">
      <c r="A461" s="39"/>
      <c r="B461" s="45"/>
      <c r="C461" s="323" t="s">
        <v>1256</v>
      </c>
      <c r="D461" s="323" t="s">
        <v>1257</v>
      </c>
      <c r="E461" s="18" t="s">
        <v>152</v>
      </c>
      <c r="F461" s="324">
        <v>29.34</v>
      </c>
      <c r="G461" s="39"/>
      <c r="H461" s="45"/>
    </row>
    <row r="462" s="2" customFormat="1" ht="16.8" customHeight="1">
      <c r="A462" s="39"/>
      <c r="B462" s="45"/>
      <c r="C462" s="323" t="s">
        <v>1208</v>
      </c>
      <c r="D462" s="323" t="s">
        <v>1209</v>
      </c>
      <c r="E462" s="18" t="s">
        <v>152</v>
      </c>
      <c r="F462" s="324">
        <v>27.254999999999999</v>
      </c>
      <c r="G462" s="39"/>
      <c r="H462" s="45"/>
    </row>
    <row r="463" s="2" customFormat="1" ht="16.8" customHeight="1">
      <c r="A463" s="39"/>
      <c r="B463" s="45"/>
      <c r="C463" s="319" t="s">
        <v>123</v>
      </c>
      <c r="D463" s="320" t="s">
        <v>1123</v>
      </c>
      <c r="E463" s="321" t="s">
        <v>152</v>
      </c>
      <c r="F463" s="322">
        <v>5.6399999999999997</v>
      </c>
      <c r="G463" s="39"/>
      <c r="H463" s="45"/>
    </row>
    <row r="464" s="2" customFormat="1" ht="16.8" customHeight="1">
      <c r="A464" s="39"/>
      <c r="B464" s="45"/>
      <c r="C464" s="323" t="s">
        <v>123</v>
      </c>
      <c r="D464" s="323" t="s">
        <v>1207</v>
      </c>
      <c r="E464" s="18" t="s">
        <v>1</v>
      </c>
      <c r="F464" s="324">
        <v>5.6399999999999997</v>
      </c>
      <c r="G464" s="39"/>
      <c r="H464" s="45"/>
    </row>
    <row r="465" s="2" customFormat="1" ht="16.8" customHeight="1">
      <c r="A465" s="39"/>
      <c r="B465" s="45"/>
      <c r="C465" s="325" t="s">
        <v>1588</v>
      </c>
      <c r="D465" s="39"/>
      <c r="E465" s="39"/>
      <c r="F465" s="39"/>
      <c r="G465" s="39"/>
      <c r="H465" s="45"/>
    </row>
    <row r="466" s="2" customFormat="1" ht="16.8" customHeight="1">
      <c r="A466" s="39"/>
      <c r="B466" s="45"/>
      <c r="C466" s="323" t="s">
        <v>1203</v>
      </c>
      <c r="D466" s="323" t="s">
        <v>1204</v>
      </c>
      <c r="E466" s="18" t="s">
        <v>152</v>
      </c>
      <c r="F466" s="324">
        <v>29.34</v>
      </c>
      <c r="G466" s="39"/>
      <c r="H466" s="45"/>
    </row>
    <row r="467" s="2" customFormat="1" ht="16.8" customHeight="1">
      <c r="A467" s="39"/>
      <c r="B467" s="45"/>
      <c r="C467" s="323" t="s">
        <v>1182</v>
      </c>
      <c r="D467" s="323" t="s">
        <v>1183</v>
      </c>
      <c r="E467" s="18" t="s">
        <v>217</v>
      </c>
      <c r="F467" s="324">
        <v>104.20699999999999</v>
      </c>
      <c r="G467" s="39"/>
      <c r="H467" s="45"/>
    </row>
    <row r="468" s="2" customFormat="1" ht="16.8" customHeight="1">
      <c r="A468" s="39"/>
      <c r="B468" s="45"/>
      <c r="C468" s="323" t="s">
        <v>1191</v>
      </c>
      <c r="D468" s="323" t="s">
        <v>1192</v>
      </c>
      <c r="E468" s="18" t="s">
        <v>217</v>
      </c>
      <c r="F468" s="324">
        <v>52.103999999999999</v>
      </c>
      <c r="G468" s="39"/>
      <c r="H468" s="45"/>
    </row>
    <row r="469" s="2" customFormat="1" ht="16.8" customHeight="1">
      <c r="A469" s="39"/>
      <c r="B469" s="45"/>
      <c r="C469" s="323" t="s">
        <v>1256</v>
      </c>
      <c r="D469" s="323" t="s">
        <v>1257</v>
      </c>
      <c r="E469" s="18" t="s">
        <v>152</v>
      </c>
      <c r="F469" s="324">
        <v>29.34</v>
      </c>
      <c r="G469" s="39"/>
      <c r="H469" s="45"/>
    </row>
    <row r="470" s="2" customFormat="1" ht="16.8" customHeight="1">
      <c r="A470" s="39"/>
      <c r="B470" s="45"/>
      <c r="C470" s="323" t="s">
        <v>1212</v>
      </c>
      <c r="D470" s="323" t="s">
        <v>1213</v>
      </c>
      <c r="E470" s="18" t="s">
        <v>152</v>
      </c>
      <c r="F470" s="324">
        <v>6.4859999999999998</v>
      </c>
      <c r="G470" s="39"/>
      <c r="H470" s="45"/>
    </row>
    <row r="471" s="2" customFormat="1" ht="16.8" customHeight="1">
      <c r="A471" s="39"/>
      <c r="B471" s="45"/>
      <c r="C471" s="319" t="s">
        <v>126</v>
      </c>
      <c r="D471" s="320" t="s">
        <v>1123</v>
      </c>
      <c r="E471" s="321" t="s">
        <v>152</v>
      </c>
      <c r="F471" s="322">
        <v>549.59000000000003</v>
      </c>
      <c r="G471" s="39"/>
      <c r="H471" s="45"/>
    </row>
    <row r="472" s="2" customFormat="1" ht="16.8" customHeight="1">
      <c r="A472" s="39"/>
      <c r="B472" s="45"/>
      <c r="C472" s="323" t="s">
        <v>1</v>
      </c>
      <c r="D472" s="323" t="s">
        <v>555</v>
      </c>
      <c r="E472" s="18" t="s">
        <v>1</v>
      </c>
      <c r="F472" s="324">
        <v>0</v>
      </c>
      <c r="G472" s="39"/>
      <c r="H472" s="45"/>
    </row>
    <row r="473" s="2" customFormat="1" ht="16.8" customHeight="1">
      <c r="A473" s="39"/>
      <c r="B473" s="45"/>
      <c r="C473" s="323" t="s">
        <v>126</v>
      </c>
      <c r="D473" s="323" t="s">
        <v>1219</v>
      </c>
      <c r="E473" s="18" t="s">
        <v>1</v>
      </c>
      <c r="F473" s="324">
        <v>549.59000000000003</v>
      </c>
      <c r="G473" s="39"/>
      <c r="H473" s="45"/>
    </row>
    <row r="474" s="2" customFormat="1" ht="16.8" customHeight="1">
      <c r="A474" s="39"/>
      <c r="B474" s="45"/>
      <c r="C474" s="325" t="s">
        <v>1588</v>
      </c>
      <c r="D474" s="39"/>
      <c r="E474" s="39"/>
      <c r="F474" s="39"/>
      <c r="G474" s="39"/>
      <c r="H474" s="45"/>
    </row>
    <row r="475" s="2" customFormat="1" ht="16.8" customHeight="1">
      <c r="A475" s="39"/>
      <c r="B475" s="45"/>
      <c r="C475" s="323" t="s">
        <v>1216</v>
      </c>
      <c r="D475" s="323" t="s">
        <v>1217</v>
      </c>
      <c r="E475" s="18" t="s">
        <v>152</v>
      </c>
      <c r="F475" s="324">
        <v>549.59000000000003</v>
      </c>
      <c r="G475" s="39"/>
      <c r="H475" s="45"/>
    </row>
    <row r="476" s="2" customFormat="1" ht="16.8" customHeight="1">
      <c r="A476" s="39"/>
      <c r="B476" s="45"/>
      <c r="C476" s="323" t="s">
        <v>1182</v>
      </c>
      <c r="D476" s="323" t="s">
        <v>1183</v>
      </c>
      <c r="E476" s="18" t="s">
        <v>217</v>
      </c>
      <c r="F476" s="324">
        <v>104.20699999999999</v>
      </c>
      <c r="G476" s="39"/>
      <c r="H476" s="45"/>
    </row>
    <row r="477" s="2" customFormat="1" ht="16.8" customHeight="1">
      <c r="A477" s="39"/>
      <c r="B477" s="45"/>
      <c r="C477" s="323" t="s">
        <v>1191</v>
      </c>
      <c r="D477" s="323" t="s">
        <v>1192</v>
      </c>
      <c r="E477" s="18" t="s">
        <v>217</v>
      </c>
      <c r="F477" s="324">
        <v>52.103999999999999</v>
      </c>
      <c r="G477" s="39"/>
      <c r="H477" s="45"/>
    </row>
    <row r="478" s="2" customFormat="1" ht="16.8" customHeight="1">
      <c r="A478" s="39"/>
      <c r="B478" s="45"/>
      <c r="C478" s="323" t="s">
        <v>1260</v>
      </c>
      <c r="D478" s="323" t="s">
        <v>1261</v>
      </c>
      <c r="E478" s="18" t="s">
        <v>152</v>
      </c>
      <c r="F478" s="324">
        <v>549.59000000000003</v>
      </c>
      <c r="G478" s="39"/>
      <c r="H478" s="45"/>
    </row>
    <row r="479" s="2" customFormat="1" ht="16.8" customHeight="1">
      <c r="A479" s="39"/>
      <c r="B479" s="45"/>
      <c r="C479" s="323" t="s">
        <v>1220</v>
      </c>
      <c r="D479" s="323" t="s">
        <v>1221</v>
      </c>
      <c r="E479" s="18" t="s">
        <v>152</v>
      </c>
      <c r="F479" s="324">
        <v>287.97800000000001</v>
      </c>
      <c r="G479" s="39"/>
      <c r="H479" s="45"/>
    </row>
    <row r="480" s="2" customFormat="1" ht="16.8" customHeight="1">
      <c r="A480" s="39"/>
      <c r="B480" s="45"/>
      <c r="C480" s="319" t="s">
        <v>128</v>
      </c>
      <c r="D480" s="320" t="s">
        <v>1127</v>
      </c>
      <c r="E480" s="321" t="s">
        <v>186</v>
      </c>
      <c r="F480" s="322">
        <v>22</v>
      </c>
      <c r="G480" s="39"/>
      <c r="H480" s="45"/>
    </row>
    <row r="481" s="2" customFormat="1" ht="16.8" customHeight="1">
      <c r="A481" s="39"/>
      <c r="B481" s="45"/>
      <c r="C481" s="323" t="s">
        <v>1</v>
      </c>
      <c r="D481" s="323" t="s">
        <v>383</v>
      </c>
      <c r="E481" s="18" t="s">
        <v>1</v>
      </c>
      <c r="F481" s="324">
        <v>0</v>
      </c>
      <c r="G481" s="39"/>
      <c r="H481" s="45"/>
    </row>
    <row r="482" s="2" customFormat="1" ht="16.8" customHeight="1">
      <c r="A482" s="39"/>
      <c r="B482" s="45"/>
      <c r="C482" s="323" t="s">
        <v>128</v>
      </c>
      <c r="D482" s="323" t="s">
        <v>402</v>
      </c>
      <c r="E482" s="18" t="s">
        <v>1</v>
      </c>
      <c r="F482" s="324">
        <v>22</v>
      </c>
      <c r="G482" s="39"/>
      <c r="H482" s="45"/>
    </row>
    <row r="483" s="2" customFormat="1" ht="16.8" customHeight="1">
      <c r="A483" s="39"/>
      <c r="B483" s="45"/>
      <c r="C483" s="325" t="s">
        <v>1588</v>
      </c>
      <c r="D483" s="39"/>
      <c r="E483" s="39"/>
      <c r="F483" s="39"/>
      <c r="G483" s="39"/>
      <c r="H483" s="45"/>
    </row>
    <row r="484" s="2" customFormat="1" ht="16.8" customHeight="1">
      <c r="A484" s="39"/>
      <c r="B484" s="45"/>
      <c r="C484" s="323" t="s">
        <v>1226</v>
      </c>
      <c r="D484" s="323" t="s">
        <v>1227</v>
      </c>
      <c r="E484" s="18" t="s">
        <v>186</v>
      </c>
      <c r="F484" s="324">
        <v>22</v>
      </c>
      <c r="G484" s="39"/>
      <c r="H484" s="45"/>
    </row>
    <row r="485" s="2" customFormat="1" ht="16.8" customHeight="1">
      <c r="A485" s="39"/>
      <c r="B485" s="45"/>
      <c r="C485" s="323" t="s">
        <v>1229</v>
      </c>
      <c r="D485" s="323" t="s">
        <v>1230</v>
      </c>
      <c r="E485" s="18" t="s">
        <v>186</v>
      </c>
      <c r="F485" s="324">
        <v>22</v>
      </c>
      <c r="G485" s="39"/>
      <c r="H485" s="45"/>
    </row>
    <row r="486" s="2" customFormat="1" ht="16.8" customHeight="1">
      <c r="A486" s="39"/>
      <c r="B486" s="45"/>
      <c r="C486" s="319" t="s">
        <v>133</v>
      </c>
      <c r="D486" s="320" t="s">
        <v>1128</v>
      </c>
      <c r="E486" s="321" t="s">
        <v>186</v>
      </c>
      <c r="F486" s="322">
        <v>1</v>
      </c>
      <c r="G486" s="39"/>
      <c r="H486" s="45"/>
    </row>
    <row r="487" s="2" customFormat="1" ht="16.8" customHeight="1">
      <c r="A487" s="39"/>
      <c r="B487" s="45"/>
      <c r="C487" s="323" t="s">
        <v>1</v>
      </c>
      <c r="D487" s="323" t="s">
        <v>383</v>
      </c>
      <c r="E487" s="18" t="s">
        <v>1</v>
      </c>
      <c r="F487" s="324">
        <v>0</v>
      </c>
      <c r="G487" s="39"/>
      <c r="H487" s="45"/>
    </row>
    <row r="488" s="2" customFormat="1" ht="16.8" customHeight="1">
      <c r="A488" s="39"/>
      <c r="B488" s="45"/>
      <c r="C488" s="323" t="s">
        <v>133</v>
      </c>
      <c r="D488" s="323" t="s">
        <v>91</v>
      </c>
      <c r="E488" s="18" t="s">
        <v>1</v>
      </c>
      <c r="F488" s="324">
        <v>1</v>
      </c>
      <c r="G488" s="39"/>
      <c r="H488" s="45"/>
    </row>
    <row r="489" s="2" customFormat="1" ht="16.8" customHeight="1">
      <c r="A489" s="39"/>
      <c r="B489" s="45"/>
      <c r="C489" s="325" t="s">
        <v>1588</v>
      </c>
      <c r="D489" s="39"/>
      <c r="E489" s="39"/>
      <c r="F489" s="39"/>
      <c r="G489" s="39"/>
      <c r="H489" s="45"/>
    </row>
    <row r="490" s="2" customFormat="1" ht="16.8" customHeight="1">
      <c r="A490" s="39"/>
      <c r="B490" s="45"/>
      <c r="C490" s="323" t="s">
        <v>1250</v>
      </c>
      <c r="D490" s="323" t="s">
        <v>1251</v>
      </c>
      <c r="E490" s="18" t="s">
        <v>186</v>
      </c>
      <c r="F490" s="324">
        <v>1</v>
      </c>
      <c r="G490" s="39"/>
      <c r="H490" s="45"/>
    </row>
    <row r="491" s="2" customFormat="1" ht="16.8" customHeight="1">
      <c r="A491" s="39"/>
      <c r="B491" s="45"/>
      <c r="C491" s="323" t="s">
        <v>1253</v>
      </c>
      <c r="D491" s="323" t="s">
        <v>1254</v>
      </c>
      <c r="E491" s="18" t="s">
        <v>186</v>
      </c>
      <c r="F491" s="324">
        <v>1</v>
      </c>
      <c r="G491" s="39"/>
      <c r="H491" s="45"/>
    </row>
    <row r="492" s="2" customFormat="1" ht="16.8" customHeight="1">
      <c r="A492" s="39"/>
      <c r="B492" s="45"/>
      <c r="C492" s="319" t="s">
        <v>136</v>
      </c>
      <c r="D492" s="320" t="s">
        <v>1129</v>
      </c>
      <c r="E492" s="321" t="s">
        <v>186</v>
      </c>
      <c r="F492" s="322">
        <v>4</v>
      </c>
      <c r="G492" s="39"/>
      <c r="H492" s="45"/>
    </row>
    <row r="493" s="2" customFormat="1" ht="16.8" customHeight="1">
      <c r="A493" s="39"/>
      <c r="B493" s="45"/>
      <c r="C493" s="323" t="s">
        <v>1</v>
      </c>
      <c r="D493" s="323" t="s">
        <v>383</v>
      </c>
      <c r="E493" s="18" t="s">
        <v>1</v>
      </c>
      <c r="F493" s="324">
        <v>0</v>
      </c>
      <c r="G493" s="39"/>
      <c r="H493" s="45"/>
    </row>
    <row r="494" s="2" customFormat="1" ht="16.8" customHeight="1">
      <c r="A494" s="39"/>
      <c r="B494" s="45"/>
      <c r="C494" s="323" t="s">
        <v>136</v>
      </c>
      <c r="D494" s="323" t="s">
        <v>155</v>
      </c>
      <c r="E494" s="18" t="s">
        <v>1</v>
      </c>
      <c r="F494" s="324">
        <v>4</v>
      </c>
      <c r="G494" s="39"/>
      <c r="H494" s="45"/>
    </row>
    <row r="495" s="2" customFormat="1" ht="16.8" customHeight="1">
      <c r="A495" s="39"/>
      <c r="B495" s="45"/>
      <c r="C495" s="325" t="s">
        <v>1588</v>
      </c>
      <c r="D495" s="39"/>
      <c r="E495" s="39"/>
      <c r="F495" s="39"/>
      <c r="G495" s="39"/>
      <c r="H495" s="45"/>
    </row>
    <row r="496" s="2" customFormat="1" ht="16.8" customHeight="1">
      <c r="A496" s="39"/>
      <c r="B496" s="45"/>
      <c r="C496" s="323" t="s">
        <v>1232</v>
      </c>
      <c r="D496" s="323" t="s">
        <v>1233</v>
      </c>
      <c r="E496" s="18" t="s">
        <v>186</v>
      </c>
      <c r="F496" s="324">
        <v>4</v>
      </c>
      <c r="G496" s="39"/>
      <c r="H496" s="45"/>
    </row>
    <row r="497" s="2" customFormat="1" ht="16.8" customHeight="1">
      <c r="A497" s="39"/>
      <c r="B497" s="45"/>
      <c r="C497" s="323" t="s">
        <v>1235</v>
      </c>
      <c r="D497" s="323" t="s">
        <v>1236</v>
      </c>
      <c r="E497" s="18" t="s">
        <v>186</v>
      </c>
      <c r="F497" s="324">
        <v>4</v>
      </c>
      <c r="G497" s="39"/>
      <c r="H497" s="45"/>
    </row>
    <row r="498" s="2" customFormat="1" ht="16.8" customHeight="1">
      <c r="A498" s="39"/>
      <c r="B498" s="45"/>
      <c r="C498" s="319" t="s">
        <v>139</v>
      </c>
      <c r="D498" s="320" t="s">
        <v>1130</v>
      </c>
      <c r="E498" s="321" t="s">
        <v>186</v>
      </c>
      <c r="F498" s="322">
        <v>13</v>
      </c>
      <c r="G498" s="39"/>
      <c r="H498" s="45"/>
    </row>
    <row r="499" s="2" customFormat="1" ht="16.8" customHeight="1">
      <c r="A499" s="39"/>
      <c r="B499" s="45"/>
      <c r="C499" s="323" t="s">
        <v>1</v>
      </c>
      <c r="D499" s="323" t="s">
        <v>383</v>
      </c>
      <c r="E499" s="18" t="s">
        <v>1</v>
      </c>
      <c r="F499" s="324">
        <v>0</v>
      </c>
      <c r="G499" s="39"/>
      <c r="H499" s="45"/>
    </row>
    <row r="500" s="2" customFormat="1" ht="16.8" customHeight="1">
      <c r="A500" s="39"/>
      <c r="B500" s="45"/>
      <c r="C500" s="323" t="s">
        <v>139</v>
      </c>
      <c r="D500" s="323" t="s">
        <v>363</v>
      </c>
      <c r="E500" s="18" t="s">
        <v>1</v>
      </c>
      <c r="F500" s="324">
        <v>13</v>
      </c>
      <c r="G500" s="39"/>
      <c r="H500" s="45"/>
    </row>
    <row r="501" s="2" customFormat="1" ht="16.8" customHeight="1">
      <c r="A501" s="39"/>
      <c r="B501" s="45"/>
      <c r="C501" s="325" t="s">
        <v>1588</v>
      </c>
      <c r="D501" s="39"/>
      <c r="E501" s="39"/>
      <c r="F501" s="39"/>
      <c r="G501" s="39"/>
      <c r="H501" s="45"/>
    </row>
    <row r="502" s="2" customFormat="1" ht="16.8" customHeight="1">
      <c r="A502" s="39"/>
      <c r="B502" s="45"/>
      <c r="C502" s="323" t="s">
        <v>1324</v>
      </c>
      <c r="D502" s="323" t="s">
        <v>1325</v>
      </c>
      <c r="E502" s="18" t="s">
        <v>186</v>
      </c>
      <c r="F502" s="324">
        <v>13</v>
      </c>
      <c r="G502" s="39"/>
      <c r="H502" s="45"/>
    </row>
    <row r="503" s="2" customFormat="1" ht="16.8" customHeight="1">
      <c r="A503" s="39"/>
      <c r="B503" s="45"/>
      <c r="C503" s="323" t="s">
        <v>1327</v>
      </c>
      <c r="D503" s="323" t="s">
        <v>1328</v>
      </c>
      <c r="E503" s="18" t="s">
        <v>186</v>
      </c>
      <c r="F503" s="324">
        <v>13</v>
      </c>
      <c r="G503" s="39"/>
      <c r="H503" s="45"/>
    </row>
    <row r="504" s="2" customFormat="1" ht="16.8" customHeight="1">
      <c r="A504" s="39"/>
      <c r="B504" s="45"/>
      <c r="C504" s="319" t="s">
        <v>143</v>
      </c>
      <c r="D504" s="320" t="s">
        <v>1132</v>
      </c>
      <c r="E504" s="321" t="s">
        <v>186</v>
      </c>
      <c r="F504" s="322">
        <v>6</v>
      </c>
      <c r="G504" s="39"/>
      <c r="H504" s="45"/>
    </row>
    <row r="505" s="2" customFormat="1" ht="16.8" customHeight="1">
      <c r="A505" s="39"/>
      <c r="B505" s="45"/>
      <c r="C505" s="323" t="s">
        <v>1</v>
      </c>
      <c r="D505" s="323" t="s">
        <v>383</v>
      </c>
      <c r="E505" s="18" t="s">
        <v>1</v>
      </c>
      <c r="F505" s="324">
        <v>0</v>
      </c>
      <c r="G505" s="39"/>
      <c r="H505" s="45"/>
    </row>
    <row r="506" s="2" customFormat="1" ht="16.8" customHeight="1">
      <c r="A506" s="39"/>
      <c r="B506" s="45"/>
      <c r="C506" s="323" t="s">
        <v>143</v>
      </c>
      <c r="D506" s="323" t="s">
        <v>183</v>
      </c>
      <c r="E506" s="18" t="s">
        <v>1</v>
      </c>
      <c r="F506" s="324">
        <v>6</v>
      </c>
      <c r="G506" s="39"/>
      <c r="H506" s="45"/>
    </row>
    <row r="507" s="2" customFormat="1" ht="16.8" customHeight="1">
      <c r="A507" s="39"/>
      <c r="B507" s="45"/>
      <c r="C507" s="325" t="s">
        <v>1588</v>
      </c>
      <c r="D507" s="39"/>
      <c r="E507" s="39"/>
      <c r="F507" s="39"/>
      <c r="G507" s="39"/>
      <c r="H507" s="45"/>
    </row>
    <row r="508" s="2" customFormat="1" ht="16.8" customHeight="1">
      <c r="A508" s="39"/>
      <c r="B508" s="45"/>
      <c r="C508" s="323" t="s">
        <v>1244</v>
      </c>
      <c r="D508" s="323" t="s">
        <v>1245</v>
      </c>
      <c r="E508" s="18" t="s">
        <v>186</v>
      </c>
      <c r="F508" s="324">
        <v>6</v>
      </c>
      <c r="G508" s="39"/>
      <c r="H508" s="45"/>
    </row>
    <row r="509" s="2" customFormat="1" ht="16.8" customHeight="1">
      <c r="A509" s="39"/>
      <c r="B509" s="45"/>
      <c r="C509" s="323" t="s">
        <v>1238</v>
      </c>
      <c r="D509" s="323" t="s">
        <v>1239</v>
      </c>
      <c r="E509" s="18" t="s">
        <v>186</v>
      </c>
      <c r="F509" s="324">
        <v>6</v>
      </c>
      <c r="G509" s="39"/>
      <c r="H509" s="45"/>
    </row>
    <row r="510" s="2" customFormat="1" ht="16.8" customHeight="1">
      <c r="A510" s="39"/>
      <c r="B510" s="45"/>
      <c r="C510" s="323" t="s">
        <v>1241</v>
      </c>
      <c r="D510" s="323" t="s">
        <v>1242</v>
      </c>
      <c r="E510" s="18" t="s">
        <v>186</v>
      </c>
      <c r="F510" s="324">
        <v>6</v>
      </c>
      <c r="G510" s="39"/>
      <c r="H510" s="45"/>
    </row>
    <row r="511" s="2" customFormat="1" ht="16.8" customHeight="1">
      <c r="A511" s="39"/>
      <c r="B511" s="45"/>
      <c r="C511" s="323" t="s">
        <v>1247</v>
      </c>
      <c r="D511" s="323" t="s">
        <v>1248</v>
      </c>
      <c r="E511" s="18" t="s">
        <v>186</v>
      </c>
      <c r="F511" s="324">
        <v>6</v>
      </c>
      <c r="G511" s="39"/>
      <c r="H511" s="45"/>
    </row>
    <row r="512" s="2" customFormat="1" ht="16.8" customHeight="1">
      <c r="A512" s="39"/>
      <c r="B512" s="45"/>
      <c r="C512" s="319" t="s">
        <v>146</v>
      </c>
      <c r="D512" s="320" t="s">
        <v>1133</v>
      </c>
      <c r="E512" s="321" t="s">
        <v>186</v>
      </c>
      <c r="F512" s="322">
        <v>5</v>
      </c>
      <c r="G512" s="39"/>
      <c r="H512" s="45"/>
    </row>
    <row r="513" s="2" customFormat="1" ht="16.8" customHeight="1">
      <c r="A513" s="39"/>
      <c r="B513" s="45"/>
      <c r="C513" s="323" t="s">
        <v>1</v>
      </c>
      <c r="D513" s="323" t="s">
        <v>383</v>
      </c>
      <c r="E513" s="18" t="s">
        <v>1</v>
      </c>
      <c r="F513" s="324">
        <v>0</v>
      </c>
      <c r="G513" s="39"/>
      <c r="H513" s="45"/>
    </row>
    <row r="514" s="2" customFormat="1" ht="16.8" customHeight="1">
      <c r="A514" s="39"/>
      <c r="B514" s="45"/>
      <c r="C514" s="323" t="s">
        <v>146</v>
      </c>
      <c r="D514" s="323" t="s">
        <v>260</v>
      </c>
      <c r="E514" s="18" t="s">
        <v>1</v>
      </c>
      <c r="F514" s="324">
        <v>5</v>
      </c>
      <c r="G514" s="39"/>
      <c r="H514" s="45"/>
    </row>
    <row r="515" s="2" customFormat="1" ht="16.8" customHeight="1">
      <c r="A515" s="39"/>
      <c r="B515" s="45"/>
      <c r="C515" s="325" t="s">
        <v>1588</v>
      </c>
      <c r="D515" s="39"/>
      <c r="E515" s="39"/>
      <c r="F515" s="39"/>
      <c r="G515" s="39"/>
      <c r="H515" s="45"/>
    </row>
    <row r="516" s="2" customFormat="1" ht="16.8" customHeight="1">
      <c r="A516" s="39"/>
      <c r="B516" s="45"/>
      <c r="C516" s="323" t="s">
        <v>1308</v>
      </c>
      <c r="D516" s="323" t="s">
        <v>1309</v>
      </c>
      <c r="E516" s="18" t="s">
        <v>186</v>
      </c>
      <c r="F516" s="324">
        <v>5</v>
      </c>
      <c r="G516" s="39"/>
      <c r="H516" s="45"/>
    </row>
    <row r="517" s="2" customFormat="1" ht="16.8" customHeight="1">
      <c r="A517" s="39"/>
      <c r="B517" s="45"/>
      <c r="C517" s="323" t="s">
        <v>1197</v>
      </c>
      <c r="D517" s="323" t="s">
        <v>1198</v>
      </c>
      <c r="E517" s="18" t="s">
        <v>121</v>
      </c>
      <c r="F517" s="324">
        <v>59.200000000000003</v>
      </c>
      <c r="G517" s="39"/>
      <c r="H517" s="45"/>
    </row>
    <row r="518" s="2" customFormat="1" ht="16.8" customHeight="1">
      <c r="A518" s="39"/>
      <c r="B518" s="45"/>
      <c r="C518" s="323" t="s">
        <v>1317</v>
      </c>
      <c r="D518" s="323" t="s">
        <v>1318</v>
      </c>
      <c r="E518" s="18" t="s">
        <v>186</v>
      </c>
      <c r="F518" s="324">
        <v>5</v>
      </c>
      <c r="G518" s="39"/>
      <c r="H518" s="45"/>
    </row>
    <row r="519" s="2" customFormat="1">
      <c r="A519" s="39"/>
      <c r="B519" s="45"/>
      <c r="C519" s="323" t="s">
        <v>1320</v>
      </c>
      <c r="D519" s="323" t="s">
        <v>1321</v>
      </c>
      <c r="E519" s="18" t="s">
        <v>186</v>
      </c>
      <c r="F519" s="324">
        <v>5</v>
      </c>
      <c r="G519" s="39"/>
      <c r="H519" s="45"/>
    </row>
    <row r="520" s="2" customFormat="1" ht="16.8" customHeight="1">
      <c r="A520" s="39"/>
      <c r="B520" s="45"/>
      <c r="C520" s="319" t="s">
        <v>148</v>
      </c>
      <c r="D520" s="320" t="s">
        <v>1133</v>
      </c>
      <c r="E520" s="321" t="s">
        <v>186</v>
      </c>
      <c r="F520" s="322">
        <v>1</v>
      </c>
      <c r="G520" s="39"/>
      <c r="H520" s="45"/>
    </row>
    <row r="521" s="2" customFormat="1" ht="16.8" customHeight="1">
      <c r="A521" s="39"/>
      <c r="B521" s="45"/>
      <c r="C521" s="323" t="s">
        <v>1</v>
      </c>
      <c r="D521" s="323" t="s">
        <v>383</v>
      </c>
      <c r="E521" s="18" t="s">
        <v>1</v>
      </c>
      <c r="F521" s="324">
        <v>0</v>
      </c>
      <c r="G521" s="39"/>
      <c r="H521" s="45"/>
    </row>
    <row r="522" s="2" customFormat="1" ht="16.8" customHeight="1">
      <c r="A522" s="39"/>
      <c r="B522" s="45"/>
      <c r="C522" s="323" t="s">
        <v>148</v>
      </c>
      <c r="D522" s="323" t="s">
        <v>91</v>
      </c>
      <c r="E522" s="18" t="s">
        <v>1</v>
      </c>
      <c r="F522" s="324">
        <v>1</v>
      </c>
      <c r="G522" s="39"/>
      <c r="H522" s="45"/>
    </row>
    <row r="523" s="2" customFormat="1" ht="16.8" customHeight="1">
      <c r="A523" s="39"/>
      <c r="B523" s="45"/>
      <c r="C523" s="325" t="s">
        <v>1588</v>
      </c>
      <c r="D523" s="39"/>
      <c r="E523" s="39"/>
      <c r="F523" s="39"/>
      <c r="G523" s="39"/>
      <c r="H523" s="45"/>
    </row>
    <row r="524" s="2" customFormat="1" ht="16.8" customHeight="1">
      <c r="A524" s="39"/>
      <c r="B524" s="45"/>
      <c r="C524" s="323" t="s">
        <v>1266</v>
      </c>
      <c r="D524" s="323" t="s">
        <v>1267</v>
      </c>
      <c r="E524" s="18" t="s">
        <v>186</v>
      </c>
      <c r="F524" s="324">
        <v>1</v>
      </c>
      <c r="G524" s="39"/>
      <c r="H524" s="45"/>
    </row>
    <row r="525" s="2" customFormat="1" ht="16.8" customHeight="1">
      <c r="A525" s="39"/>
      <c r="B525" s="45"/>
      <c r="C525" s="323" t="s">
        <v>1197</v>
      </c>
      <c r="D525" s="323" t="s">
        <v>1198</v>
      </c>
      <c r="E525" s="18" t="s">
        <v>121</v>
      </c>
      <c r="F525" s="324">
        <v>59.200000000000003</v>
      </c>
      <c r="G525" s="39"/>
      <c r="H525" s="45"/>
    </row>
    <row r="526" s="2" customFormat="1" ht="16.8" customHeight="1">
      <c r="A526" s="39"/>
      <c r="B526" s="45"/>
      <c r="C526" s="319" t="s">
        <v>150</v>
      </c>
      <c r="D526" s="320" t="s">
        <v>1133</v>
      </c>
      <c r="E526" s="321" t="s">
        <v>186</v>
      </c>
      <c r="F526" s="322">
        <v>12</v>
      </c>
      <c r="G526" s="39"/>
      <c r="H526" s="45"/>
    </row>
    <row r="527" s="2" customFormat="1" ht="16.8" customHeight="1">
      <c r="A527" s="39"/>
      <c r="B527" s="45"/>
      <c r="C527" s="323" t="s">
        <v>1</v>
      </c>
      <c r="D527" s="323" t="s">
        <v>383</v>
      </c>
      <c r="E527" s="18" t="s">
        <v>1</v>
      </c>
      <c r="F527" s="324">
        <v>0</v>
      </c>
      <c r="G527" s="39"/>
      <c r="H527" s="45"/>
    </row>
    <row r="528" s="2" customFormat="1" ht="16.8" customHeight="1">
      <c r="A528" s="39"/>
      <c r="B528" s="45"/>
      <c r="C528" s="323" t="s">
        <v>150</v>
      </c>
      <c r="D528" s="323" t="s">
        <v>8</v>
      </c>
      <c r="E528" s="18" t="s">
        <v>1</v>
      </c>
      <c r="F528" s="324">
        <v>12</v>
      </c>
      <c r="G528" s="39"/>
      <c r="H528" s="45"/>
    </row>
    <row r="529" s="2" customFormat="1" ht="16.8" customHeight="1">
      <c r="A529" s="39"/>
      <c r="B529" s="45"/>
      <c r="C529" s="325" t="s">
        <v>1588</v>
      </c>
      <c r="D529" s="39"/>
      <c r="E529" s="39"/>
      <c r="F529" s="39"/>
      <c r="G529" s="39"/>
      <c r="H529" s="45"/>
    </row>
    <row r="530" s="2" customFormat="1">
      <c r="A530" s="39"/>
      <c r="B530" s="45"/>
      <c r="C530" s="323" t="s">
        <v>1263</v>
      </c>
      <c r="D530" s="323" t="s">
        <v>1264</v>
      </c>
      <c r="E530" s="18" t="s">
        <v>186</v>
      </c>
      <c r="F530" s="324">
        <v>12</v>
      </c>
      <c r="G530" s="39"/>
      <c r="H530" s="45"/>
    </row>
    <row r="531" s="2" customFormat="1" ht="16.8" customHeight="1">
      <c r="A531" s="39"/>
      <c r="B531" s="45"/>
      <c r="C531" s="323" t="s">
        <v>1197</v>
      </c>
      <c r="D531" s="323" t="s">
        <v>1198</v>
      </c>
      <c r="E531" s="18" t="s">
        <v>121</v>
      </c>
      <c r="F531" s="324">
        <v>59.200000000000003</v>
      </c>
      <c r="G531" s="39"/>
      <c r="H531" s="45"/>
    </row>
    <row r="532" s="2" customFormat="1" ht="16.8" customHeight="1">
      <c r="A532" s="39"/>
      <c r="B532" s="45"/>
      <c r="C532" s="319" t="s">
        <v>154</v>
      </c>
      <c r="D532" s="320" t="s">
        <v>1136</v>
      </c>
      <c r="E532" s="321" t="s">
        <v>217</v>
      </c>
      <c r="F532" s="322">
        <v>52.103999999999999</v>
      </c>
      <c r="G532" s="39"/>
      <c r="H532" s="45"/>
    </row>
    <row r="533" s="2" customFormat="1" ht="16.8" customHeight="1">
      <c r="A533" s="39"/>
      <c r="B533" s="45"/>
      <c r="C533" s="323" t="s">
        <v>1</v>
      </c>
      <c r="D533" s="323" t="s">
        <v>1194</v>
      </c>
      <c r="E533" s="18" t="s">
        <v>1</v>
      </c>
      <c r="F533" s="324">
        <v>0</v>
      </c>
      <c r="G533" s="39"/>
      <c r="H533" s="45"/>
    </row>
    <row r="534" s="2" customFormat="1" ht="16.8" customHeight="1">
      <c r="A534" s="39"/>
      <c r="B534" s="45"/>
      <c r="C534" s="323" t="s">
        <v>154</v>
      </c>
      <c r="D534" s="323" t="s">
        <v>1195</v>
      </c>
      <c r="E534" s="18" t="s">
        <v>1</v>
      </c>
      <c r="F534" s="324">
        <v>52.103999999999999</v>
      </c>
      <c r="G534" s="39"/>
      <c r="H534" s="45"/>
    </row>
    <row r="535" s="2" customFormat="1" ht="16.8" customHeight="1">
      <c r="A535" s="39"/>
      <c r="B535" s="45"/>
      <c r="C535" s="325" t="s">
        <v>1588</v>
      </c>
      <c r="D535" s="39"/>
      <c r="E535" s="39"/>
      <c r="F535" s="39"/>
      <c r="G535" s="39"/>
      <c r="H535" s="45"/>
    </row>
    <row r="536" s="2" customFormat="1" ht="16.8" customHeight="1">
      <c r="A536" s="39"/>
      <c r="B536" s="45"/>
      <c r="C536" s="323" t="s">
        <v>1191</v>
      </c>
      <c r="D536" s="323" t="s">
        <v>1192</v>
      </c>
      <c r="E536" s="18" t="s">
        <v>217</v>
      </c>
      <c r="F536" s="324">
        <v>52.103999999999999</v>
      </c>
      <c r="G536" s="39"/>
      <c r="H536" s="45"/>
    </row>
    <row r="537" s="2" customFormat="1" ht="16.8" customHeight="1">
      <c r="A537" s="39"/>
      <c r="B537" s="45"/>
      <c r="C537" s="323" t="s">
        <v>1171</v>
      </c>
      <c r="D537" s="323" t="s">
        <v>1172</v>
      </c>
      <c r="E537" s="18" t="s">
        <v>217</v>
      </c>
      <c r="F537" s="324">
        <v>415.29199999999997</v>
      </c>
      <c r="G537" s="39"/>
      <c r="H537" s="45"/>
    </row>
    <row r="538" s="2" customFormat="1" ht="16.8" customHeight="1">
      <c r="A538" s="39"/>
      <c r="B538" s="45"/>
      <c r="C538" s="319" t="s">
        <v>156</v>
      </c>
      <c r="D538" s="320" t="s">
        <v>1138</v>
      </c>
      <c r="E538" s="321" t="s">
        <v>217</v>
      </c>
      <c r="F538" s="322">
        <v>104.20699999999999</v>
      </c>
      <c r="G538" s="39"/>
      <c r="H538" s="45"/>
    </row>
    <row r="539" s="2" customFormat="1" ht="16.8" customHeight="1">
      <c r="A539" s="39"/>
      <c r="B539" s="45"/>
      <c r="C539" s="323" t="s">
        <v>1</v>
      </c>
      <c r="D539" s="323" t="s">
        <v>1185</v>
      </c>
      <c r="E539" s="18" t="s">
        <v>1</v>
      </c>
      <c r="F539" s="324">
        <v>0</v>
      </c>
      <c r="G539" s="39"/>
      <c r="H539" s="45"/>
    </row>
    <row r="540" s="2" customFormat="1" ht="16.8" customHeight="1">
      <c r="A540" s="39"/>
      <c r="B540" s="45"/>
      <c r="C540" s="323" t="s">
        <v>156</v>
      </c>
      <c r="D540" s="323" t="s">
        <v>1186</v>
      </c>
      <c r="E540" s="18" t="s">
        <v>1</v>
      </c>
      <c r="F540" s="324">
        <v>104.20699999999999</v>
      </c>
      <c r="G540" s="39"/>
      <c r="H540" s="45"/>
    </row>
    <row r="541" s="2" customFormat="1" ht="16.8" customHeight="1">
      <c r="A541" s="39"/>
      <c r="B541" s="45"/>
      <c r="C541" s="325" t="s">
        <v>1588</v>
      </c>
      <c r="D541" s="39"/>
      <c r="E541" s="39"/>
      <c r="F541" s="39"/>
      <c r="G541" s="39"/>
      <c r="H541" s="45"/>
    </row>
    <row r="542" s="2" customFormat="1" ht="16.8" customHeight="1">
      <c r="A542" s="39"/>
      <c r="B542" s="45"/>
      <c r="C542" s="323" t="s">
        <v>1182</v>
      </c>
      <c r="D542" s="323" t="s">
        <v>1183</v>
      </c>
      <c r="E542" s="18" t="s">
        <v>217</v>
      </c>
      <c r="F542" s="324">
        <v>104.20699999999999</v>
      </c>
      <c r="G542" s="39"/>
      <c r="H542" s="45"/>
    </row>
    <row r="543" s="2" customFormat="1">
      <c r="A543" s="39"/>
      <c r="B543" s="45"/>
      <c r="C543" s="323" t="s">
        <v>327</v>
      </c>
      <c r="D543" s="323" t="s">
        <v>328</v>
      </c>
      <c r="E543" s="18" t="s">
        <v>217</v>
      </c>
      <c r="F543" s="324">
        <v>1126.2249999999999</v>
      </c>
      <c r="G543" s="39"/>
      <c r="H543" s="45"/>
    </row>
    <row r="544" s="2" customFormat="1">
      <c r="A544" s="39"/>
      <c r="B544" s="45"/>
      <c r="C544" s="323" t="s">
        <v>332</v>
      </c>
      <c r="D544" s="323" t="s">
        <v>333</v>
      </c>
      <c r="E544" s="18" t="s">
        <v>217</v>
      </c>
      <c r="F544" s="324">
        <v>16893.375</v>
      </c>
      <c r="G544" s="39"/>
      <c r="H544" s="45"/>
    </row>
    <row r="545" s="2" customFormat="1" ht="16.8" customHeight="1">
      <c r="A545" s="39"/>
      <c r="B545" s="45"/>
      <c r="C545" s="323" t="s">
        <v>1171</v>
      </c>
      <c r="D545" s="323" t="s">
        <v>1172</v>
      </c>
      <c r="E545" s="18" t="s">
        <v>217</v>
      </c>
      <c r="F545" s="324">
        <v>415.29199999999997</v>
      </c>
      <c r="G545" s="39"/>
      <c r="H545" s="45"/>
    </row>
    <row r="546" s="2" customFormat="1" ht="16.8" customHeight="1">
      <c r="A546" s="39"/>
      <c r="B546" s="45"/>
      <c r="C546" s="323" t="s">
        <v>1187</v>
      </c>
      <c r="D546" s="323" t="s">
        <v>1188</v>
      </c>
      <c r="E546" s="18" t="s">
        <v>349</v>
      </c>
      <c r="F546" s="324">
        <v>218.83500000000001</v>
      </c>
      <c r="G546" s="39"/>
      <c r="H546" s="45"/>
    </row>
    <row r="547" s="2" customFormat="1" ht="16.8" customHeight="1">
      <c r="A547" s="39"/>
      <c r="B547" s="45"/>
      <c r="C547" s="319" t="s">
        <v>158</v>
      </c>
      <c r="D547" s="320" t="s">
        <v>1140</v>
      </c>
      <c r="E547" s="321" t="s">
        <v>217</v>
      </c>
      <c r="F547" s="322">
        <v>415.29199999999997</v>
      </c>
      <c r="G547" s="39"/>
      <c r="H547" s="45"/>
    </row>
    <row r="548" s="2" customFormat="1" ht="16.8" customHeight="1">
      <c r="A548" s="39"/>
      <c r="B548" s="45"/>
      <c r="C548" s="323" t="s">
        <v>1</v>
      </c>
      <c r="D548" s="323" t="s">
        <v>1174</v>
      </c>
      <c r="E548" s="18" t="s">
        <v>1</v>
      </c>
      <c r="F548" s="324">
        <v>0</v>
      </c>
      <c r="G548" s="39"/>
      <c r="H548" s="45"/>
    </row>
    <row r="549" s="2" customFormat="1">
      <c r="A549" s="39"/>
      <c r="B549" s="45"/>
      <c r="C549" s="323" t="s">
        <v>1</v>
      </c>
      <c r="D549" s="323" t="s">
        <v>1175</v>
      </c>
      <c r="E549" s="18" t="s">
        <v>1</v>
      </c>
      <c r="F549" s="324">
        <v>57.683999999999998</v>
      </c>
      <c r="G549" s="39"/>
      <c r="H549" s="45"/>
    </row>
    <row r="550" s="2" customFormat="1" ht="16.8" customHeight="1">
      <c r="A550" s="39"/>
      <c r="B550" s="45"/>
      <c r="C550" s="323" t="s">
        <v>1</v>
      </c>
      <c r="D550" s="323" t="s">
        <v>1176</v>
      </c>
      <c r="E550" s="18" t="s">
        <v>1</v>
      </c>
      <c r="F550" s="324">
        <v>7.4969999999999999</v>
      </c>
      <c r="G550" s="39"/>
      <c r="H550" s="45"/>
    </row>
    <row r="551" s="2" customFormat="1" ht="16.8" customHeight="1">
      <c r="A551" s="39"/>
      <c r="B551" s="45"/>
      <c r="C551" s="323" t="s">
        <v>1</v>
      </c>
      <c r="D551" s="323" t="s">
        <v>1178</v>
      </c>
      <c r="E551" s="18" t="s">
        <v>1</v>
      </c>
      <c r="F551" s="324">
        <v>0</v>
      </c>
      <c r="G551" s="39"/>
      <c r="H551" s="45"/>
    </row>
    <row r="552" s="2" customFormat="1" ht="16.8" customHeight="1">
      <c r="A552" s="39"/>
      <c r="B552" s="45"/>
      <c r="C552" s="323" t="s">
        <v>1</v>
      </c>
      <c r="D552" s="323" t="s">
        <v>1179</v>
      </c>
      <c r="E552" s="18" t="s">
        <v>1</v>
      </c>
      <c r="F552" s="324">
        <v>350.11099999999999</v>
      </c>
      <c r="G552" s="39"/>
      <c r="H552" s="45"/>
    </row>
    <row r="553" s="2" customFormat="1" ht="16.8" customHeight="1">
      <c r="A553" s="39"/>
      <c r="B553" s="45"/>
      <c r="C553" s="323" t="s">
        <v>158</v>
      </c>
      <c r="D553" s="323" t="s">
        <v>307</v>
      </c>
      <c r="E553" s="18" t="s">
        <v>1</v>
      </c>
      <c r="F553" s="324">
        <v>415.29199999999997</v>
      </c>
      <c r="G553" s="39"/>
      <c r="H553" s="45"/>
    </row>
    <row r="554" s="2" customFormat="1" ht="16.8" customHeight="1">
      <c r="A554" s="39"/>
      <c r="B554" s="45"/>
      <c r="C554" s="325" t="s">
        <v>1588</v>
      </c>
      <c r="D554" s="39"/>
      <c r="E554" s="39"/>
      <c r="F554" s="39"/>
      <c r="G554" s="39"/>
      <c r="H554" s="45"/>
    </row>
    <row r="555" s="2" customFormat="1" ht="16.8" customHeight="1">
      <c r="A555" s="39"/>
      <c r="B555" s="45"/>
      <c r="C555" s="323" t="s">
        <v>1171</v>
      </c>
      <c r="D555" s="323" t="s">
        <v>1172</v>
      </c>
      <c r="E555" s="18" t="s">
        <v>217</v>
      </c>
      <c r="F555" s="324">
        <v>415.29199999999997</v>
      </c>
      <c r="G555" s="39"/>
      <c r="H555" s="45"/>
    </row>
    <row r="556" s="2" customFormat="1">
      <c r="A556" s="39"/>
      <c r="B556" s="45"/>
      <c r="C556" s="323" t="s">
        <v>327</v>
      </c>
      <c r="D556" s="323" t="s">
        <v>328</v>
      </c>
      <c r="E556" s="18" t="s">
        <v>217</v>
      </c>
      <c r="F556" s="324">
        <v>1126.2249999999999</v>
      </c>
      <c r="G556" s="39"/>
      <c r="H556" s="45"/>
    </row>
    <row r="557" s="2" customFormat="1">
      <c r="A557" s="39"/>
      <c r="B557" s="45"/>
      <c r="C557" s="323" t="s">
        <v>332</v>
      </c>
      <c r="D557" s="323" t="s">
        <v>333</v>
      </c>
      <c r="E557" s="18" t="s">
        <v>217</v>
      </c>
      <c r="F557" s="324">
        <v>16893.375</v>
      </c>
      <c r="G557" s="39"/>
      <c r="H557" s="45"/>
    </row>
    <row r="558" s="2" customFormat="1" ht="16.8" customHeight="1">
      <c r="A558" s="39"/>
      <c r="B558" s="45"/>
      <c r="C558" s="323" t="s">
        <v>347</v>
      </c>
      <c r="D558" s="323" t="s">
        <v>348</v>
      </c>
      <c r="E558" s="18" t="s">
        <v>349</v>
      </c>
      <c r="F558" s="324">
        <v>789.05499999999995</v>
      </c>
      <c r="G558" s="39"/>
      <c r="H558" s="45"/>
    </row>
    <row r="559" s="2" customFormat="1" ht="16.8" customHeight="1">
      <c r="A559" s="39"/>
      <c r="B559" s="45"/>
      <c r="C559" s="319" t="s">
        <v>160</v>
      </c>
      <c r="D559" s="320" t="s">
        <v>255</v>
      </c>
      <c r="E559" s="321" t="s">
        <v>217</v>
      </c>
      <c r="F559" s="322">
        <v>86.640000000000001</v>
      </c>
      <c r="G559" s="39"/>
      <c r="H559" s="45"/>
    </row>
    <row r="560" s="2" customFormat="1" ht="16.8" customHeight="1">
      <c r="A560" s="39"/>
      <c r="B560" s="45"/>
      <c r="C560" s="319" t="s">
        <v>162</v>
      </c>
      <c r="D560" s="320" t="s">
        <v>255</v>
      </c>
      <c r="E560" s="321" t="s">
        <v>217</v>
      </c>
      <c r="F560" s="322">
        <v>90.079999999999998</v>
      </c>
      <c r="G560" s="39"/>
      <c r="H560" s="45"/>
    </row>
    <row r="561" s="2" customFormat="1" ht="16.8" customHeight="1">
      <c r="A561" s="39"/>
      <c r="B561" s="45"/>
      <c r="C561" s="323" t="s">
        <v>1</v>
      </c>
      <c r="D561" s="323" t="s">
        <v>1153</v>
      </c>
      <c r="E561" s="18" t="s">
        <v>1</v>
      </c>
      <c r="F561" s="324">
        <v>0</v>
      </c>
      <c r="G561" s="39"/>
      <c r="H561" s="45"/>
    </row>
    <row r="562" s="2" customFormat="1">
      <c r="A562" s="39"/>
      <c r="B562" s="45"/>
      <c r="C562" s="323" t="s">
        <v>162</v>
      </c>
      <c r="D562" s="323" t="s">
        <v>1154</v>
      </c>
      <c r="E562" s="18" t="s">
        <v>1</v>
      </c>
      <c r="F562" s="324">
        <v>90.079999999999998</v>
      </c>
      <c r="G562" s="39"/>
      <c r="H562" s="45"/>
    </row>
    <row r="563" s="2" customFormat="1" ht="16.8" customHeight="1">
      <c r="A563" s="39"/>
      <c r="B563" s="45"/>
      <c r="C563" s="325" t="s">
        <v>1588</v>
      </c>
      <c r="D563" s="39"/>
      <c r="E563" s="39"/>
      <c r="F563" s="39"/>
      <c r="G563" s="39"/>
      <c r="H563" s="45"/>
    </row>
    <row r="564" s="2" customFormat="1" ht="16.8" customHeight="1">
      <c r="A564" s="39"/>
      <c r="B564" s="45"/>
      <c r="C564" s="323" t="s">
        <v>316</v>
      </c>
      <c r="D564" s="323" t="s">
        <v>317</v>
      </c>
      <c r="E564" s="18" t="s">
        <v>217</v>
      </c>
      <c r="F564" s="324">
        <v>100.304</v>
      </c>
      <c r="G564" s="39"/>
      <c r="H564" s="45"/>
    </row>
    <row r="565" s="2" customFormat="1">
      <c r="A565" s="39"/>
      <c r="B565" s="45"/>
      <c r="C565" s="323" t="s">
        <v>327</v>
      </c>
      <c r="D565" s="323" t="s">
        <v>328</v>
      </c>
      <c r="E565" s="18" t="s">
        <v>217</v>
      </c>
      <c r="F565" s="324">
        <v>1126.2249999999999</v>
      </c>
      <c r="G565" s="39"/>
      <c r="H565" s="45"/>
    </row>
    <row r="566" s="2" customFormat="1">
      <c r="A566" s="39"/>
      <c r="B566" s="45"/>
      <c r="C566" s="323" t="s">
        <v>332</v>
      </c>
      <c r="D566" s="323" t="s">
        <v>333</v>
      </c>
      <c r="E566" s="18" t="s">
        <v>217</v>
      </c>
      <c r="F566" s="324">
        <v>16893.375</v>
      </c>
      <c r="G566" s="39"/>
      <c r="H566" s="45"/>
    </row>
    <row r="567" s="2" customFormat="1">
      <c r="A567" s="39"/>
      <c r="B567" s="45"/>
      <c r="C567" s="323" t="s">
        <v>359</v>
      </c>
      <c r="D567" s="323" t="s">
        <v>360</v>
      </c>
      <c r="E567" s="18" t="s">
        <v>349</v>
      </c>
      <c r="F567" s="324">
        <v>1092.107</v>
      </c>
      <c r="G567" s="39"/>
      <c r="H567" s="45"/>
    </row>
    <row r="568" s="2" customFormat="1" ht="16.8" customHeight="1">
      <c r="A568" s="39"/>
      <c r="B568" s="45"/>
      <c r="C568" s="323" t="s">
        <v>355</v>
      </c>
      <c r="D568" s="323" t="s">
        <v>356</v>
      </c>
      <c r="E568" s="18" t="s">
        <v>217</v>
      </c>
      <c r="F568" s="324">
        <v>606.726</v>
      </c>
      <c r="G568" s="39"/>
      <c r="H568" s="45"/>
    </row>
    <row r="569" s="2" customFormat="1" ht="16.8" customHeight="1">
      <c r="A569" s="39"/>
      <c r="B569" s="45"/>
      <c r="C569" s="323" t="s">
        <v>1171</v>
      </c>
      <c r="D569" s="323" t="s">
        <v>1172</v>
      </c>
      <c r="E569" s="18" t="s">
        <v>217</v>
      </c>
      <c r="F569" s="324">
        <v>415.29199999999997</v>
      </c>
      <c r="G569" s="39"/>
      <c r="H569" s="45"/>
    </row>
    <row r="570" s="2" customFormat="1" ht="16.8" customHeight="1">
      <c r="A570" s="39"/>
      <c r="B570" s="45"/>
      <c r="C570" s="319" t="s">
        <v>164</v>
      </c>
      <c r="D570" s="320" t="s">
        <v>1143</v>
      </c>
      <c r="E570" s="321" t="s">
        <v>217</v>
      </c>
      <c r="F570" s="322">
        <v>506.42200000000003</v>
      </c>
      <c r="G570" s="39"/>
      <c r="H570" s="45"/>
    </row>
    <row r="571" s="2" customFormat="1" ht="16.8" customHeight="1">
      <c r="A571" s="39"/>
      <c r="B571" s="45"/>
      <c r="C571" s="323" t="s">
        <v>1</v>
      </c>
      <c r="D571" s="323" t="s">
        <v>1159</v>
      </c>
      <c r="E571" s="18" t="s">
        <v>1</v>
      </c>
      <c r="F571" s="324">
        <v>0</v>
      </c>
      <c r="G571" s="39"/>
      <c r="H571" s="45"/>
    </row>
    <row r="572" s="2" customFormat="1" ht="16.8" customHeight="1">
      <c r="A572" s="39"/>
      <c r="B572" s="45"/>
      <c r="C572" s="323" t="s">
        <v>164</v>
      </c>
      <c r="D572" s="323" t="s">
        <v>1160</v>
      </c>
      <c r="E572" s="18" t="s">
        <v>1</v>
      </c>
      <c r="F572" s="324">
        <v>506.42200000000003</v>
      </c>
      <c r="G572" s="39"/>
      <c r="H572" s="45"/>
    </row>
    <row r="573" s="2" customFormat="1" ht="16.8" customHeight="1">
      <c r="A573" s="39"/>
      <c r="B573" s="45"/>
      <c r="C573" s="325" t="s">
        <v>1588</v>
      </c>
      <c r="D573" s="39"/>
      <c r="E573" s="39"/>
      <c r="F573" s="39"/>
      <c r="G573" s="39"/>
      <c r="H573" s="45"/>
    </row>
    <row r="574" s="2" customFormat="1">
      <c r="A574" s="39"/>
      <c r="B574" s="45"/>
      <c r="C574" s="323" t="s">
        <v>1156</v>
      </c>
      <c r="D574" s="323" t="s">
        <v>1157</v>
      </c>
      <c r="E574" s="18" t="s">
        <v>217</v>
      </c>
      <c r="F574" s="324">
        <v>506.42200000000003</v>
      </c>
      <c r="G574" s="39"/>
      <c r="H574" s="45"/>
    </row>
    <row r="575" s="2" customFormat="1">
      <c r="A575" s="39"/>
      <c r="B575" s="45"/>
      <c r="C575" s="323" t="s">
        <v>327</v>
      </c>
      <c r="D575" s="323" t="s">
        <v>328</v>
      </c>
      <c r="E575" s="18" t="s">
        <v>217</v>
      </c>
      <c r="F575" s="324">
        <v>1126.2249999999999</v>
      </c>
      <c r="G575" s="39"/>
      <c r="H575" s="45"/>
    </row>
    <row r="576" s="2" customFormat="1">
      <c r="A576" s="39"/>
      <c r="B576" s="45"/>
      <c r="C576" s="323" t="s">
        <v>332</v>
      </c>
      <c r="D576" s="323" t="s">
        <v>333</v>
      </c>
      <c r="E576" s="18" t="s">
        <v>217</v>
      </c>
      <c r="F576" s="324">
        <v>16893.375</v>
      </c>
      <c r="G576" s="39"/>
      <c r="H576" s="45"/>
    </row>
    <row r="577" s="2" customFormat="1">
      <c r="A577" s="39"/>
      <c r="B577" s="45"/>
      <c r="C577" s="323" t="s">
        <v>359</v>
      </c>
      <c r="D577" s="323" t="s">
        <v>360</v>
      </c>
      <c r="E577" s="18" t="s">
        <v>349</v>
      </c>
      <c r="F577" s="324">
        <v>1092.107</v>
      </c>
      <c r="G577" s="39"/>
      <c r="H577" s="45"/>
    </row>
    <row r="578" s="2" customFormat="1" ht="16.8" customHeight="1">
      <c r="A578" s="39"/>
      <c r="B578" s="45"/>
      <c r="C578" s="323" t="s">
        <v>355</v>
      </c>
      <c r="D578" s="323" t="s">
        <v>356</v>
      </c>
      <c r="E578" s="18" t="s">
        <v>217</v>
      </c>
      <c r="F578" s="324">
        <v>606.726</v>
      </c>
      <c r="G578" s="39"/>
      <c r="H578" s="45"/>
    </row>
    <row r="579" s="2" customFormat="1" ht="16.8" customHeight="1">
      <c r="A579" s="39"/>
      <c r="B579" s="45"/>
      <c r="C579" s="323" t="s">
        <v>1171</v>
      </c>
      <c r="D579" s="323" t="s">
        <v>1172</v>
      </c>
      <c r="E579" s="18" t="s">
        <v>217</v>
      </c>
      <c r="F579" s="324">
        <v>415.29199999999997</v>
      </c>
      <c r="G579" s="39"/>
      <c r="H579" s="45"/>
    </row>
    <row r="580" s="2" customFormat="1" ht="16.8" customHeight="1">
      <c r="A580" s="39"/>
      <c r="B580" s="45"/>
      <c r="C580" s="319" t="s">
        <v>166</v>
      </c>
      <c r="D580" s="320" t="s">
        <v>255</v>
      </c>
      <c r="E580" s="321" t="s">
        <v>217</v>
      </c>
      <c r="F580" s="322">
        <v>10.224</v>
      </c>
      <c r="G580" s="39"/>
      <c r="H580" s="45"/>
    </row>
    <row r="581" s="2" customFormat="1" ht="16.8" customHeight="1">
      <c r="A581" s="39"/>
      <c r="B581" s="45"/>
      <c r="C581" s="323" t="s">
        <v>166</v>
      </c>
      <c r="D581" s="323" t="s">
        <v>1155</v>
      </c>
      <c r="E581" s="18" t="s">
        <v>1</v>
      </c>
      <c r="F581" s="324">
        <v>10.224</v>
      </c>
      <c r="G581" s="39"/>
      <c r="H581" s="45"/>
    </row>
    <row r="582" s="2" customFormat="1" ht="16.8" customHeight="1">
      <c r="A582" s="39"/>
      <c r="B582" s="45"/>
      <c r="C582" s="325" t="s">
        <v>1588</v>
      </c>
      <c r="D582" s="39"/>
      <c r="E582" s="39"/>
      <c r="F582" s="39"/>
      <c r="G582" s="39"/>
      <c r="H582" s="45"/>
    </row>
    <row r="583" s="2" customFormat="1" ht="16.8" customHeight="1">
      <c r="A583" s="39"/>
      <c r="B583" s="45"/>
      <c r="C583" s="323" t="s">
        <v>316</v>
      </c>
      <c r="D583" s="323" t="s">
        <v>317</v>
      </c>
      <c r="E583" s="18" t="s">
        <v>217</v>
      </c>
      <c r="F583" s="324">
        <v>100.304</v>
      </c>
      <c r="G583" s="39"/>
      <c r="H583" s="45"/>
    </row>
    <row r="584" s="2" customFormat="1">
      <c r="A584" s="39"/>
      <c r="B584" s="45"/>
      <c r="C584" s="323" t="s">
        <v>327</v>
      </c>
      <c r="D584" s="323" t="s">
        <v>328</v>
      </c>
      <c r="E584" s="18" t="s">
        <v>217</v>
      </c>
      <c r="F584" s="324">
        <v>1126.2249999999999</v>
      </c>
      <c r="G584" s="39"/>
      <c r="H584" s="45"/>
    </row>
    <row r="585" s="2" customFormat="1">
      <c r="A585" s="39"/>
      <c r="B585" s="45"/>
      <c r="C585" s="323" t="s">
        <v>332</v>
      </c>
      <c r="D585" s="323" t="s">
        <v>333</v>
      </c>
      <c r="E585" s="18" t="s">
        <v>217</v>
      </c>
      <c r="F585" s="324">
        <v>16893.375</v>
      </c>
      <c r="G585" s="39"/>
      <c r="H585" s="45"/>
    </row>
    <row r="586" s="2" customFormat="1">
      <c r="A586" s="39"/>
      <c r="B586" s="45"/>
      <c r="C586" s="323" t="s">
        <v>359</v>
      </c>
      <c r="D586" s="323" t="s">
        <v>360</v>
      </c>
      <c r="E586" s="18" t="s">
        <v>349</v>
      </c>
      <c r="F586" s="324">
        <v>1092.107</v>
      </c>
      <c r="G586" s="39"/>
      <c r="H586" s="45"/>
    </row>
    <row r="587" s="2" customFormat="1" ht="16.8" customHeight="1">
      <c r="A587" s="39"/>
      <c r="B587" s="45"/>
      <c r="C587" s="323" t="s">
        <v>355</v>
      </c>
      <c r="D587" s="323" t="s">
        <v>356</v>
      </c>
      <c r="E587" s="18" t="s">
        <v>217</v>
      </c>
      <c r="F587" s="324">
        <v>606.726</v>
      </c>
      <c r="G587" s="39"/>
      <c r="H587" s="45"/>
    </row>
    <row r="588" s="2" customFormat="1" ht="16.8" customHeight="1">
      <c r="A588" s="39"/>
      <c r="B588" s="45"/>
      <c r="C588" s="323" t="s">
        <v>1171</v>
      </c>
      <c r="D588" s="323" t="s">
        <v>1172</v>
      </c>
      <c r="E588" s="18" t="s">
        <v>217</v>
      </c>
      <c r="F588" s="324">
        <v>415.29199999999997</v>
      </c>
      <c r="G588" s="39"/>
      <c r="H588" s="45"/>
    </row>
    <row r="589" s="2" customFormat="1" ht="16.8" customHeight="1">
      <c r="A589" s="39"/>
      <c r="B589" s="45"/>
      <c r="C589" s="319" t="s">
        <v>169</v>
      </c>
      <c r="D589" s="320" t="s">
        <v>1146</v>
      </c>
      <c r="E589" s="321" t="s">
        <v>121</v>
      </c>
      <c r="F589" s="322">
        <v>52</v>
      </c>
      <c r="G589" s="39"/>
      <c r="H589" s="45"/>
    </row>
    <row r="590" s="2" customFormat="1" ht="16.8" customHeight="1">
      <c r="A590" s="39"/>
      <c r="B590" s="45"/>
      <c r="C590" s="323" t="s">
        <v>1</v>
      </c>
      <c r="D590" s="323" t="s">
        <v>1200</v>
      </c>
      <c r="E590" s="18" t="s">
        <v>1</v>
      </c>
      <c r="F590" s="324">
        <v>0</v>
      </c>
      <c r="G590" s="39"/>
      <c r="H590" s="45"/>
    </row>
    <row r="591" s="2" customFormat="1" ht="16.8" customHeight="1">
      <c r="A591" s="39"/>
      <c r="B591" s="45"/>
      <c r="C591" s="323" t="s">
        <v>169</v>
      </c>
      <c r="D591" s="323" t="s">
        <v>1201</v>
      </c>
      <c r="E591" s="18" t="s">
        <v>1</v>
      </c>
      <c r="F591" s="324">
        <v>52</v>
      </c>
      <c r="G591" s="39"/>
      <c r="H591" s="45"/>
    </row>
    <row r="592" s="2" customFormat="1" ht="16.8" customHeight="1">
      <c r="A592" s="39"/>
      <c r="B592" s="45"/>
      <c r="C592" s="325" t="s">
        <v>1588</v>
      </c>
      <c r="D592" s="39"/>
      <c r="E592" s="39"/>
      <c r="F592" s="39"/>
      <c r="G592" s="39"/>
      <c r="H592" s="45"/>
    </row>
    <row r="593" s="2" customFormat="1" ht="16.8" customHeight="1">
      <c r="A593" s="39"/>
      <c r="B593" s="45"/>
      <c r="C593" s="323" t="s">
        <v>1197</v>
      </c>
      <c r="D593" s="323" t="s">
        <v>1198</v>
      </c>
      <c r="E593" s="18" t="s">
        <v>121</v>
      </c>
      <c r="F593" s="324">
        <v>59.200000000000003</v>
      </c>
      <c r="G593" s="39"/>
      <c r="H593" s="45"/>
    </row>
    <row r="594" s="2" customFormat="1" ht="16.8" customHeight="1">
      <c r="A594" s="39"/>
      <c r="B594" s="45"/>
      <c r="C594" s="323" t="s">
        <v>1171</v>
      </c>
      <c r="D594" s="323" t="s">
        <v>1172</v>
      </c>
      <c r="E594" s="18" t="s">
        <v>217</v>
      </c>
      <c r="F594" s="324">
        <v>415.29199999999997</v>
      </c>
      <c r="G594" s="39"/>
      <c r="H594" s="45"/>
    </row>
    <row r="595" s="2" customFormat="1" ht="16.8" customHeight="1">
      <c r="A595" s="39"/>
      <c r="B595" s="45"/>
      <c r="C595" s="319" t="s">
        <v>171</v>
      </c>
      <c r="D595" s="320" t="s">
        <v>1146</v>
      </c>
      <c r="E595" s="321" t="s">
        <v>121</v>
      </c>
      <c r="F595" s="322">
        <v>7.2000000000000002</v>
      </c>
      <c r="G595" s="39"/>
      <c r="H595" s="45"/>
    </row>
    <row r="596" s="2" customFormat="1" ht="16.8" customHeight="1">
      <c r="A596" s="39"/>
      <c r="B596" s="45"/>
      <c r="C596" s="323" t="s">
        <v>171</v>
      </c>
      <c r="D596" s="323" t="s">
        <v>1202</v>
      </c>
      <c r="E596" s="18" t="s">
        <v>1</v>
      </c>
      <c r="F596" s="324">
        <v>7.2000000000000002</v>
      </c>
      <c r="G596" s="39"/>
      <c r="H596" s="45"/>
    </row>
    <row r="597" s="2" customFormat="1" ht="16.8" customHeight="1">
      <c r="A597" s="39"/>
      <c r="B597" s="45"/>
      <c r="C597" s="325" t="s">
        <v>1588</v>
      </c>
      <c r="D597" s="39"/>
      <c r="E597" s="39"/>
      <c r="F597" s="39"/>
      <c r="G597" s="39"/>
      <c r="H597" s="45"/>
    </row>
    <row r="598" s="2" customFormat="1" ht="16.8" customHeight="1">
      <c r="A598" s="39"/>
      <c r="B598" s="45"/>
      <c r="C598" s="323" t="s">
        <v>1197</v>
      </c>
      <c r="D598" s="323" t="s">
        <v>1198</v>
      </c>
      <c r="E598" s="18" t="s">
        <v>121</v>
      </c>
      <c r="F598" s="324">
        <v>59.200000000000003</v>
      </c>
      <c r="G598" s="39"/>
      <c r="H598" s="45"/>
    </row>
    <row r="599" s="2" customFormat="1" ht="16.8" customHeight="1">
      <c r="A599" s="39"/>
      <c r="B599" s="45"/>
      <c r="C599" s="323" t="s">
        <v>1171</v>
      </c>
      <c r="D599" s="323" t="s">
        <v>1172</v>
      </c>
      <c r="E599" s="18" t="s">
        <v>217</v>
      </c>
      <c r="F599" s="324">
        <v>415.29199999999997</v>
      </c>
      <c r="G599" s="39"/>
      <c r="H599" s="45"/>
    </row>
    <row r="600" s="2" customFormat="1" ht="26.4" customHeight="1">
      <c r="A600" s="39"/>
      <c r="B600" s="45"/>
      <c r="C600" s="318" t="s">
        <v>1600</v>
      </c>
      <c r="D600" s="318" t="s">
        <v>111</v>
      </c>
      <c r="E600" s="39"/>
      <c r="F600" s="39"/>
      <c r="G600" s="39"/>
      <c r="H600" s="45"/>
    </row>
    <row r="601" s="2" customFormat="1" ht="16.8" customHeight="1">
      <c r="A601" s="39"/>
      <c r="B601" s="45"/>
      <c r="C601" s="319" t="s">
        <v>119</v>
      </c>
      <c r="D601" s="320" t="s">
        <v>1343</v>
      </c>
      <c r="E601" s="321" t="s">
        <v>186</v>
      </c>
      <c r="F601" s="322">
        <v>5</v>
      </c>
      <c r="G601" s="39"/>
      <c r="H601" s="45"/>
    </row>
    <row r="602" s="2" customFormat="1" ht="16.8" customHeight="1">
      <c r="A602" s="39"/>
      <c r="B602" s="45"/>
      <c r="C602" s="323" t="s">
        <v>1</v>
      </c>
      <c r="D602" s="323" t="s">
        <v>383</v>
      </c>
      <c r="E602" s="18" t="s">
        <v>1</v>
      </c>
      <c r="F602" s="324">
        <v>0</v>
      </c>
      <c r="G602" s="39"/>
      <c r="H602" s="45"/>
    </row>
    <row r="603" s="2" customFormat="1" ht="16.8" customHeight="1">
      <c r="A603" s="39"/>
      <c r="B603" s="45"/>
      <c r="C603" s="323" t="s">
        <v>119</v>
      </c>
      <c r="D603" s="323" t="s">
        <v>260</v>
      </c>
      <c r="E603" s="18" t="s">
        <v>1</v>
      </c>
      <c r="F603" s="324">
        <v>5</v>
      </c>
      <c r="G603" s="39"/>
      <c r="H603" s="45"/>
    </row>
    <row r="604" s="2" customFormat="1" ht="16.8" customHeight="1">
      <c r="A604" s="39"/>
      <c r="B604" s="45"/>
      <c r="C604" s="325" t="s">
        <v>1588</v>
      </c>
      <c r="D604" s="39"/>
      <c r="E604" s="39"/>
      <c r="F604" s="39"/>
      <c r="G604" s="39"/>
      <c r="H604" s="45"/>
    </row>
    <row r="605" s="2" customFormat="1" ht="16.8" customHeight="1">
      <c r="A605" s="39"/>
      <c r="B605" s="45"/>
      <c r="C605" s="323" t="s">
        <v>1409</v>
      </c>
      <c r="D605" s="323" t="s">
        <v>1410</v>
      </c>
      <c r="E605" s="18" t="s">
        <v>186</v>
      </c>
      <c r="F605" s="324">
        <v>5</v>
      </c>
      <c r="G605" s="39"/>
      <c r="H605" s="45"/>
    </row>
    <row r="606" s="2" customFormat="1" ht="16.8" customHeight="1">
      <c r="A606" s="39"/>
      <c r="B606" s="45"/>
      <c r="C606" s="323" t="s">
        <v>1359</v>
      </c>
      <c r="D606" s="323" t="s">
        <v>1360</v>
      </c>
      <c r="E606" s="18" t="s">
        <v>186</v>
      </c>
      <c r="F606" s="324">
        <v>30</v>
      </c>
      <c r="G606" s="39"/>
      <c r="H606" s="45"/>
    </row>
    <row r="607" s="2" customFormat="1" ht="16.8" customHeight="1">
      <c r="A607" s="39"/>
      <c r="B607" s="45"/>
      <c r="C607" s="323" t="s">
        <v>1364</v>
      </c>
      <c r="D607" s="323" t="s">
        <v>1365</v>
      </c>
      <c r="E607" s="18" t="s">
        <v>186</v>
      </c>
      <c r="F607" s="324">
        <v>40</v>
      </c>
      <c r="G607" s="39"/>
      <c r="H607" s="45"/>
    </row>
    <row r="608" s="2" customFormat="1" ht="16.8" customHeight="1">
      <c r="A608" s="39"/>
      <c r="B608" s="45"/>
      <c r="C608" s="323" t="s">
        <v>1368</v>
      </c>
      <c r="D608" s="323" t="s">
        <v>1369</v>
      </c>
      <c r="E608" s="18" t="s">
        <v>186</v>
      </c>
      <c r="F608" s="324">
        <v>5</v>
      </c>
      <c r="G608" s="39"/>
      <c r="H608" s="45"/>
    </row>
    <row r="609" s="2" customFormat="1" ht="16.8" customHeight="1">
      <c r="A609" s="39"/>
      <c r="B609" s="45"/>
      <c r="C609" s="323" t="s">
        <v>1372</v>
      </c>
      <c r="D609" s="323" t="s">
        <v>1373</v>
      </c>
      <c r="E609" s="18" t="s">
        <v>186</v>
      </c>
      <c r="F609" s="324">
        <v>5</v>
      </c>
      <c r="G609" s="39"/>
      <c r="H609" s="45"/>
    </row>
    <row r="610" s="2" customFormat="1" ht="16.8" customHeight="1">
      <c r="A610" s="39"/>
      <c r="B610" s="45"/>
      <c r="C610" s="323" t="s">
        <v>1376</v>
      </c>
      <c r="D610" s="323" t="s">
        <v>1377</v>
      </c>
      <c r="E610" s="18" t="s">
        <v>186</v>
      </c>
      <c r="F610" s="324">
        <v>5</v>
      </c>
      <c r="G610" s="39"/>
      <c r="H610" s="45"/>
    </row>
    <row r="611" s="2" customFormat="1" ht="16.8" customHeight="1">
      <c r="A611" s="39"/>
      <c r="B611" s="45"/>
      <c r="C611" s="323" t="s">
        <v>1380</v>
      </c>
      <c r="D611" s="323" t="s">
        <v>1381</v>
      </c>
      <c r="E611" s="18" t="s">
        <v>186</v>
      </c>
      <c r="F611" s="324">
        <v>5</v>
      </c>
      <c r="G611" s="39"/>
      <c r="H611" s="45"/>
    </row>
    <row r="612" s="2" customFormat="1" ht="16.8" customHeight="1">
      <c r="A612" s="39"/>
      <c r="B612" s="45"/>
      <c r="C612" s="323" t="s">
        <v>1403</v>
      </c>
      <c r="D612" s="323" t="s">
        <v>1404</v>
      </c>
      <c r="E612" s="18" t="s">
        <v>186</v>
      </c>
      <c r="F612" s="324">
        <v>30</v>
      </c>
      <c r="G612" s="39"/>
      <c r="H612" s="45"/>
    </row>
    <row r="613" s="2" customFormat="1" ht="16.8" customHeight="1">
      <c r="A613" s="39"/>
      <c r="B613" s="45"/>
      <c r="C613" s="323" t="s">
        <v>1406</v>
      </c>
      <c r="D613" s="323" t="s">
        <v>1407</v>
      </c>
      <c r="E613" s="18" t="s">
        <v>186</v>
      </c>
      <c r="F613" s="324">
        <v>40</v>
      </c>
      <c r="G613" s="39"/>
      <c r="H613" s="45"/>
    </row>
    <row r="614" s="2" customFormat="1" ht="16.8" customHeight="1">
      <c r="A614" s="39"/>
      <c r="B614" s="45"/>
      <c r="C614" s="323" t="s">
        <v>1413</v>
      </c>
      <c r="D614" s="323" t="s">
        <v>1414</v>
      </c>
      <c r="E614" s="18" t="s">
        <v>186</v>
      </c>
      <c r="F614" s="324">
        <v>5</v>
      </c>
      <c r="G614" s="39"/>
      <c r="H614" s="45"/>
    </row>
    <row r="615" s="2" customFormat="1" ht="16.8" customHeight="1">
      <c r="A615" s="39"/>
      <c r="B615" s="45"/>
      <c r="C615" s="323" t="s">
        <v>1417</v>
      </c>
      <c r="D615" s="323" t="s">
        <v>1418</v>
      </c>
      <c r="E615" s="18" t="s">
        <v>186</v>
      </c>
      <c r="F615" s="324">
        <v>5</v>
      </c>
      <c r="G615" s="39"/>
      <c r="H615" s="45"/>
    </row>
    <row r="616" s="2" customFormat="1" ht="16.8" customHeight="1">
      <c r="A616" s="39"/>
      <c r="B616" s="45"/>
      <c r="C616" s="323" t="s">
        <v>1421</v>
      </c>
      <c r="D616" s="323" t="s">
        <v>1422</v>
      </c>
      <c r="E616" s="18" t="s">
        <v>186</v>
      </c>
      <c r="F616" s="324">
        <v>5</v>
      </c>
      <c r="G616" s="39"/>
      <c r="H616" s="45"/>
    </row>
    <row r="617" s="2" customFormat="1">
      <c r="A617" s="39"/>
      <c r="B617" s="45"/>
      <c r="C617" s="323" t="s">
        <v>1429</v>
      </c>
      <c r="D617" s="323" t="s">
        <v>1430</v>
      </c>
      <c r="E617" s="18" t="s">
        <v>152</v>
      </c>
      <c r="F617" s="324">
        <v>60</v>
      </c>
      <c r="G617" s="39"/>
      <c r="H617" s="45"/>
    </row>
    <row r="618" s="2" customFormat="1" ht="16.8" customHeight="1">
      <c r="A618" s="39"/>
      <c r="B618" s="45"/>
      <c r="C618" s="323" t="s">
        <v>1444</v>
      </c>
      <c r="D618" s="323" t="s">
        <v>1445</v>
      </c>
      <c r="E618" s="18" t="s">
        <v>217</v>
      </c>
      <c r="F618" s="324">
        <v>2.6259999999999999</v>
      </c>
      <c r="G618" s="39"/>
      <c r="H618" s="45"/>
    </row>
    <row r="619" s="2" customFormat="1" ht="16.8" customHeight="1">
      <c r="A619" s="39"/>
      <c r="B619" s="45"/>
      <c r="C619" s="323" t="s">
        <v>1455</v>
      </c>
      <c r="D619" s="323" t="s">
        <v>1456</v>
      </c>
      <c r="E619" s="18" t="s">
        <v>217</v>
      </c>
      <c r="F619" s="324">
        <v>2.6949999999999998</v>
      </c>
      <c r="G619" s="39"/>
      <c r="H619" s="45"/>
    </row>
    <row r="620" s="2" customFormat="1" ht="16.8" customHeight="1">
      <c r="A620" s="39"/>
      <c r="B620" s="45"/>
      <c r="C620" s="323" t="s">
        <v>1460</v>
      </c>
      <c r="D620" s="323" t="s">
        <v>1461</v>
      </c>
      <c r="E620" s="18" t="s">
        <v>217</v>
      </c>
      <c r="F620" s="324">
        <v>2.6949999999999998</v>
      </c>
      <c r="G620" s="39"/>
      <c r="H620" s="45"/>
    </row>
    <row r="621" s="2" customFormat="1" ht="16.8" customHeight="1">
      <c r="A621" s="39"/>
      <c r="B621" s="45"/>
      <c r="C621" s="323" t="s">
        <v>1449</v>
      </c>
      <c r="D621" s="323" t="s">
        <v>1450</v>
      </c>
      <c r="E621" s="18" t="s">
        <v>152</v>
      </c>
      <c r="F621" s="324">
        <v>5</v>
      </c>
      <c r="G621" s="39"/>
      <c r="H621" s="45"/>
    </row>
    <row r="622" s="2" customFormat="1" ht="16.8" customHeight="1">
      <c r="A622" s="39"/>
      <c r="B622" s="45"/>
      <c r="C622" s="319" t="s">
        <v>123</v>
      </c>
      <c r="D622" s="320" t="s">
        <v>1344</v>
      </c>
      <c r="E622" s="321" t="s">
        <v>152</v>
      </c>
      <c r="F622" s="322">
        <v>60</v>
      </c>
      <c r="G622" s="39"/>
      <c r="H622" s="45"/>
    </row>
    <row r="623" s="2" customFormat="1" ht="16.8" customHeight="1">
      <c r="A623" s="39"/>
      <c r="B623" s="45"/>
      <c r="C623" s="323" t="s">
        <v>1</v>
      </c>
      <c r="D623" s="323" t="s">
        <v>1433</v>
      </c>
      <c r="E623" s="18" t="s">
        <v>1</v>
      </c>
      <c r="F623" s="324">
        <v>0</v>
      </c>
      <c r="G623" s="39"/>
      <c r="H623" s="45"/>
    </row>
    <row r="624" s="2" customFormat="1" ht="16.8" customHeight="1">
      <c r="A624" s="39"/>
      <c r="B624" s="45"/>
      <c r="C624" s="323" t="s">
        <v>123</v>
      </c>
      <c r="D624" s="323" t="s">
        <v>1434</v>
      </c>
      <c r="E624" s="18" t="s">
        <v>1</v>
      </c>
      <c r="F624" s="324">
        <v>60</v>
      </c>
      <c r="G624" s="39"/>
      <c r="H624" s="45"/>
    </row>
    <row r="625" s="2" customFormat="1" ht="16.8" customHeight="1">
      <c r="A625" s="39"/>
      <c r="B625" s="45"/>
      <c r="C625" s="325" t="s">
        <v>1588</v>
      </c>
      <c r="D625" s="39"/>
      <c r="E625" s="39"/>
      <c r="F625" s="39"/>
      <c r="G625" s="39"/>
      <c r="H625" s="45"/>
    </row>
    <row r="626" s="2" customFormat="1">
      <c r="A626" s="39"/>
      <c r="B626" s="45"/>
      <c r="C626" s="323" t="s">
        <v>1429</v>
      </c>
      <c r="D626" s="323" t="s">
        <v>1430</v>
      </c>
      <c r="E626" s="18" t="s">
        <v>152</v>
      </c>
      <c r="F626" s="324">
        <v>60</v>
      </c>
      <c r="G626" s="39"/>
      <c r="H626" s="45"/>
    </row>
    <row r="627" s="2" customFormat="1">
      <c r="A627" s="39"/>
      <c r="B627" s="45"/>
      <c r="C627" s="323" t="s">
        <v>1394</v>
      </c>
      <c r="D627" s="323" t="s">
        <v>1395</v>
      </c>
      <c r="E627" s="18" t="s">
        <v>152</v>
      </c>
      <c r="F627" s="324">
        <v>60</v>
      </c>
      <c r="G627" s="39"/>
      <c r="H627" s="45"/>
    </row>
    <row r="628" s="2" customFormat="1" ht="16.8" customHeight="1">
      <c r="A628" s="39"/>
      <c r="B628" s="45"/>
      <c r="C628" s="319" t="s">
        <v>126</v>
      </c>
      <c r="D628" s="320" t="s">
        <v>1344</v>
      </c>
      <c r="E628" s="321" t="s">
        <v>152</v>
      </c>
      <c r="F628" s="322">
        <v>206</v>
      </c>
      <c r="G628" s="39"/>
      <c r="H628" s="45"/>
    </row>
    <row r="629" s="2" customFormat="1" ht="16.8" customHeight="1">
      <c r="A629" s="39"/>
      <c r="B629" s="45"/>
      <c r="C629" s="323" t="s">
        <v>1</v>
      </c>
      <c r="D629" s="323" t="s">
        <v>555</v>
      </c>
      <c r="E629" s="18" t="s">
        <v>1</v>
      </c>
      <c r="F629" s="324">
        <v>0</v>
      </c>
      <c r="G629" s="39"/>
      <c r="H629" s="45"/>
    </row>
    <row r="630" s="2" customFormat="1" ht="16.8" customHeight="1">
      <c r="A630" s="39"/>
      <c r="B630" s="45"/>
      <c r="C630" s="323" t="s">
        <v>126</v>
      </c>
      <c r="D630" s="323" t="s">
        <v>1345</v>
      </c>
      <c r="E630" s="18" t="s">
        <v>1</v>
      </c>
      <c r="F630" s="324">
        <v>206</v>
      </c>
      <c r="G630" s="39"/>
      <c r="H630" s="45"/>
    </row>
    <row r="631" s="2" customFormat="1" ht="16.8" customHeight="1">
      <c r="A631" s="39"/>
      <c r="B631" s="45"/>
      <c r="C631" s="325" t="s">
        <v>1588</v>
      </c>
      <c r="D631" s="39"/>
      <c r="E631" s="39"/>
      <c r="F631" s="39"/>
      <c r="G631" s="39"/>
      <c r="H631" s="45"/>
    </row>
    <row r="632" s="2" customFormat="1">
      <c r="A632" s="39"/>
      <c r="B632" s="45"/>
      <c r="C632" s="323" t="s">
        <v>1435</v>
      </c>
      <c r="D632" s="323" t="s">
        <v>1436</v>
      </c>
      <c r="E632" s="18" t="s">
        <v>152</v>
      </c>
      <c r="F632" s="324">
        <v>206</v>
      </c>
      <c r="G632" s="39"/>
      <c r="H632" s="45"/>
    </row>
    <row r="633" s="2" customFormat="1">
      <c r="A633" s="39"/>
      <c r="B633" s="45"/>
      <c r="C633" s="323" t="s">
        <v>1384</v>
      </c>
      <c r="D633" s="323" t="s">
        <v>1385</v>
      </c>
      <c r="E633" s="18" t="s">
        <v>152</v>
      </c>
      <c r="F633" s="324">
        <v>206</v>
      </c>
      <c r="G633" s="39"/>
      <c r="H633" s="45"/>
    </row>
    <row r="634" s="2" customFormat="1">
      <c r="A634" s="39"/>
      <c r="B634" s="45"/>
      <c r="C634" s="323" t="s">
        <v>1398</v>
      </c>
      <c r="D634" s="323" t="s">
        <v>1399</v>
      </c>
      <c r="E634" s="18" t="s">
        <v>152</v>
      </c>
      <c r="F634" s="324">
        <v>206</v>
      </c>
      <c r="G634" s="39"/>
      <c r="H634" s="45"/>
    </row>
    <row r="635" s="2" customFormat="1">
      <c r="A635" s="39"/>
      <c r="B635" s="45"/>
      <c r="C635" s="323" t="s">
        <v>1425</v>
      </c>
      <c r="D635" s="323" t="s">
        <v>1426</v>
      </c>
      <c r="E635" s="18" t="s">
        <v>152</v>
      </c>
      <c r="F635" s="324">
        <v>206</v>
      </c>
      <c r="G635" s="39"/>
      <c r="H635" s="45"/>
    </row>
    <row r="636" s="2" customFormat="1" ht="16.8" customHeight="1">
      <c r="A636" s="39"/>
      <c r="B636" s="45"/>
      <c r="C636" s="323" t="s">
        <v>1439</v>
      </c>
      <c r="D636" s="323" t="s">
        <v>1440</v>
      </c>
      <c r="E636" s="18" t="s">
        <v>1441</v>
      </c>
      <c r="F636" s="324">
        <v>0.20599999999999999</v>
      </c>
      <c r="G636" s="39"/>
      <c r="H636" s="45"/>
    </row>
    <row r="637" s="2" customFormat="1" ht="16.8" customHeight="1">
      <c r="A637" s="39"/>
      <c r="B637" s="45"/>
      <c r="C637" s="323" t="s">
        <v>1464</v>
      </c>
      <c r="D637" s="323" t="s">
        <v>1465</v>
      </c>
      <c r="E637" s="18" t="s">
        <v>152</v>
      </c>
      <c r="F637" s="324">
        <v>206</v>
      </c>
      <c r="G637" s="39"/>
      <c r="H637" s="45"/>
    </row>
    <row r="638" s="2" customFormat="1" ht="16.8" customHeight="1">
      <c r="A638" s="39"/>
      <c r="B638" s="45"/>
      <c r="C638" s="323" t="s">
        <v>1467</v>
      </c>
      <c r="D638" s="323" t="s">
        <v>1468</v>
      </c>
      <c r="E638" s="18" t="s">
        <v>152</v>
      </c>
      <c r="F638" s="324">
        <v>206</v>
      </c>
      <c r="G638" s="39"/>
      <c r="H638" s="45"/>
    </row>
    <row r="639" s="2" customFormat="1">
      <c r="A639" s="39"/>
      <c r="B639" s="45"/>
      <c r="C639" s="323" t="s">
        <v>1470</v>
      </c>
      <c r="D639" s="323" t="s">
        <v>1471</v>
      </c>
      <c r="E639" s="18" t="s">
        <v>217</v>
      </c>
      <c r="F639" s="324">
        <v>233.41499999999999</v>
      </c>
      <c r="G639" s="39"/>
      <c r="H639" s="45"/>
    </row>
    <row r="640" s="2" customFormat="1" ht="16.8" customHeight="1">
      <c r="A640" s="39"/>
      <c r="B640" s="45"/>
      <c r="C640" s="323" t="s">
        <v>1488</v>
      </c>
      <c r="D640" s="323" t="s">
        <v>1489</v>
      </c>
      <c r="E640" s="18" t="s">
        <v>152</v>
      </c>
      <c r="F640" s="324">
        <v>412</v>
      </c>
      <c r="G640" s="39"/>
      <c r="H640" s="45"/>
    </row>
    <row r="641" s="2" customFormat="1" ht="16.8" customHeight="1">
      <c r="A641" s="39"/>
      <c r="B641" s="45"/>
      <c r="C641" s="323" t="s">
        <v>1495</v>
      </c>
      <c r="D641" s="323" t="s">
        <v>1496</v>
      </c>
      <c r="E641" s="18" t="s">
        <v>152</v>
      </c>
      <c r="F641" s="324">
        <v>206</v>
      </c>
      <c r="G641" s="39"/>
      <c r="H641" s="45"/>
    </row>
    <row r="642" s="2" customFormat="1" ht="16.8" customHeight="1">
      <c r="A642" s="39"/>
      <c r="B642" s="45"/>
      <c r="C642" s="323" t="s">
        <v>1498</v>
      </c>
      <c r="D642" s="323" t="s">
        <v>1499</v>
      </c>
      <c r="E642" s="18" t="s">
        <v>152</v>
      </c>
      <c r="F642" s="324">
        <v>206</v>
      </c>
      <c r="G642" s="39"/>
      <c r="H642" s="45"/>
    </row>
    <row r="643" s="2" customFormat="1" ht="16.8" customHeight="1">
      <c r="A643" s="39"/>
      <c r="B643" s="45"/>
      <c r="C643" s="323" t="s">
        <v>347</v>
      </c>
      <c r="D643" s="323" t="s">
        <v>348</v>
      </c>
      <c r="E643" s="18" t="s">
        <v>349</v>
      </c>
      <c r="F643" s="324">
        <v>142.11099999999999</v>
      </c>
      <c r="G643" s="39"/>
      <c r="H643" s="45"/>
    </row>
    <row r="644" s="2" customFormat="1" ht="16.8" customHeight="1">
      <c r="A644" s="39"/>
      <c r="B644" s="45"/>
      <c r="C644" s="319" t="s">
        <v>128</v>
      </c>
      <c r="D644" s="320" t="s">
        <v>245</v>
      </c>
      <c r="E644" s="321" t="s">
        <v>152</v>
      </c>
      <c r="F644" s="322">
        <v>33</v>
      </c>
      <c r="G644" s="39"/>
      <c r="H644" s="45"/>
    </row>
    <row r="645" s="2" customFormat="1" ht="16.8" customHeight="1">
      <c r="A645" s="39"/>
      <c r="B645" s="45"/>
      <c r="C645" s="323" t="s">
        <v>1</v>
      </c>
      <c r="D645" s="323" t="s">
        <v>724</v>
      </c>
      <c r="E645" s="18" t="s">
        <v>1</v>
      </c>
      <c r="F645" s="324">
        <v>0</v>
      </c>
      <c r="G645" s="39"/>
      <c r="H645" s="45"/>
    </row>
    <row r="646" s="2" customFormat="1" ht="16.8" customHeight="1">
      <c r="A646" s="39"/>
      <c r="B646" s="45"/>
      <c r="C646" s="323" t="s">
        <v>128</v>
      </c>
      <c r="D646" s="323" t="s">
        <v>1504</v>
      </c>
      <c r="E646" s="18" t="s">
        <v>1</v>
      </c>
      <c r="F646" s="324">
        <v>33</v>
      </c>
      <c r="G646" s="39"/>
      <c r="H646" s="45"/>
    </row>
    <row r="647" s="2" customFormat="1" ht="16.8" customHeight="1">
      <c r="A647" s="39"/>
      <c r="B647" s="45"/>
      <c r="C647" s="325" t="s">
        <v>1588</v>
      </c>
      <c r="D647" s="39"/>
      <c r="E647" s="39"/>
      <c r="F647" s="39"/>
      <c r="G647" s="39"/>
      <c r="H647" s="45"/>
    </row>
    <row r="648" s="2" customFormat="1">
      <c r="A648" s="39"/>
      <c r="B648" s="45"/>
      <c r="C648" s="323" t="s">
        <v>1501</v>
      </c>
      <c r="D648" s="323" t="s">
        <v>1502</v>
      </c>
      <c r="E648" s="18" t="s">
        <v>152</v>
      </c>
      <c r="F648" s="324">
        <v>33</v>
      </c>
      <c r="G648" s="39"/>
      <c r="H648" s="45"/>
    </row>
    <row r="649" s="2" customFormat="1" ht="16.8" customHeight="1">
      <c r="A649" s="39"/>
      <c r="B649" s="45"/>
      <c r="C649" s="323" t="s">
        <v>1505</v>
      </c>
      <c r="D649" s="323" t="s">
        <v>1506</v>
      </c>
      <c r="E649" s="18" t="s">
        <v>152</v>
      </c>
      <c r="F649" s="324">
        <v>33</v>
      </c>
      <c r="G649" s="39"/>
      <c r="H649" s="45"/>
    </row>
    <row r="650" s="2" customFormat="1" ht="16.8" customHeight="1">
      <c r="A650" s="39"/>
      <c r="B650" s="45"/>
      <c r="C650" s="323" t="s">
        <v>1508</v>
      </c>
      <c r="D650" s="323" t="s">
        <v>1509</v>
      </c>
      <c r="E650" s="18" t="s">
        <v>186</v>
      </c>
      <c r="F650" s="324">
        <v>66</v>
      </c>
      <c r="G650" s="39"/>
      <c r="H650" s="45"/>
    </row>
    <row r="651" s="2" customFormat="1" ht="16.8" customHeight="1">
      <c r="A651" s="39"/>
      <c r="B651" s="45"/>
      <c r="C651" s="319" t="s">
        <v>130</v>
      </c>
      <c r="D651" s="320" t="s">
        <v>255</v>
      </c>
      <c r="E651" s="321" t="s">
        <v>217</v>
      </c>
      <c r="F651" s="322">
        <v>2.6949999999999998</v>
      </c>
      <c r="G651" s="39"/>
      <c r="H651" s="45"/>
    </row>
    <row r="652" s="2" customFormat="1" ht="16.8" customHeight="1">
      <c r="A652" s="39"/>
      <c r="B652" s="45"/>
      <c r="C652" s="323" t="s">
        <v>1</v>
      </c>
      <c r="D652" s="323" t="s">
        <v>1463</v>
      </c>
      <c r="E652" s="18" t="s">
        <v>1</v>
      </c>
      <c r="F652" s="324">
        <v>0</v>
      </c>
      <c r="G652" s="39"/>
      <c r="H652" s="45"/>
    </row>
    <row r="653" s="2" customFormat="1" ht="16.8" customHeight="1">
      <c r="A653" s="39"/>
      <c r="B653" s="45"/>
      <c r="C653" s="323" t="s">
        <v>130</v>
      </c>
      <c r="D653" s="323" t="s">
        <v>1459</v>
      </c>
      <c r="E653" s="18" t="s">
        <v>1</v>
      </c>
      <c r="F653" s="324">
        <v>2.6949999999999998</v>
      </c>
      <c r="G653" s="39"/>
      <c r="H653" s="45"/>
    </row>
    <row r="654" s="2" customFormat="1" ht="16.8" customHeight="1">
      <c r="A654" s="39"/>
      <c r="B654" s="45"/>
      <c r="C654" s="325" t="s">
        <v>1588</v>
      </c>
      <c r="D654" s="39"/>
      <c r="E654" s="39"/>
      <c r="F654" s="39"/>
      <c r="G654" s="39"/>
      <c r="H654" s="45"/>
    </row>
    <row r="655" s="2" customFormat="1" ht="16.8" customHeight="1">
      <c r="A655" s="39"/>
      <c r="B655" s="45"/>
      <c r="C655" s="323" t="s">
        <v>1460</v>
      </c>
      <c r="D655" s="323" t="s">
        <v>1461</v>
      </c>
      <c r="E655" s="18" t="s">
        <v>217</v>
      </c>
      <c r="F655" s="324">
        <v>2.6949999999999998</v>
      </c>
      <c r="G655" s="39"/>
      <c r="H655" s="45"/>
    </row>
    <row r="656" s="2" customFormat="1" ht="16.8" customHeight="1">
      <c r="A656" s="39"/>
      <c r="B656" s="45"/>
      <c r="C656" s="323" t="s">
        <v>1444</v>
      </c>
      <c r="D656" s="323" t="s">
        <v>1445</v>
      </c>
      <c r="E656" s="18" t="s">
        <v>217</v>
      </c>
      <c r="F656" s="324">
        <v>2.6259999999999999</v>
      </c>
      <c r="G656" s="39"/>
      <c r="H656" s="45"/>
    </row>
    <row r="657" s="2" customFormat="1">
      <c r="A657" s="39"/>
      <c r="B657" s="45"/>
      <c r="C657" s="323" t="s">
        <v>1470</v>
      </c>
      <c r="D657" s="323" t="s">
        <v>1471</v>
      </c>
      <c r="E657" s="18" t="s">
        <v>217</v>
      </c>
      <c r="F657" s="324">
        <v>233.41499999999999</v>
      </c>
      <c r="G657" s="39"/>
      <c r="H657" s="45"/>
    </row>
    <row r="658" s="2" customFormat="1" ht="16.8" customHeight="1">
      <c r="A658" s="39"/>
      <c r="B658" s="45"/>
      <c r="C658" s="319" t="s">
        <v>133</v>
      </c>
      <c r="D658" s="320" t="s">
        <v>1347</v>
      </c>
      <c r="E658" s="321" t="s">
        <v>217</v>
      </c>
      <c r="F658" s="322">
        <v>2.6949999999999998</v>
      </c>
      <c r="G658" s="39"/>
      <c r="H658" s="45"/>
    </row>
    <row r="659" s="2" customFormat="1" ht="16.8" customHeight="1">
      <c r="A659" s="39"/>
      <c r="B659" s="45"/>
      <c r="C659" s="323" t="s">
        <v>1</v>
      </c>
      <c r="D659" s="323" t="s">
        <v>1458</v>
      </c>
      <c r="E659" s="18" t="s">
        <v>1</v>
      </c>
      <c r="F659" s="324">
        <v>0</v>
      </c>
      <c r="G659" s="39"/>
      <c r="H659" s="45"/>
    </row>
    <row r="660" s="2" customFormat="1" ht="16.8" customHeight="1">
      <c r="A660" s="39"/>
      <c r="B660" s="45"/>
      <c r="C660" s="323" t="s">
        <v>133</v>
      </c>
      <c r="D660" s="323" t="s">
        <v>1459</v>
      </c>
      <c r="E660" s="18" t="s">
        <v>1</v>
      </c>
      <c r="F660" s="324">
        <v>2.6949999999999998</v>
      </c>
      <c r="G660" s="39"/>
      <c r="H660" s="45"/>
    </row>
    <row r="661" s="2" customFormat="1" ht="16.8" customHeight="1">
      <c r="A661" s="39"/>
      <c r="B661" s="45"/>
      <c r="C661" s="325" t="s">
        <v>1588</v>
      </c>
      <c r="D661" s="39"/>
      <c r="E661" s="39"/>
      <c r="F661" s="39"/>
      <c r="G661" s="39"/>
      <c r="H661" s="45"/>
    </row>
    <row r="662" s="2" customFormat="1" ht="16.8" customHeight="1">
      <c r="A662" s="39"/>
      <c r="B662" s="45"/>
      <c r="C662" s="323" t="s">
        <v>1455</v>
      </c>
      <c r="D662" s="323" t="s">
        <v>1456</v>
      </c>
      <c r="E662" s="18" t="s">
        <v>217</v>
      </c>
      <c r="F662" s="324">
        <v>2.6949999999999998</v>
      </c>
      <c r="G662" s="39"/>
      <c r="H662" s="45"/>
    </row>
    <row r="663" s="2" customFormat="1" ht="16.8" customHeight="1">
      <c r="A663" s="39"/>
      <c r="B663" s="45"/>
      <c r="C663" s="323" t="s">
        <v>1485</v>
      </c>
      <c r="D663" s="323" t="s">
        <v>1486</v>
      </c>
      <c r="E663" s="18" t="s">
        <v>217</v>
      </c>
      <c r="F663" s="324">
        <v>2.6949999999999998</v>
      </c>
      <c r="G663" s="39"/>
      <c r="H663" s="45"/>
    </row>
    <row r="664" s="2" customFormat="1" ht="16.8" customHeight="1">
      <c r="A664" s="39"/>
      <c r="B664" s="45"/>
      <c r="C664" s="323" t="s">
        <v>347</v>
      </c>
      <c r="D664" s="323" t="s">
        <v>348</v>
      </c>
      <c r="E664" s="18" t="s">
        <v>349</v>
      </c>
      <c r="F664" s="324">
        <v>142.11099999999999</v>
      </c>
      <c r="G664" s="39"/>
      <c r="H664" s="45"/>
    </row>
    <row r="665" s="2" customFormat="1" ht="16.8" customHeight="1">
      <c r="A665" s="39"/>
      <c r="B665" s="45"/>
      <c r="C665" s="319" t="s">
        <v>136</v>
      </c>
      <c r="D665" s="320" t="s">
        <v>1348</v>
      </c>
      <c r="E665" s="321" t="s">
        <v>217</v>
      </c>
      <c r="F665" s="322">
        <v>86.519999999999996</v>
      </c>
      <c r="G665" s="39"/>
      <c r="H665" s="45"/>
    </row>
    <row r="666" s="2" customFormat="1" ht="16.8" customHeight="1">
      <c r="A666" s="39"/>
      <c r="B666" s="45"/>
      <c r="C666" s="323" t="s">
        <v>136</v>
      </c>
      <c r="D666" s="323" t="s">
        <v>1473</v>
      </c>
      <c r="E666" s="18" t="s">
        <v>1</v>
      </c>
      <c r="F666" s="324">
        <v>86.519999999999996</v>
      </c>
      <c r="G666" s="39"/>
      <c r="H666" s="45"/>
    </row>
    <row r="667" s="2" customFormat="1" ht="16.8" customHeight="1">
      <c r="A667" s="39"/>
      <c r="B667" s="45"/>
      <c r="C667" s="325" t="s">
        <v>1588</v>
      </c>
      <c r="D667" s="39"/>
      <c r="E667" s="39"/>
      <c r="F667" s="39"/>
      <c r="G667" s="39"/>
      <c r="H667" s="45"/>
    </row>
    <row r="668" s="2" customFormat="1">
      <c r="A668" s="39"/>
      <c r="B668" s="45"/>
      <c r="C668" s="323" t="s">
        <v>1470</v>
      </c>
      <c r="D668" s="323" t="s">
        <v>1471</v>
      </c>
      <c r="E668" s="18" t="s">
        <v>217</v>
      </c>
      <c r="F668" s="324">
        <v>233.41499999999999</v>
      </c>
      <c r="G668" s="39"/>
      <c r="H668" s="45"/>
    </row>
    <row r="669" s="2" customFormat="1">
      <c r="A669" s="39"/>
      <c r="B669" s="45"/>
      <c r="C669" s="323" t="s">
        <v>1476</v>
      </c>
      <c r="D669" s="323" t="s">
        <v>1477</v>
      </c>
      <c r="E669" s="18" t="s">
        <v>217</v>
      </c>
      <c r="F669" s="324">
        <v>5601.96</v>
      </c>
      <c r="G669" s="39"/>
      <c r="H669" s="45"/>
    </row>
    <row r="670" s="2" customFormat="1" ht="16.8" customHeight="1">
      <c r="A670" s="39"/>
      <c r="B670" s="45"/>
      <c r="C670" s="323" t="s">
        <v>1481</v>
      </c>
      <c r="D670" s="323" t="s">
        <v>1482</v>
      </c>
      <c r="E670" s="18" t="s">
        <v>349</v>
      </c>
      <c r="F670" s="324">
        <v>160.58699999999999</v>
      </c>
      <c r="G670" s="39"/>
      <c r="H670" s="45"/>
    </row>
    <row r="671" s="2" customFormat="1" ht="16.8" customHeight="1">
      <c r="A671" s="39"/>
      <c r="B671" s="45"/>
      <c r="C671" s="319" t="s">
        <v>139</v>
      </c>
      <c r="D671" s="320" t="s">
        <v>1348</v>
      </c>
      <c r="E671" s="321" t="s">
        <v>217</v>
      </c>
      <c r="F671" s="322">
        <v>2.6949999999999998</v>
      </c>
      <c r="G671" s="39"/>
      <c r="H671" s="45"/>
    </row>
    <row r="672" s="2" customFormat="1" ht="16.8" customHeight="1">
      <c r="A672" s="39"/>
      <c r="B672" s="45"/>
      <c r="C672" s="323" t="s">
        <v>139</v>
      </c>
      <c r="D672" s="323" t="s">
        <v>1474</v>
      </c>
      <c r="E672" s="18" t="s">
        <v>1</v>
      </c>
      <c r="F672" s="324">
        <v>2.6949999999999998</v>
      </c>
      <c r="G672" s="39"/>
      <c r="H672" s="45"/>
    </row>
    <row r="673" s="2" customFormat="1" ht="16.8" customHeight="1">
      <c r="A673" s="39"/>
      <c r="B673" s="45"/>
      <c r="C673" s="325" t="s">
        <v>1588</v>
      </c>
      <c r="D673" s="39"/>
      <c r="E673" s="39"/>
      <c r="F673" s="39"/>
      <c r="G673" s="39"/>
      <c r="H673" s="45"/>
    </row>
    <row r="674" s="2" customFormat="1">
      <c r="A674" s="39"/>
      <c r="B674" s="45"/>
      <c r="C674" s="323" t="s">
        <v>1470</v>
      </c>
      <c r="D674" s="323" t="s">
        <v>1471</v>
      </c>
      <c r="E674" s="18" t="s">
        <v>217</v>
      </c>
      <c r="F674" s="324">
        <v>233.41499999999999</v>
      </c>
      <c r="G674" s="39"/>
      <c r="H674" s="45"/>
    </row>
    <row r="675" s="2" customFormat="1">
      <c r="A675" s="39"/>
      <c r="B675" s="45"/>
      <c r="C675" s="323" t="s">
        <v>1476</v>
      </c>
      <c r="D675" s="323" t="s">
        <v>1477</v>
      </c>
      <c r="E675" s="18" t="s">
        <v>217</v>
      </c>
      <c r="F675" s="324">
        <v>5601.96</v>
      </c>
      <c r="G675" s="39"/>
      <c r="H675" s="45"/>
    </row>
    <row r="676" s="2" customFormat="1" ht="16.8" customHeight="1">
      <c r="A676" s="39"/>
      <c r="B676" s="45"/>
      <c r="C676" s="323" t="s">
        <v>1481</v>
      </c>
      <c r="D676" s="323" t="s">
        <v>1482</v>
      </c>
      <c r="E676" s="18" t="s">
        <v>349</v>
      </c>
      <c r="F676" s="324">
        <v>160.58699999999999</v>
      </c>
      <c r="G676" s="39"/>
      <c r="H676" s="45"/>
    </row>
    <row r="677" s="2" customFormat="1" ht="16.8" customHeight="1">
      <c r="A677" s="39"/>
      <c r="B677" s="45"/>
      <c r="C677" s="319" t="s">
        <v>143</v>
      </c>
      <c r="D677" s="320" t="s">
        <v>1140</v>
      </c>
      <c r="E677" s="321" t="s">
        <v>217</v>
      </c>
      <c r="F677" s="322">
        <v>144.19999999999999</v>
      </c>
      <c r="G677" s="39"/>
      <c r="H677" s="45"/>
    </row>
    <row r="678" s="2" customFormat="1" ht="16.8" customHeight="1">
      <c r="A678" s="39"/>
      <c r="B678" s="45"/>
      <c r="C678" s="323" t="s">
        <v>143</v>
      </c>
      <c r="D678" s="323" t="s">
        <v>1475</v>
      </c>
      <c r="E678" s="18" t="s">
        <v>1</v>
      </c>
      <c r="F678" s="324">
        <v>144.19999999999999</v>
      </c>
      <c r="G678" s="39"/>
      <c r="H678" s="45"/>
    </row>
    <row r="679" s="2" customFormat="1" ht="16.8" customHeight="1">
      <c r="A679" s="39"/>
      <c r="B679" s="45"/>
      <c r="C679" s="325" t="s">
        <v>1588</v>
      </c>
      <c r="D679" s="39"/>
      <c r="E679" s="39"/>
      <c r="F679" s="39"/>
      <c r="G679" s="39"/>
      <c r="H679" s="45"/>
    </row>
    <row r="680" s="2" customFormat="1">
      <c r="A680" s="39"/>
      <c r="B680" s="45"/>
      <c r="C680" s="323" t="s">
        <v>1470</v>
      </c>
      <c r="D680" s="323" t="s">
        <v>1471</v>
      </c>
      <c r="E680" s="18" t="s">
        <v>217</v>
      </c>
      <c r="F680" s="324">
        <v>233.41499999999999</v>
      </c>
      <c r="G680" s="39"/>
      <c r="H680" s="45"/>
    </row>
    <row r="681" s="2" customFormat="1">
      <c r="A681" s="39"/>
      <c r="B681" s="45"/>
      <c r="C681" s="323" t="s">
        <v>1476</v>
      </c>
      <c r="D681" s="323" t="s">
        <v>1477</v>
      </c>
      <c r="E681" s="18" t="s">
        <v>217</v>
      </c>
      <c r="F681" s="324">
        <v>5601.96</v>
      </c>
      <c r="G681" s="39"/>
      <c r="H681" s="45"/>
    </row>
    <row r="682" s="2" customFormat="1" ht="7.44" customHeight="1">
      <c r="A682" s="39"/>
      <c r="B682" s="182"/>
      <c r="C682" s="183"/>
      <c r="D682" s="183"/>
      <c r="E682" s="183"/>
      <c r="F682" s="183"/>
      <c r="G682" s="183"/>
      <c r="H682" s="45"/>
    </row>
    <row r="683" s="2" customFormat="1">
      <c r="A683" s="39"/>
      <c r="B683" s="39"/>
      <c r="C683" s="39"/>
      <c r="D683" s="39"/>
      <c r="E683" s="39"/>
      <c r="F683" s="39"/>
      <c r="G683" s="39"/>
      <c r="H683" s="39"/>
    </row>
  </sheetData>
  <sheetProtection sheet="1" formatColumns="0" formatRows="0" objects="1" scenarios="1" spinCount="100000" saltValue="E7bUsnBS6ivYWrNskeT0rR4uFXvTKd0RMlzvKkak2qQaPR6x9695cll5vEjNaVgLZlwbb9xnWKwFWb9T2lM0uQ==" hashValue="im7kE4EULKxCUBi7dYByNQ+sY3h1Nn0GaSwF8x9oCN4haK3DqMbTaRPXunqGgqI1Cb9UHpX0dUzrKsspQuuk1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Haueisen</dc:creator>
  <cp:lastModifiedBy>Martin Haueisen</cp:lastModifiedBy>
  <dcterms:created xsi:type="dcterms:W3CDTF">2024-08-02T18:31:17Z</dcterms:created>
  <dcterms:modified xsi:type="dcterms:W3CDTF">2024-08-02T18:31:25Z</dcterms:modified>
</cp:coreProperties>
</file>