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toninHruska\Documents\Ostatní - ROZ\Penzion Marty Stříbrná\Penzion Marty-výkaz výměr\"/>
    </mc:Choice>
  </mc:AlternateContent>
  <bookViews>
    <workbookView xWindow="360" yWindow="276" windowWidth="18732" windowHeight="12216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Pol'!$A$1:$U$96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52" i="1" l="1"/>
  <c r="H51" i="1"/>
  <c r="H50" i="1"/>
  <c r="H49" i="1"/>
  <c r="G52" i="1"/>
  <c r="G51" i="1"/>
  <c r="G50" i="1"/>
  <c r="G49" i="1"/>
  <c r="G39" i="1"/>
  <c r="F39" i="1"/>
  <c r="G86" i="12"/>
  <c r="AC86" i="12"/>
  <c r="AD86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5" i="12"/>
  <c r="G15" i="12"/>
  <c r="M15" i="12" s="1"/>
  <c r="I15" i="12"/>
  <c r="K15" i="12"/>
  <c r="O15" i="12"/>
  <c r="Q15" i="12"/>
  <c r="U15" i="12"/>
  <c r="F16" i="12"/>
  <c r="G16" i="12"/>
  <c r="M16" i="12" s="1"/>
  <c r="I16" i="12"/>
  <c r="K16" i="12"/>
  <c r="O16" i="12"/>
  <c r="Q16" i="12"/>
  <c r="U16" i="12"/>
  <c r="F17" i="12"/>
  <c r="G17" i="12"/>
  <c r="M17" i="12" s="1"/>
  <c r="I17" i="12"/>
  <c r="K17" i="12"/>
  <c r="O17" i="12"/>
  <c r="Q17" i="12"/>
  <c r="U17" i="12"/>
  <c r="F18" i="12"/>
  <c r="G18" i="12"/>
  <c r="M18" i="12" s="1"/>
  <c r="I18" i="12"/>
  <c r="K18" i="12"/>
  <c r="O18" i="12"/>
  <c r="Q18" i="12"/>
  <c r="U18" i="12"/>
  <c r="F19" i="12"/>
  <c r="G19" i="12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1" i="12"/>
  <c r="G21" i="12"/>
  <c r="M21" i="12" s="1"/>
  <c r="I21" i="12"/>
  <c r="K21" i="12"/>
  <c r="O21" i="12"/>
  <c r="Q21" i="12"/>
  <c r="U21" i="12"/>
  <c r="F23" i="12"/>
  <c r="G23" i="12" s="1"/>
  <c r="I23" i="12"/>
  <c r="I22" i="12" s="1"/>
  <c r="K23" i="12"/>
  <c r="K22" i="12" s="1"/>
  <c r="O23" i="12"/>
  <c r="O22" i="12" s="1"/>
  <c r="Q23" i="12"/>
  <c r="Q22" i="12" s="1"/>
  <c r="U23" i="12"/>
  <c r="U22" i="12" s="1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 s="1"/>
  <c r="M26" i="12" s="1"/>
  <c r="I26" i="12"/>
  <c r="K26" i="12"/>
  <c r="O26" i="12"/>
  <c r="Q26" i="12"/>
  <c r="U26" i="12"/>
  <c r="F27" i="12"/>
  <c r="G27" i="12" s="1"/>
  <c r="M27" i="12" s="1"/>
  <c r="I27" i="12"/>
  <c r="K27" i="12"/>
  <c r="O27" i="12"/>
  <c r="Q27" i="12"/>
  <c r="U27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3" i="12"/>
  <c r="G33" i="12" s="1"/>
  <c r="M33" i="12" s="1"/>
  <c r="I33" i="12"/>
  <c r="K33" i="12"/>
  <c r="O33" i="12"/>
  <c r="Q33" i="12"/>
  <c r="U33" i="12"/>
  <c r="F34" i="12"/>
  <c r="G34" i="12" s="1"/>
  <c r="M34" i="12" s="1"/>
  <c r="I34" i="12"/>
  <c r="K34" i="12"/>
  <c r="O34" i="12"/>
  <c r="Q34" i="12"/>
  <c r="U34" i="12"/>
  <c r="F35" i="12"/>
  <c r="G35" i="12" s="1"/>
  <c r="M35" i="12" s="1"/>
  <c r="I35" i="12"/>
  <c r="K35" i="12"/>
  <c r="O35" i="12"/>
  <c r="Q35" i="12"/>
  <c r="U35" i="12"/>
  <c r="F36" i="12"/>
  <c r="G36" i="12" s="1"/>
  <c r="M36" i="12" s="1"/>
  <c r="I36" i="12"/>
  <c r="K36" i="12"/>
  <c r="O36" i="12"/>
  <c r="Q36" i="12"/>
  <c r="U36" i="12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1" i="12"/>
  <c r="G41" i="12" s="1"/>
  <c r="M41" i="12" s="1"/>
  <c r="I41" i="12"/>
  <c r="K41" i="12"/>
  <c r="O41" i="12"/>
  <c r="Q41" i="12"/>
  <c r="U41" i="12"/>
  <c r="F42" i="12"/>
  <c r="G42" i="12" s="1"/>
  <c r="M42" i="12" s="1"/>
  <c r="I42" i="12"/>
  <c r="K42" i="12"/>
  <c r="O42" i="12"/>
  <c r="Q42" i="12"/>
  <c r="U42" i="12"/>
  <c r="F43" i="12"/>
  <c r="G43" i="12" s="1"/>
  <c r="M43" i="12" s="1"/>
  <c r="I43" i="12"/>
  <c r="K43" i="12"/>
  <c r="O43" i="12"/>
  <c r="Q43" i="12"/>
  <c r="U43" i="12"/>
  <c r="F44" i="12"/>
  <c r="G44" i="12" s="1"/>
  <c r="M44" i="12" s="1"/>
  <c r="I44" i="12"/>
  <c r="K44" i="12"/>
  <c r="O44" i="12"/>
  <c r="Q44" i="12"/>
  <c r="U44" i="12"/>
  <c r="F45" i="12"/>
  <c r="G45" i="12" s="1"/>
  <c r="M45" i="12" s="1"/>
  <c r="I45" i="12"/>
  <c r="K45" i="12"/>
  <c r="O45" i="12"/>
  <c r="Q45" i="12"/>
  <c r="U45" i="12"/>
  <c r="F46" i="12"/>
  <c r="G46" i="12" s="1"/>
  <c r="M46" i="12" s="1"/>
  <c r="I46" i="12"/>
  <c r="K46" i="12"/>
  <c r="O46" i="12"/>
  <c r="Q46" i="12"/>
  <c r="U46" i="12"/>
  <c r="F47" i="12"/>
  <c r="G47" i="12" s="1"/>
  <c r="M47" i="12" s="1"/>
  <c r="I47" i="12"/>
  <c r="K47" i="12"/>
  <c r="O47" i="12"/>
  <c r="Q47" i="12"/>
  <c r="U47" i="12"/>
  <c r="F48" i="12"/>
  <c r="G48" i="12" s="1"/>
  <c r="M48" i="12" s="1"/>
  <c r="I48" i="12"/>
  <c r="K48" i="12"/>
  <c r="O48" i="12"/>
  <c r="Q48" i="12"/>
  <c r="U48" i="12"/>
  <c r="F49" i="12"/>
  <c r="G49" i="12" s="1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9" i="12"/>
  <c r="G59" i="12" s="1"/>
  <c r="I59" i="12"/>
  <c r="I58" i="12" s="1"/>
  <c r="K59" i="12"/>
  <c r="K58" i="12" s="1"/>
  <c r="O59" i="12"/>
  <c r="O58" i="12" s="1"/>
  <c r="Q59" i="12"/>
  <c r="Q58" i="12" s="1"/>
  <c r="U59" i="12"/>
  <c r="U58" i="12" s="1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F75" i="12"/>
  <c r="G75" i="12"/>
  <c r="M75" i="12" s="1"/>
  <c r="I75" i="12"/>
  <c r="K75" i="12"/>
  <c r="O75" i="12"/>
  <c r="Q75" i="12"/>
  <c r="U75" i="12"/>
  <c r="F76" i="12"/>
  <c r="G76" i="12"/>
  <c r="M76" i="12" s="1"/>
  <c r="I76" i="12"/>
  <c r="K76" i="12"/>
  <c r="O76" i="12"/>
  <c r="Q76" i="12"/>
  <c r="U76" i="12"/>
  <c r="F77" i="12"/>
  <c r="G77" i="12"/>
  <c r="M77" i="12" s="1"/>
  <c r="I77" i="12"/>
  <c r="K77" i="12"/>
  <c r="O77" i="12"/>
  <c r="Q77" i="12"/>
  <c r="U77" i="12"/>
  <c r="F78" i="12"/>
  <c r="G78" i="12"/>
  <c r="M78" i="12" s="1"/>
  <c r="I78" i="12"/>
  <c r="K78" i="12"/>
  <c r="O78" i="12"/>
  <c r="Q78" i="12"/>
  <c r="U78" i="12"/>
  <c r="F80" i="12"/>
  <c r="G80" i="12" s="1"/>
  <c r="I80" i="12"/>
  <c r="I79" i="12" s="1"/>
  <c r="K80" i="12"/>
  <c r="K79" i="12" s="1"/>
  <c r="O80" i="12"/>
  <c r="O79" i="12" s="1"/>
  <c r="Q80" i="12"/>
  <c r="Q79" i="12" s="1"/>
  <c r="U80" i="12"/>
  <c r="U79" i="12" s="1"/>
  <c r="F81" i="12"/>
  <c r="G81" i="12"/>
  <c r="M81" i="12" s="1"/>
  <c r="I81" i="12"/>
  <c r="K81" i="12"/>
  <c r="O81" i="12"/>
  <c r="Q81" i="12"/>
  <c r="U81" i="12"/>
  <c r="F82" i="12"/>
  <c r="G82" i="12"/>
  <c r="M82" i="12" s="1"/>
  <c r="I82" i="12"/>
  <c r="K82" i="12"/>
  <c r="O82" i="12"/>
  <c r="Q82" i="12"/>
  <c r="U82" i="12"/>
  <c r="F83" i="12"/>
  <c r="G83" i="12"/>
  <c r="M83" i="12" s="1"/>
  <c r="I83" i="12"/>
  <c r="K83" i="12"/>
  <c r="O83" i="12"/>
  <c r="Q83" i="12"/>
  <c r="U83" i="12"/>
  <c r="F84" i="12"/>
  <c r="G84" i="12"/>
  <c r="M84" i="12" s="1"/>
  <c r="I84" i="12"/>
  <c r="K84" i="12"/>
  <c r="O84" i="12"/>
  <c r="Q84" i="12"/>
  <c r="U84" i="12"/>
  <c r="I20" i="1"/>
  <c r="G20" i="1"/>
  <c r="E20" i="1"/>
  <c r="I19" i="1"/>
  <c r="G19" i="1"/>
  <c r="E19" i="1"/>
  <c r="G18" i="1"/>
  <c r="E18" i="1"/>
  <c r="G17" i="1"/>
  <c r="E17" i="1"/>
  <c r="I16" i="1"/>
  <c r="G16" i="1"/>
  <c r="E16" i="1"/>
  <c r="G53" i="1"/>
  <c r="H53" i="1"/>
  <c r="I52" i="1"/>
  <c r="I51" i="1"/>
  <c r="I50" i="1"/>
  <c r="I49" i="1"/>
  <c r="I17" i="1" s="1"/>
  <c r="AZ43" i="1"/>
  <c r="G27" i="1"/>
  <c r="F40" i="1"/>
  <c r="G23" i="1" s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I18" i="1" l="1"/>
  <c r="I21" i="1" s="1"/>
  <c r="I53" i="1"/>
  <c r="G24" i="1"/>
  <c r="G29" i="1" s="1"/>
  <c r="G28" i="1"/>
  <c r="M23" i="12"/>
  <c r="M22" i="12" s="1"/>
  <c r="G22" i="12"/>
  <c r="M59" i="12"/>
  <c r="M58" i="12" s="1"/>
  <c r="G58" i="12"/>
  <c r="M80" i="12"/>
  <c r="M79" i="12" s="1"/>
  <c r="G79" i="12"/>
  <c r="M9" i="12"/>
  <c r="M8" i="12" s="1"/>
  <c r="G21" i="1"/>
  <c r="E21" i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<sst xmlns="http://schemas.openxmlformats.org/spreadsheetml/2006/main" count="445" uniqueCount="250">
  <si>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</si>
  <si>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</si>
  <si>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</si>
  <si>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</si>
  <si>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</si>
  <si>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</si>
  <si>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</si>
  <si>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</si>
  <si>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</si>
  <si>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</si>
  <si>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</si>
  <si>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</si>
  <si>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</si>
  <si>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</si>
  <si>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</si>
  <si>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</si>
  <si>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</si>
  <si>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</si>
  <si>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</si>
  <si>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</si>
  <si>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</si>
  <si>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</si>
  <si>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</si>
  <si>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</si>
  <si>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</si>
  <si>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</si>
  <si>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</si>
  <si>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</si>
  <si>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</si>
  <si>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</si>
  <si>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</si>
  <si>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</si>
  <si>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</si>
  <si>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</si>
  <si>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</si>
  <si>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</si>
  <si>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</si>
  <si>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</si>
  <si>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</si>
  <si>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</si>
  <si>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</si>
  <si>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</si>
  <si>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</si>
  <si>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Stříbrná 75</t>
  </si>
  <si>
    <t>Rozpočet:</t>
  </si>
  <si>
    <t>Misto</t>
  </si>
  <si>
    <t>Antonín Hruška</t>
  </si>
  <si>
    <t>Stavební úpravy penzionu Márty - WC + vstup</t>
  </si>
  <si>
    <t>Obec Stříbrná</t>
  </si>
  <si>
    <t>Rozpočet</t>
  </si>
  <si>
    <t>Celkem za stavbu</t>
  </si>
  <si>
    <t>CZK</t>
  </si>
  <si>
    <t xml:space="preserve">Popis rozpočtu:  - </t>
  </si>
  <si>
    <t>D1.4.d Silnoproudá elektrotechnika</t>
  </si>
  <si>
    <t>Rekapitulace dílů</t>
  </si>
  <si>
    <t>Typ dílu</t>
  </si>
  <si>
    <t>728</t>
  </si>
  <si>
    <t>Přípojka kanalizační</t>
  </si>
  <si>
    <t>M21</t>
  </si>
  <si>
    <t>Elektromontáže</t>
  </si>
  <si>
    <t>M22</t>
  </si>
  <si>
    <t>Montáž sdělovací a zabezp.tech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</si>
  <si>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</si>
  <si>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</si>
  <si>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</si>
  <si>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</si>
  <si>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</si>
  <si>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</si>
  <si>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</si>
  <si>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</si>
  <si>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</si>
  <si>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</si>
  <si>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</si>
  <si>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</si>
  <si>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</si>
  <si>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</si>
  <si>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</si>
  <si>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</si>
  <si>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</si>
  <si>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</si>
  <si>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</si>
  <si>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</si>
  <si>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</si>
  <si>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</si>
  <si>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</si>
  <si>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</si>
  <si>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</si>
  <si>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</si>
  <si>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</si>
  <si>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</si>
  <si>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</si>
  <si>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</si>
  <si>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</si>
  <si>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728614212R00</t>
  </si>
  <si>
    <t>Mtž ventilátoru axiál. nízkotl. potrub. do d 200mm</t>
  </si>
  <si>
    <t>kus</t>
  </si>
  <si>
    <t>POL1_0</t>
  </si>
  <si>
    <t>42911714R</t>
  </si>
  <si>
    <t>Ventilátor axiální do potrubí D100, doběhové relé</t>
  </si>
  <si>
    <t>POL3_0</t>
  </si>
  <si>
    <t>728415113R00</t>
  </si>
  <si>
    <t>Montáž mřížky větrací nebo ventilační do 0,15 m2</t>
  </si>
  <si>
    <t>42972893108R</t>
  </si>
  <si>
    <t>Mřížka čtyřhranná plastová 480 x 117 mm</t>
  </si>
  <si>
    <t>728115111R00</t>
  </si>
  <si>
    <t>Montáž potrubí ohebného neizolovaného z AL do d 100 mm</t>
  </si>
  <si>
    <t>m</t>
  </si>
  <si>
    <t>728115112R00</t>
  </si>
  <si>
    <t>Montáž potrubí ohebného neizolovaného z AL do d 200 mm</t>
  </si>
  <si>
    <t>42981270R</t>
  </si>
  <si>
    <t>Potrubí Spiro pozink, d 100 mm, délka 1 m</t>
  </si>
  <si>
    <t>42981281R</t>
  </si>
  <si>
    <t>Potrubí Spiro pozink, d 125 mm, délka 1 m</t>
  </si>
  <si>
    <t>728411111R00</t>
  </si>
  <si>
    <t>Montáž vyústě/ventilu do 0,1 m2</t>
  </si>
  <si>
    <t>4297266052R</t>
  </si>
  <si>
    <t>Ventil talířový odvodní plastový 100</t>
  </si>
  <si>
    <t>728314121R00</t>
  </si>
  <si>
    <t>Montáž protidešť. žaluzie kruhové do d 300 mm</t>
  </si>
  <si>
    <t>4295330101R</t>
  </si>
  <si>
    <t>Žaluzie protidešťová na kruhové potrubí D100</t>
  </si>
  <si>
    <t>728114190R00</t>
  </si>
  <si>
    <t>Seřízení a nastavení VZT systému</t>
  </si>
  <si>
    <t>210800646RT1</t>
  </si>
  <si>
    <t>Vodič H07V-K (CYA) 6 mm2 uložený pevně, včetně dodávky vodiče CYA 6</t>
  </si>
  <si>
    <t>210800647RT1</t>
  </si>
  <si>
    <t>Vodič H07V-K (CYA) 10 mm2 uložený pevně, včetně dodávky vodiče CYA 10</t>
  </si>
  <si>
    <t>210010321R00</t>
  </si>
  <si>
    <t>Krabice univerzální KU a odbočná KO se zapoj.,kruh</t>
  </si>
  <si>
    <t>3457113R</t>
  </si>
  <si>
    <t>Krabice přístrojová kruhová z PH KO 68</t>
  </si>
  <si>
    <t>210110001R00</t>
  </si>
  <si>
    <t>Spínač nástěnný jednopól.- řaz. 1, obyč.prostředí</t>
  </si>
  <si>
    <t>34535440R</t>
  </si>
  <si>
    <t>Strojek spínače 1pólového 3559-A01345 řaz.1</t>
  </si>
  <si>
    <t>210110051R00</t>
  </si>
  <si>
    <t>Ovladač zapuštěný s doutnavkou</t>
  </si>
  <si>
    <t>34536350R</t>
  </si>
  <si>
    <t>Ovladač  tlačítkový zapuštěný 3425A-82340, s doutnavkou</t>
  </si>
  <si>
    <t>34536700R</t>
  </si>
  <si>
    <t>Rámeček jednonásobný 3901A-B10</t>
  </si>
  <si>
    <t>210110062R00</t>
  </si>
  <si>
    <t>Infrapasivní spínač osvětlení</t>
  </si>
  <si>
    <t>210111011R00</t>
  </si>
  <si>
    <t>Zásuvka domovní zapuštěná - provedení 2P+PE</t>
  </si>
  <si>
    <t>210111014R00</t>
  </si>
  <si>
    <t>Zásuvka domovní zapuštěná - provedení 2x (2P+PE)</t>
  </si>
  <si>
    <t>34551610R</t>
  </si>
  <si>
    <t>Zásuvka jednonásobná 5518A-A2349</t>
  </si>
  <si>
    <t>34551620R</t>
  </si>
  <si>
    <t>Zásuvka dvojnásobná 5512A-2359</t>
  </si>
  <si>
    <t>210201511R00</t>
  </si>
  <si>
    <t>Svítidlo LED bytové stropní přisazené</t>
  </si>
  <si>
    <t>348360101R</t>
  </si>
  <si>
    <t>Svítidlo A LED stropní přisazené 480mm</t>
  </si>
  <si>
    <t>348360102R</t>
  </si>
  <si>
    <t>Svítidlo B LED stropní přisazené 375mm</t>
  </si>
  <si>
    <t>348360103R</t>
  </si>
  <si>
    <t>Svítidlo C LED stropní/nástěnné 300mm</t>
  </si>
  <si>
    <t>210201526R00</t>
  </si>
  <si>
    <t>Svítidlo LED technické stropní</t>
  </si>
  <si>
    <t>348360104R</t>
  </si>
  <si>
    <t>Svítidlo D LED stropní 800mm</t>
  </si>
  <si>
    <t>345355901R</t>
  </si>
  <si>
    <t>Spínač  infrapasivní PS 1000 D</t>
  </si>
  <si>
    <t>210810005R00</t>
  </si>
  <si>
    <t>Kabel CYKY-m 750 V 3 x 1,5 mm2 volně uložený</t>
  </si>
  <si>
    <t>210810006R00</t>
  </si>
  <si>
    <t>Kabel CYKY-m 750 V 3 x 2,5 mm2 volně uložený</t>
  </si>
  <si>
    <t>34111030R</t>
  </si>
  <si>
    <t>Kabel silový s Cu jádrem 750 V CYKY 3 x 1,5 mm2</t>
  </si>
  <si>
    <t>34111036R</t>
  </si>
  <si>
    <t>Kabel silový s Cu jádrem 750 V CYKY 3 x 2,5 mm2</t>
  </si>
  <si>
    <t>210220321RT1</t>
  </si>
  <si>
    <t>Svorka na potrubí Bernard, včetně Cu pásku, včetně dodávky svorky + Cu pásku</t>
  </si>
  <si>
    <t>210290751R00</t>
  </si>
  <si>
    <t>Montáž ventilátoru do 1,5 kW</t>
  </si>
  <si>
    <t>210810017RT3</t>
  </si>
  <si>
    <t>Kabel CYKY-m 750 V 5 žil,4 až 25 mm2,volně uložený, včetně dodávky kabelu 5x10 mm2</t>
  </si>
  <si>
    <t>210190044RT2</t>
  </si>
  <si>
    <t>Osazení plast.rozvodnic,výklenek, plocha do 0,5 m2, včetně dodávky montážní pěny</t>
  </si>
  <si>
    <t>35712201R</t>
  </si>
  <si>
    <t>Skříň rozvaděčová RPO vyzbrojený</t>
  </si>
  <si>
    <t>35712202R</t>
  </si>
  <si>
    <t>Skříň rozvaděčová RP1 vyzbrojený</t>
  </si>
  <si>
    <t>210100001R00</t>
  </si>
  <si>
    <t>Ukončení vodičů v rozvaděči + zapojení do 2,5 mm2</t>
  </si>
  <si>
    <t>210100003R00</t>
  </si>
  <si>
    <t>Ukončení vodičů v rozvaděči + zapojení do 16 mm2</t>
  </si>
  <si>
    <t>210020564R00</t>
  </si>
  <si>
    <t>Prostup požárně izolační,včetně uložení</t>
  </si>
  <si>
    <t>m2</t>
  </si>
  <si>
    <t>905      R01</t>
  </si>
  <si>
    <t>Hzs-revize provoz.souboru a st.obj., Revize</t>
  </si>
  <si>
    <t>h</t>
  </si>
  <si>
    <t>222280214R00</t>
  </si>
  <si>
    <t>Kabel UTP/FTP kat.5e v trubkách</t>
  </si>
  <si>
    <t>222280241R00</t>
  </si>
  <si>
    <t>Koaxiální kabel v trubkách</t>
  </si>
  <si>
    <t>222260020R00</t>
  </si>
  <si>
    <t>Krabice KU 68 pod omítku + vysekání</t>
  </si>
  <si>
    <t>222260554R00</t>
  </si>
  <si>
    <t>Trubka plast.ohebná 36 pod omítku vč.drážky</t>
  </si>
  <si>
    <t>222290001R00</t>
  </si>
  <si>
    <t>Zásuvka 1xRJ45 UTP kat.5e pod omítku</t>
  </si>
  <si>
    <t>371202012R</t>
  </si>
  <si>
    <t>Zásuvka datová 1xRJ45</t>
  </si>
  <si>
    <t>222301101R00</t>
  </si>
  <si>
    <t>Konektor RJ45 na kabel UTP</t>
  </si>
  <si>
    <t>222730001R00</t>
  </si>
  <si>
    <t>Účastnická zásuvka TV+R+SAT koncová pod omítku</t>
  </si>
  <si>
    <t>34536515R</t>
  </si>
  <si>
    <t>Přístroj anténní zásuvky 5011-A3303, TV+R+SAT</t>
  </si>
  <si>
    <t>220711111R00</t>
  </si>
  <si>
    <t>Montáž klávesnice s LCD displejem</t>
  </si>
  <si>
    <t>220711305R00</t>
  </si>
  <si>
    <t>Montáž infradetektoru včetně držáku</t>
  </si>
  <si>
    <t>220711401R00</t>
  </si>
  <si>
    <t>Montáž poplachové sirény vnitřní</t>
  </si>
  <si>
    <t>220711601R00</t>
  </si>
  <si>
    <t>Programování</t>
  </si>
  <si>
    <t>220711605R00</t>
  </si>
  <si>
    <t>Zkušební provoz - uvedení do provozu</t>
  </si>
  <si>
    <t>220711502R00</t>
  </si>
  <si>
    <t>Montáž kabelu do 10x22 - pevně, včetně dodávky kabelu</t>
  </si>
  <si>
    <t>220711112R00</t>
  </si>
  <si>
    <t>Montáž sběrnicového modulu pro připojení, detektoru</t>
  </si>
  <si>
    <t>222330102R00</t>
  </si>
  <si>
    <t>Tlačítkový hlásič pod omítku</t>
  </si>
  <si>
    <t>371661032R</t>
  </si>
  <si>
    <t>Detektor kouřový sběrnice</t>
  </si>
  <si>
    <t>371661042R</t>
  </si>
  <si>
    <t>Modul pro připojení detektoru</t>
  </si>
  <si>
    <t>371661036R</t>
  </si>
  <si>
    <t>Tlačítko požární pro systémy EZS</t>
  </si>
  <si>
    <t>650711681R00</t>
  </si>
  <si>
    <t>Demontáž a odpojení skříní rozvaděče</t>
  </si>
  <si>
    <t>650101921R00</t>
  </si>
  <si>
    <t>Montáž nouzového svítidla stropního přisazeného</t>
  </si>
  <si>
    <t>34828410R</t>
  </si>
  <si>
    <t>Svítidlo nouzové NO, IP65,1 h</t>
  </si>
  <si>
    <t>650072611R00</t>
  </si>
  <si>
    <t>Montáž čidla pohybu nástěnného přisazeného</t>
  </si>
  <si>
    <t>34531505R</t>
  </si>
  <si>
    <t>Čidlo pohybu nástěnné 30-W bílé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</si>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</sst>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6"/>
  <sheetViews>
    <sheetView showGridLines="0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  <col min="52" max="52" width="92.44140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47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5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48</v>
      </c>
      <c r="E5" s="25"/>
      <c r="F5" s="25"/>
      <c r="G5" s="25"/>
      <c r="H5" s="27" t="s">
        <v>33</v>
      </c>
      <c r="I5" s="121"/>
      <c r="J5" s="11"/>
    </row>
    <row r="6" spans="1:15" ht="15.75" customHeight="1" x14ac:dyDescent="0.25">
      <c r="A6" s="4"/>
      <c r="B6" s="39"/>
      <c r="C6" s="25"/>
      <c r="D6" s="121"/>
      <c r="E6" s="25"/>
      <c r="F6" s="25"/>
      <c r="G6" s="25"/>
      <c r="H6" s="27" t="s">
        <v>34</v>
      </c>
      <c r="I6" s="121"/>
      <c r="J6" s="11"/>
    </row>
    <row r="7" spans="1:15" ht="15.75" customHeight="1" x14ac:dyDescent="0.25">
      <c r="A7" s="4"/>
      <c r="B7" s="40"/>
      <c r="C7" s="122"/>
      <c r="D7" s="104"/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 t="s">
        <v>46</v>
      </c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 t="s">
        <v>46</v>
      </c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 t="s">
        <v>29</v>
      </c>
      <c r="F15" s="83"/>
      <c r="G15" s="98" t="s">
        <v>30</v>
      </c>
      <c r="H15" s="98"/>
      <c r="I15" s="98" t="s">
        <v>28</v>
      </c>
      <c r="J15" s="99"/>
    </row>
    <row r="16" spans="1:15" ht="23.25" customHeight="1" x14ac:dyDescent="0.25">
      <c r="A16" s="194" t="s">
        <v>23</v>
      </c>
      <c r="B16" s="195" t="s">
        <v>23</v>
      </c>
      <c r="C16" s="56"/>
      <c r="D16" s="57"/>
      <c r="E16" s="80">
        <f>SUMIF(F49:F52,A16,G49:G52)+SUMIF(F49:F52,"PSU",G49:G52)</f>
        <v>0</v>
      </c>
      <c r="F16" s="81"/>
      <c r="G16" s="80">
        <f>SUMIF(F49:F52,A16,H49:H52)+SUMIF(F49:F52,"PSU",H49:H52)</f>
        <v>0</v>
      </c>
      <c r="H16" s="81"/>
      <c r="I16" s="80">
        <f>SUMIF(F49:F52,A16,I49:I52)+SUMIF(F49:F52,"PSU",I49:I52)</f>
        <v>0</v>
      </c>
      <c r="J16" s="82"/>
    </row>
    <row r="17" spans="1:10" ht="23.25" customHeight="1" x14ac:dyDescent="0.25">
      <c r="A17" s="194" t="s">
        <v>24</v>
      </c>
      <c r="B17" s="195" t="s">
        <v>24</v>
      </c>
      <c r="C17" s="56"/>
      <c r="D17" s="57"/>
      <c r="E17" s="80">
        <f>SUMIF(F49:F52,A17,G49:G52)</f>
        <v>0</v>
      </c>
      <c r="F17" s="81"/>
      <c r="G17" s="80">
        <f>SUMIF(F49:F52,A17,H49:H52)</f>
        <v>0</v>
      </c>
      <c r="H17" s="81"/>
      <c r="I17" s="80">
        <f>SUMIF(F49:F52,A17,I49:I52)</f>
        <v>0</v>
      </c>
      <c r="J17" s="82"/>
    </row>
    <row r="18" spans="1:10" ht="23.25" customHeight="1" x14ac:dyDescent="0.25">
      <c r="A18" s="194" t="s">
        <v>25</v>
      </c>
      <c r="B18" s="195" t="s">
        <v>25</v>
      </c>
      <c r="C18" s="56"/>
      <c r="D18" s="57"/>
      <c r="E18" s="80">
        <f>SUMIF(F49:F52,A18,G49:G52)</f>
        <v>0</v>
      </c>
      <c r="F18" s="81"/>
      <c r="G18" s="80">
        <f>SUMIF(F49:F52,A18,H49:H52)</f>
        <v>0</v>
      </c>
      <c r="H18" s="81"/>
      <c r="I18" s="80">
        <f>SUMIF(F49:F52,A18,I49:I52)</f>
        <v>0</v>
      </c>
      <c r="J18" s="82"/>
    </row>
    <row r="19" spans="1:10" ht="23.25" customHeight="1" x14ac:dyDescent="0.25">
      <c r="A19" s="194" t="s">
        <v>64</v>
      </c>
      <c r="B19" s="195" t="s">
        <v>26</v>
      </c>
      <c r="C19" s="56"/>
      <c r="D19" s="57"/>
      <c r="E19" s="80">
        <f>SUMIF(F49:F52,A19,G49:G52)</f>
        <v>0</v>
      </c>
      <c r="F19" s="81"/>
      <c r="G19" s="80">
        <f>SUMIF(F49:F52,A19,H49:H52)</f>
        <v>0</v>
      </c>
      <c r="H19" s="81"/>
      <c r="I19" s="80">
        <f>SUMIF(F49:F52,A19,I49:I52)</f>
        <v>0</v>
      </c>
      <c r="J19" s="82"/>
    </row>
    <row r="20" spans="1:10" ht="23.25" customHeight="1" x14ac:dyDescent="0.25">
      <c r="A20" s="194" t="s">
        <v>65</v>
      </c>
      <c r="B20" s="195" t="s">
        <v>27</v>
      </c>
      <c r="C20" s="56"/>
      <c r="D20" s="57"/>
      <c r="E20" s="80">
        <f>SUMIF(F49:F52,A20,G49:G52)</f>
        <v>0</v>
      </c>
      <c r="F20" s="81"/>
      <c r="G20" s="80">
        <f>SUMIF(F49:F52,A20,H49:H52)</f>
        <v>0</v>
      </c>
      <c r="H20" s="81"/>
      <c r="I20" s="80">
        <f>SUMIF(F49:F52,A20,I49:I52)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>
        <f>SUM(E16:F20)</f>
        <v>0</v>
      </c>
      <c r="F21" s="97"/>
      <c r="G21" s="89">
        <f>SUM(G16:H20)</f>
        <v>0</v>
      </c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51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45508</v>
      </c>
      <c r="I32" s="37"/>
      <c r="J32" s="12"/>
    </row>
    <row r="33" spans="1:52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5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52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52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3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52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52" ht="25.5" hidden="1" customHeight="1" x14ac:dyDescent="0.25">
      <c r="A39" s="130">
        <v>1</v>
      </c>
      <c r="B39" s="136" t="s">
        <v>49</v>
      </c>
      <c r="C39" s="137" t="s">
        <v>47</v>
      </c>
      <c r="D39" s="138"/>
      <c r="E39" s="138"/>
      <c r="F39" s="146">
        <f>'Rozpočet Pol'!AC86</f>
        <v>0</v>
      </c>
      <c r="G39" s="147">
        <f>'Rozpočet Pol'!AD86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52" ht="25.5" hidden="1" customHeight="1" x14ac:dyDescent="0.25">
      <c r="A40" s="130"/>
      <c r="B40" s="140" t="s">
        <v>50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2" spans="1:52" x14ac:dyDescent="0.25">
      <c r="B42" t="s">
        <v>52</v>
      </c>
    </row>
    <row r="43" spans="1:52" x14ac:dyDescent="0.25">
      <c r="B43" s="161" t="s">
        <v>53</v>
      </c>
      <c r="C43" s="161"/>
      <c r="D43" s="161"/>
      <c r="E43" s="161"/>
      <c r="F43" s="161"/>
      <c r="G43" s="161"/>
      <c r="H43" s="161"/>
      <c r="I43" s="161"/>
      <c r="J43" s="161"/>
      <c r="AZ43" s="160" t="str">
        <f>B43</f>
        <v>D1.4.d Silnoproudá elektrotechnika</v>
      </c>
    </row>
    <row r="46" spans="1:52" ht="15.6" x14ac:dyDescent="0.3">
      <c r="B46" s="162" t="s">
        <v>54</v>
      </c>
    </row>
    <row r="48" spans="1:52" ht="25.5" customHeight="1" x14ac:dyDescent="0.25">
      <c r="A48" s="163"/>
      <c r="B48" s="169" t="s">
        <v>16</v>
      </c>
      <c r="C48" s="169" t="s">
        <v>5</v>
      </c>
      <c r="D48" s="170"/>
      <c r="E48" s="170"/>
      <c r="F48" s="173" t="s">
        <v>55</v>
      </c>
      <c r="G48" s="173" t="s">
        <v>29</v>
      </c>
      <c r="H48" s="173" t="s">
        <v>30</v>
      </c>
      <c r="I48" s="174" t="s">
        <v>28</v>
      </c>
      <c r="J48" s="174"/>
    </row>
    <row r="49" spans="1:10" ht="25.5" customHeight="1" x14ac:dyDescent="0.25">
      <c r="A49" s="164"/>
      <c r="B49" s="175" t="s">
        <v>56</v>
      </c>
      <c r="C49" s="176" t="s">
        <v>57</v>
      </c>
      <c r="D49" s="177"/>
      <c r="E49" s="177"/>
      <c r="F49" s="181" t="s">
        <v>24</v>
      </c>
      <c r="G49" s="182">
        <f>'Rozpočet Pol'!I8</f>
        <v>0</v>
      </c>
      <c r="H49" s="182">
        <f>'Rozpočet Pol'!K8</f>
        <v>0</v>
      </c>
      <c r="I49" s="183">
        <f>G49+H49</f>
        <v>0</v>
      </c>
      <c r="J49" s="183"/>
    </row>
    <row r="50" spans="1:10" ht="25.5" customHeight="1" x14ac:dyDescent="0.25">
      <c r="A50" s="164"/>
      <c r="B50" s="167" t="s">
        <v>58</v>
      </c>
      <c r="C50" s="166" t="s">
        <v>59</v>
      </c>
      <c r="D50" s="168"/>
      <c r="E50" s="168"/>
      <c r="F50" s="184" t="s">
        <v>25</v>
      </c>
      <c r="G50" s="185">
        <f>'Rozpočet Pol'!I22</f>
        <v>0</v>
      </c>
      <c r="H50" s="185">
        <f>'Rozpočet Pol'!K22</f>
        <v>0</v>
      </c>
      <c r="I50" s="186">
        <f>G50+H50</f>
        <v>0</v>
      </c>
      <c r="J50" s="186"/>
    </row>
    <row r="51" spans="1:10" ht="25.5" customHeight="1" x14ac:dyDescent="0.25">
      <c r="A51" s="164"/>
      <c r="B51" s="167" t="s">
        <v>60</v>
      </c>
      <c r="C51" s="166" t="s">
        <v>61</v>
      </c>
      <c r="D51" s="168"/>
      <c r="E51" s="168"/>
      <c r="F51" s="184" t="s">
        <v>25</v>
      </c>
      <c r="G51" s="185">
        <f>'Rozpočet Pol'!I58</f>
        <v>0</v>
      </c>
      <c r="H51" s="185">
        <f>'Rozpočet Pol'!K58</f>
        <v>0</v>
      </c>
      <c r="I51" s="186">
        <f>G51+H51</f>
        <v>0</v>
      </c>
      <c r="J51" s="186"/>
    </row>
    <row r="52" spans="1:10" ht="25.5" customHeight="1" x14ac:dyDescent="0.25">
      <c r="A52" s="164"/>
      <c r="B52" s="178" t="s">
        <v>62</v>
      </c>
      <c r="C52" s="179" t="s">
        <v>63</v>
      </c>
      <c r="D52" s="180"/>
      <c r="E52" s="180"/>
      <c r="F52" s="187" t="s">
        <v>25</v>
      </c>
      <c r="G52" s="188">
        <f>'Rozpočet Pol'!I79</f>
        <v>0</v>
      </c>
      <c r="H52" s="188">
        <f>'Rozpočet Pol'!K79</f>
        <v>0</v>
      </c>
      <c r="I52" s="189">
        <f>G52+H52</f>
        <v>0</v>
      </c>
      <c r="J52" s="189"/>
    </row>
    <row r="53" spans="1:10" ht="25.5" customHeight="1" x14ac:dyDescent="0.25">
      <c r="A53" s="165"/>
      <c r="B53" s="171" t="s">
        <v>1</v>
      </c>
      <c r="C53" s="171"/>
      <c r="D53" s="172"/>
      <c r="E53" s="172"/>
      <c r="F53" s="190"/>
      <c r="G53" s="191">
        <f>SUM(G49:G52)</f>
        <v>0</v>
      </c>
      <c r="H53" s="191">
        <f>SUM(H49:H52)</f>
        <v>0</v>
      </c>
      <c r="I53" s="192">
        <f>SUM(I49:I52)</f>
        <v>0</v>
      </c>
      <c r="J53" s="192"/>
    </row>
    <row r="54" spans="1:10" x14ac:dyDescent="0.25">
      <c r="F54" s="193"/>
      <c r="G54" s="129"/>
      <c r="H54" s="193"/>
      <c r="I54" s="129"/>
      <c r="J54" s="129"/>
    </row>
    <row r="55" spans="1:10" x14ac:dyDescent="0.25">
      <c r="F55" s="193"/>
      <c r="G55" s="129"/>
      <c r="H55" s="193"/>
      <c r="I55" s="129"/>
      <c r="J55" s="129"/>
    </row>
    <row r="56" spans="1:10" x14ac:dyDescent="0.25">
      <c r="F56" s="193"/>
      <c r="G56" s="129"/>
      <c r="H56" s="193"/>
      <c r="I56" s="129"/>
      <c r="J56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I53:J53"/>
    <mergeCell ref="I50:J50"/>
    <mergeCell ref="C50:E50"/>
    <mergeCell ref="I51:J51"/>
    <mergeCell ref="C51:E51"/>
    <mergeCell ref="I52:J52"/>
    <mergeCell ref="C52:E52"/>
    <mergeCell ref="D3:J3"/>
    <mergeCell ref="C39:E39"/>
    <mergeCell ref="B40:E40"/>
    <mergeCell ref="B43:J43"/>
    <mergeCell ref="I48:J48"/>
    <mergeCell ref="I49:J49"/>
    <mergeCell ref="C49:E49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6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12" max="21" width="0" hidden="1" customWidth="1"/>
    <col min="29" max="39" width="0" hidden="1" customWidth="1"/>
  </cols>
  <sheetData>
    <row r="1" spans="1:60" ht="15.75" customHeight="1" x14ac:dyDescent="0.3">
      <c r="A1" s="196" t="s">
        <v>6</v>
      </c>
      <c r="B1" s="196"/>
      <c r="C1" s="196"/>
      <c r="D1" s="196"/>
      <c r="E1" s="196"/>
      <c r="F1" s="196"/>
      <c r="G1" s="196"/>
      <c r="AE1" t="s">
        <v>67</v>
      </c>
    </row>
    <row r="2" spans="1:60" ht="25.05" customHeight="1" x14ac:dyDescent="0.25">
      <c r="A2" s="203" t="s">
        <v>66</v>
      </c>
      <c r="B2" s="197"/>
      <c r="C2" s="198" t="s">
        <v>47</v>
      </c>
      <c r="D2" s="199"/>
      <c r="E2" s="199"/>
      <c r="F2" s="199"/>
      <c r="G2" s="205"/>
      <c r="AE2" t="s">
        <v>68</v>
      </c>
    </row>
    <row r="3" spans="1:60" ht="25.05" customHeight="1" x14ac:dyDescent="0.25">
      <c r="A3" s="204" t="s">
        <v>7</v>
      </c>
      <c r="B3" s="202"/>
      <c r="C3" s="200" t="s">
        <v>43</v>
      </c>
      <c r="D3" s="201"/>
      <c r="E3" s="201"/>
      <c r="F3" s="201"/>
      <c r="G3" s="206"/>
      <c r="AE3" t="s">
        <v>69</v>
      </c>
    </row>
    <row r="4" spans="1:60" ht="25.05" hidden="1" customHeight="1" x14ac:dyDescent="0.25">
      <c r="A4" s="204" t="s">
        <v>8</v>
      </c>
      <c r="B4" s="202"/>
      <c r="C4" s="200"/>
      <c r="D4" s="201"/>
      <c r="E4" s="201"/>
      <c r="F4" s="201"/>
      <c r="G4" s="206"/>
      <c r="AE4" t="s">
        <v>70</v>
      </c>
    </row>
    <row r="5" spans="1:60" hidden="1" x14ac:dyDescent="0.25">
      <c r="A5" s="207" t="s">
        <v>71</v>
      </c>
      <c r="B5" s="208"/>
      <c r="C5" s="209"/>
      <c r="D5" s="210"/>
      <c r="E5" s="210"/>
      <c r="F5" s="210"/>
      <c r="G5" s="211"/>
      <c r="AE5" t="s">
        <v>72</v>
      </c>
    </row>
    <row r="7" spans="1:60" ht="39.6" x14ac:dyDescent="0.25">
      <c r="A7" s="216" t="s">
        <v>73</v>
      </c>
      <c r="B7" s="217" t="s">
        <v>74</v>
      </c>
      <c r="C7" s="217" t="s">
        <v>75</v>
      </c>
      <c r="D7" s="216" t="s">
        <v>76</v>
      </c>
      <c r="E7" s="216" t="s">
        <v>77</v>
      </c>
      <c r="F7" s="212" t="s">
        <v>78</v>
      </c>
      <c r="G7" s="233" t="s">
        <v>28</v>
      </c>
      <c r="H7" s="234" t="s">
        <v>29</v>
      </c>
      <c r="I7" s="234" t="s">
        <v>79</v>
      </c>
      <c r="J7" s="234" t="s">
        <v>30</v>
      </c>
      <c r="K7" s="234" t="s">
        <v>80</v>
      </c>
      <c r="L7" s="234" t="s">
        <v>81</v>
      </c>
      <c r="M7" s="234" t="s">
        <v>82</v>
      </c>
      <c r="N7" s="234" t="s">
        <v>83</v>
      </c>
      <c r="O7" s="234" t="s">
        <v>84</v>
      </c>
      <c r="P7" s="234" t="s">
        <v>85</v>
      </c>
      <c r="Q7" s="234" t="s">
        <v>86</v>
      </c>
      <c r="R7" s="234" t="s">
        <v>87</v>
      </c>
      <c r="S7" s="234" t="s">
        <v>88</v>
      </c>
      <c r="T7" s="234" t="s">
        <v>89</v>
      </c>
      <c r="U7" s="219" t="s">
        <v>90</v>
      </c>
    </row>
    <row r="8" spans="1:60" x14ac:dyDescent="0.25">
      <c r="A8" s="235" t="s">
        <v>91</v>
      </c>
      <c r="B8" s="236" t="s">
        <v>56</v>
      </c>
      <c r="C8" s="237" t="s">
        <v>57</v>
      </c>
      <c r="D8" s="238"/>
      <c r="E8" s="239"/>
      <c r="F8" s="240"/>
      <c r="G8" s="240">
        <f>SUMIF(AE9:AE21,"&lt;&gt;NOR",G9:G21)</f>
        <v>0</v>
      </c>
      <c r="H8" s="240"/>
      <c r="I8" s="240">
        <f>SUM(I9:I21)</f>
        <v>0</v>
      </c>
      <c r="J8" s="240"/>
      <c r="K8" s="240">
        <f>SUM(K9:K21)</f>
        <v>0</v>
      </c>
      <c r="L8" s="240"/>
      <c r="M8" s="240">
        <f>SUM(M9:M21)</f>
        <v>0</v>
      </c>
      <c r="N8" s="218"/>
      <c r="O8" s="218">
        <f>SUM(O9:O21)</f>
        <v>7.9739999999999991E-2</v>
      </c>
      <c r="P8" s="218"/>
      <c r="Q8" s="218">
        <f>SUM(Q9:Q21)</f>
        <v>0</v>
      </c>
      <c r="R8" s="218"/>
      <c r="S8" s="218"/>
      <c r="T8" s="235"/>
      <c r="U8" s="218">
        <f>SUM(U9:U21)</f>
        <v>75.62</v>
      </c>
      <c r="AE8" t="s">
        <v>92</v>
      </c>
    </row>
    <row r="9" spans="1:60" outlineLevel="1" x14ac:dyDescent="0.25">
      <c r="A9" s="214">
        <v>1</v>
      </c>
      <c r="B9" s="220" t="s">
        <v>93</v>
      </c>
      <c r="C9" s="263" t="s">
        <v>94</v>
      </c>
      <c r="D9" s="222" t="s">
        <v>95</v>
      </c>
      <c r="E9" s="228">
        <v>5</v>
      </c>
      <c r="F9" s="230">
        <f>H9+J9</f>
        <v>0</v>
      </c>
      <c r="G9" s="23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3">
        <v>0</v>
      </c>
      <c r="O9" s="223">
        <f>ROUND(E9*N9,5)</f>
        <v>0</v>
      </c>
      <c r="P9" s="223">
        <v>0</v>
      </c>
      <c r="Q9" s="223">
        <f>ROUND(E9*P9,5)</f>
        <v>0</v>
      </c>
      <c r="R9" s="223"/>
      <c r="S9" s="223"/>
      <c r="T9" s="224">
        <v>0.54</v>
      </c>
      <c r="U9" s="223">
        <f>ROUND(E9*T9,2)</f>
        <v>2.7</v>
      </c>
      <c r="V9" s="213"/>
      <c r="W9" s="213"/>
      <c r="X9" s="213"/>
      <c r="Y9" s="213"/>
      <c r="Z9" s="213"/>
      <c r="AA9" s="213"/>
      <c r="AB9" s="213"/>
      <c r="AC9" s="213"/>
      <c r="AD9" s="213"/>
      <c r="AE9" s="213" t="s">
        <v>96</v>
      </c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14">
        <v>2</v>
      </c>
      <c r="B10" s="220" t="s">
        <v>97</v>
      </c>
      <c r="C10" s="263" t="s">
        <v>98</v>
      </c>
      <c r="D10" s="222" t="s">
        <v>95</v>
      </c>
      <c r="E10" s="228">
        <v>5</v>
      </c>
      <c r="F10" s="230">
        <f>H10+J10</f>
        <v>0</v>
      </c>
      <c r="G10" s="23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3">
        <v>1.1900000000000001E-2</v>
      </c>
      <c r="O10" s="223">
        <f>ROUND(E10*N10,5)</f>
        <v>5.9499999999999997E-2</v>
      </c>
      <c r="P10" s="223">
        <v>0</v>
      </c>
      <c r="Q10" s="223">
        <f>ROUND(E10*P10,5)</f>
        <v>0</v>
      </c>
      <c r="R10" s="223"/>
      <c r="S10" s="223"/>
      <c r="T10" s="224">
        <v>0</v>
      </c>
      <c r="U10" s="223">
        <f>ROUND(E10*T10,2)</f>
        <v>0</v>
      </c>
      <c r="V10" s="213"/>
      <c r="W10" s="213"/>
      <c r="X10" s="213"/>
      <c r="Y10" s="213"/>
      <c r="Z10" s="213"/>
      <c r="AA10" s="213"/>
      <c r="AB10" s="213"/>
      <c r="AC10" s="213"/>
      <c r="AD10" s="213"/>
      <c r="AE10" s="213" t="s">
        <v>99</v>
      </c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14">
        <v>3</v>
      </c>
      <c r="B11" s="220" t="s">
        <v>100</v>
      </c>
      <c r="C11" s="263" t="s">
        <v>101</v>
      </c>
      <c r="D11" s="222" t="s">
        <v>95</v>
      </c>
      <c r="E11" s="228">
        <v>6</v>
      </c>
      <c r="F11" s="230">
        <f>H11+J11</f>
        <v>0</v>
      </c>
      <c r="G11" s="23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3">
        <v>0</v>
      </c>
      <c r="O11" s="223">
        <f>ROUND(E11*N11,5)</f>
        <v>0</v>
      </c>
      <c r="P11" s="223">
        <v>0</v>
      </c>
      <c r="Q11" s="223">
        <f>ROUND(E11*P11,5)</f>
        <v>0</v>
      </c>
      <c r="R11" s="223"/>
      <c r="S11" s="223"/>
      <c r="T11" s="224">
        <v>1.05</v>
      </c>
      <c r="U11" s="223">
        <f>ROUND(E11*T11,2)</f>
        <v>6.3</v>
      </c>
      <c r="V11" s="213"/>
      <c r="W11" s="213"/>
      <c r="X11" s="213"/>
      <c r="Y11" s="213"/>
      <c r="Z11" s="213"/>
      <c r="AA11" s="213"/>
      <c r="AB11" s="213"/>
      <c r="AC11" s="213"/>
      <c r="AD11" s="213"/>
      <c r="AE11" s="213" t="s">
        <v>96</v>
      </c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14">
        <v>4</v>
      </c>
      <c r="B12" s="220" t="s">
        <v>102</v>
      </c>
      <c r="C12" s="263" t="s">
        <v>103</v>
      </c>
      <c r="D12" s="222" t="s">
        <v>95</v>
      </c>
      <c r="E12" s="228">
        <v>6</v>
      </c>
      <c r="F12" s="230">
        <f>H12+J12</f>
        <v>0</v>
      </c>
      <c r="G12" s="23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3">
        <v>5.0000000000000002E-5</v>
      </c>
      <c r="O12" s="223">
        <f>ROUND(E12*N12,5)</f>
        <v>2.9999999999999997E-4</v>
      </c>
      <c r="P12" s="223">
        <v>0</v>
      </c>
      <c r="Q12" s="223">
        <f>ROUND(E12*P12,5)</f>
        <v>0</v>
      </c>
      <c r="R12" s="223"/>
      <c r="S12" s="223"/>
      <c r="T12" s="224">
        <v>0</v>
      </c>
      <c r="U12" s="223">
        <f>ROUND(E12*T12,2)</f>
        <v>0</v>
      </c>
      <c r="V12" s="213"/>
      <c r="W12" s="213"/>
      <c r="X12" s="213"/>
      <c r="Y12" s="213"/>
      <c r="Z12" s="213"/>
      <c r="AA12" s="213"/>
      <c r="AB12" s="213"/>
      <c r="AC12" s="213"/>
      <c r="AD12" s="213"/>
      <c r="AE12" s="213" t="s">
        <v>99</v>
      </c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0.399999999999999" outlineLevel="1" x14ac:dyDescent="0.25">
      <c r="A13" s="214">
        <v>5</v>
      </c>
      <c r="B13" s="220" t="s">
        <v>104</v>
      </c>
      <c r="C13" s="263" t="s">
        <v>105</v>
      </c>
      <c r="D13" s="222" t="s">
        <v>106</v>
      </c>
      <c r="E13" s="228">
        <v>2.5</v>
      </c>
      <c r="F13" s="230">
        <f>H13+J13</f>
        <v>0</v>
      </c>
      <c r="G13" s="23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3">
        <v>0</v>
      </c>
      <c r="O13" s="223">
        <f>ROUND(E13*N13,5)</f>
        <v>0</v>
      </c>
      <c r="P13" s="223">
        <v>0</v>
      </c>
      <c r="Q13" s="223">
        <f>ROUND(E13*P13,5)</f>
        <v>0</v>
      </c>
      <c r="R13" s="223"/>
      <c r="S13" s="223"/>
      <c r="T13" s="224">
        <v>0.28999999999999998</v>
      </c>
      <c r="U13" s="223">
        <f>ROUND(E13*T13,2)</f>
        <v>0.73</v>
      </c>
      <c r="V13" s="213"/>
      <c r="W13" s="213"/>
      <c r="X13" s="213"/>
      <c r="Y13" s="213"/>
      <c r="Z13" s="213"/>
      <c r="AA13" s="213"/>
      <c r="AB13" s="213"/>
      <c r="AC13" s="213"/>
      <c r="AD13" s="213"/>
      <c r="AE13" s="213" t="s">
        <v>96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0.399999999999999" outlineLevel="1" x14ac:dyDescent="0.25">
      <c r="A14" s="214">
        <v>6</v>
      </c>
      <c r="B14" s="220" t="s">
        <v>107</v>
      </c>
      <c r="C14" s="263" t="s">
        <v>108</v>
      </c>
      <c r="D14" s="222" t="s">
        <v>106</v>
      </c>
      <c r="E14" s="228">
        <v>2.1</v>
      </c>
      <c r="F14" s="230">
        <f>H14+J14</f>
        <v>0</v>
      </c>
      <c r="G14" s="23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3">
        <v>0</v>
      </c>
      <c r="O14" s="223">
        <f>ROUND(E14*N14,5)</f>
        <v>0</v>
      </c>
      <c r="P14" s="223">
        <v>0</v>
      </c>
      <c r="Q14" s="223">
        <f>ROUND(E14*P14,5)</f>
        <v>0</v>
      </c>
      <c r="R14" s="223"/>
      <c r="S14" s="223"/>
      <c r="T14" s="224">
        <v>0.35</v>
      </c>
      <c r="U14" s="223">
        <f>ROUND(E14*T14,2)</f>
        <v>0.74</v>
      </c>
      <c r="V14" s="213"/>
      <c r="W14" s="213"/>
      <c r="X14" s="213"/>
      <c r="Y14" s="213"/>
      <c r="Z14" s="213"/>
      <c r="AA14" s="213"/>
      <c r="AB14" s="213"/>
      <c r="AC14" s="213"/>
      <c r="AD14" s="213"/>
      <c r="AE14" s="213" t="s">
        <v>96</v>
      </c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14">
        <v>7</v>
      </c>
      <c r="B15" s="220" t="s">
        <v>109</v>
      </c>
      <c r="C15" s="263" t="s">
        <v>110</v>
      </c>
      <c r="D15" s="222" t="s">
        <v>95</v>
      </c>
      <c r="E15" s="228">
        <v>2.5</v>
      </c>
      <c r="F15" s="230">
        <f>H15+J15</f>
        <v>0</v>
      </c>
      <c r="G15" s="230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3">
        <v>1.6100000000000001E-3</v>
      </c>
      <c r="O15" s="223">
        <f>ROUND(E15*N15,5)</f>
        <v>4.0299999999999997E-3</v>
      </c>
      <c r="P15" s="223">
        <v>0</v>
      </c>
      <c r="Q15" s="223">
        <f>ROUND(E15*P15,5)</f>
        <v>0</v>
      </c>
      <c r="R15" s="223"/>
      <c r="S15" s="223"/>
      <c r="T15" s="224">
        <v>0</v>
      </c>
      <c r="U15" s="223">
        <f>ROUND(E15*T15,2)</f>
        <v>0</v>
      </c>
      <c r="V15" s="213"/>
      <c r="W15" s="213"/>
      <c r="X15" s="213"/>
      <c r="Y15" s="213"/>
      <c r="Z15" s="213"/>
      <c r="AA15" s="213"/>
      <c r="AB15" s="213"/>
      <c r="AC15" s="213"/>
      <c r="AD15" s="213"/>
      <c r="AE15" s="213" t="s">
        <v>99</v>
      </c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14">
        <v>8</v>
      </c>
      <c r="B16" s="220" t="s">
        <v>111</v>
      </c>
      <c r="C16" s="263" t="s">
        <v>112</v>
      </c>
      <c r="D16" s="222" t="s">
        <v>95</v>
      </c>
      <c r="E16" s="228">
        <v>2.1</v>
      </c>
      <c r="F16" s="230">
        <f>H16+J16</f>
        <v>0</v>
      </c>
      <c r="G16" s="230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3">
        <v>2.0500000000000002E-3</v>
      </c>
      <c r="O16" s="223">
        <f>ROUND(E16*N16,5)</f>
        <v>4.3099999999999996E-3</v>
      </c>
      <c r="P16" s="223">
        <v>0</v>
      </c>
      <c r="Q16" s="223">
        <f>ROUND(E16*P16,5)</f>
        <v>0</v>
      </c>
      <c r="R16" s="223"/>
      <c r="S16" s="223"/>
      <c r="T16" s="224">
        <v>0</v>
      </c>
      <c r="U16" s="223">
        <f>ROUND(E16*T16,2)</f>
        <v>0</v>
      </c>
      <c r="V16" s="213"/>
      <c r="W16" s="213"/>
      <c r="X16" s="213"/>
      <c r="Y16" s="213"/>
      <c r="Z16" s="213"/>
      <c r="AA16" s="213"/>
      <c r="AB16" s="213"/>
      <c r="AC16" s="213"/>
      <c r="AD16" s="213"/>
      <c r="AE16" s="213" t="s">
        <v>99</v>
      </c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14">
        <v>9</v>
      </c>
      <c r="B17" s="220" t="s">
        <v>113</v>
      </c>
      <c r="C17" s="263" t="s">
        <v>114</v>
      </c>
      <c r="D17" s="222" t="s">
        <v>95</v>
      </c>
      <c r="E17" s="228">
        <v>5</v>
      </c>
      <c r="F17" s="230">
        <f>H17+J17</f>
        <v>0</v>
      </c>
      <c r="G17" s="23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3">
        <v>0</v>
      </c>
      <c r="O17" s="223">
        <f>ROUND(E17*N17,5)</f>
        <v>0</v>
      </c>
      <c r="P17" s="223">
        <v>0</v>
      </c>
      <c r="Q17" s="223">
        <f>ROUND(E17*P17,5)</f>
        <v>0</v>
      </c>
      <c r="R17" s="223"/>
      <c r="S17" s="223"/>
      <c r="T17" s="224">
        <v>0.45</v>
      </c>
      <c r="U17" s="223">
        <f>ROUND(E17*T17,2)</f>
        <v>2.25</v>
      </c>
      <c r="V17" s="213"/>
      <c r="W17" s="213"/>
      <c r="X17" s="213"/>
      <c r="Y17" s="213"/>
      <c r="Z17" s="213"/>
      <c r="AA17" s="213"/>
      <c r="AB17" s="213"/>
      <c r="AC17" s="213"/>
      <c r="AD17" s="213"/>
      <c r="AE17" s="213" t="s">
        <v>96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14">
        <v>10</v>
      </c>
      <c r="B18" s="220" t="s">
        <v>115</v>
      </c>
      <c r="C18" s="263" t="s">
        <v>116</v>
      </c>
      <c r="D18" s="222" t="s">
        <v>95</v>
      </c>
      <c r="E18" s="228">
        <v>5</v>
      </c>
      <c r="F18" s="230">
        <f>H18+J18</f>
        <v>0</v>
      </c>
      <c r="G18" s="23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3">
        <v>1.2E-4</v>
      </c>
      <c r="O18" s="223">
        <f>ROUND(E18*N18,5)</f>
        <v>5.9999999999999995E-4</v>
      </c>
      <c r="P18" s="223">
        <v>0</v>
      </c>
      <c r="Q18" s="223">
        <f>ROUND(E18*P18,5)</f>
        <v>0</v>
      </c>
      <c r="R18" s="223"/>
      <c r="S18" s="223"/>
      <c r="T18" s="224">
        <v>0</v>
      </c>
      <c r="U18" s="223">
        <f>ROUND(E18*T18,2)</f>
        <v>0</v>
      </c>
      <c r="V18" s="213"/>
      <c r="W18" s="213"/>
      <c r="X18" s="213"/>
      <c r="Y18" s="213"/>
      <c r="Z18" s="213"/>
      <c r="AA18" s="213"/>
      <c r="AB18" s="213"/>
      <c r="AC18" s="213"/>
      <c r="AD18" s="213"/>
      <c r="AE18" s="213" t="s">
        <v>99</v>
      </c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14">
        <v>11</v>
      </c>
      <c r="B19" s="220" t="s">
        <v>117</v>
      </c>
      <c r="C19" s="263" t="s">
        <v>118</v>
      </c>
      <c r="D19" s="222" t="s">
        <v>95</v>
      </c>
      <c r="E19" s="228">
        <v>5</v>
      </c>
      <c r="F19" s="230">
        <f>H19+J19</f>
        <v>0</v>
      </c>
      <c r="G19" s="23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3">
        <v>0</v>
      </c>
      <c r="O19" s="223">
        <f>ROUND(E19*N19,5)</f>
        <v>0</v>
      </c>
      <c r="P19" s="223">
        <v>0</v>
      </c>
      <c r="Q19" s="223">
        <f>ROUND(E19*P19,5)</f>
        <v>0</v>
      </c>
      <c r="R19" s="223"/>
      <c r="S19" s="223"/>
      <c r="T19" s="224">
        <v>0.61</v>
      </c>
      <c r="U19" s="223">
        <f>ROUND(E19*T19,2)</f>
        <v>3.05</v>
      </c>
      <c r="V19" s="213"/>
      <c r="W19" s="213"/>
      <c r="X19" s="213"/>
      <c r="Y19" s="213"/>
      <c r="Z19" s="213"/>
      <c r="AA19" s="213"/>
      <c r="AB19" s="213"/>
      <c r="AC19" s="213"/>
      <c r="AD19" s="213"/>
      <c r="AE19" s="213" t="s">
        <v>96</v>
      </c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14">
        <v>12</v>
      </c>
      <c r="B20" s="220" t="s">
        <v>119</v>
      </c>
      <c r="C20" s="263" t="s">
        <v>120</v>
      </c>
      <c r="D20" s="222" t="s">
        <v>95</v>
      </c>
      <c r="E20" s="228">
        <v>5</v>
      </c>
      <c r="F20" s="230">
        <f>H20+J20</f>
        <v>0</v>
      </c>
      <c r="G20" s="23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3">
        <v>2.2000000000000001E-3</v>
      </c>
      <c r="O20" s="223">
        <f>ROUND(E20*N20,5)</f>
        <v>1.0999999999999999E-2</v>
      </c>
      <c r="P20" s="223">
        <v>0</v>
      </c>
      <c r="Q20" s="223">
        <f>ROUND(E20*P20,5)</f>
        <v>0</v>
      </c>
      <c r="R20" s="223"/>
      <c r="S20" s="223"/>
      <c r="T20" s="224">
        <v>0</v>
      </c>
      <c r="U20" s="223">
        <f>ROUND(E20*T20,2)</f>
        <v>0</v>
      </c>
      <c r="V20" s="213"/>
      <c r="W20" s="213"/>
      <c r="X20" s="213"/>
      <c r="Y20" s="213"/>
      <c r="Z20" s="213"/>
      <c r="AA20" s="213"/>
      <c r="AB20" s="213"/>
      <c r="AC20" s="213"/>
      <c r="AD20" s="213"/>
      <c r="AE20" s="213" t="s">
        <v>99</v>
      </c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14">
        <v>13</v>
      </c>
      <c r="B21" s="220" t="s">
        <v>121</v>
      </c>
      <c r="C21" s="263" t="s">
        <v>122</v>
      </c>
      <c r="D21" s="222" t="s">
        <v>106</v>
      </c>
      <c r="E21" s="228">
        <v>35</v>
      </c>
      <c r="F21" s="230">
        <f>H21+J21</f>
        <v>0</v>
      </c>
      <c r="G21" s="23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3">
        <v>0</v>
      </c>
      <c r="O21" s="223">
        <f>ROUND(E21*N21,5)</f>
        <v>0</v>
      </c>
      <c r="P21" s="223">
        <v>0</v>
      </c>
      <c r="Q21" s="223">
        <f>ROUND(E21*P21,5)</f>
        <v>0</v>
      </c>
      <c r="R21" s="223"/>
      <c r="S21" s="223"/>
      <c r="T21" s="224">
        <v>1.71</v>
      </c>
      <c r="U21" s="223">
        <f>ROUND(E21*T21,2)</f>
        <v>59.85</v>
      </c>
      <c r="V21" s="213"/>
      <c r="W21" s="213"/>
      <c r="X21" s="213"/>
      <c r="Y21" s="213"/>
      <c r="Z21" s="213"/>
      <c r="AA21" s="213"/>
      <c r="AB21" s="213"/>
      <c r="AC21" s="213"/>
      <c r="AD21" s="213"/>
      <c r="AE21" s="213" t="s">
        <v>96</v>
      </c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x14ac:dyDescent="0.25">
      <c r="A22" s="215" t="s">
        <v>91</v>
      </c>
      <c r="B22" s="221" t="s">
        <v>58</v>
      </c>
      <c r="C22" s="264" t="s">
        <v>59</v>
      </c>
      <c r="D22" s="225"/>
      <c r="E22" s="229"/>
      <c r="F22" s="232"/>
      <c r="G22" s="232">
        <f>SUMIF(AE23:AE57,"&lt;&gt;NOR",G23:G57)</f>
        <v>0</v>
      </c>
      <c r="H22" s="232"/>
      <c r="I22" s="232">
        <f>SUM(I23:I57)</f>
        <v>0</v>
      </c>
      <c r="J22" s="232"/>
      <c r="K22" s="232">
        <f>SUM(K23:K57)</f>
        <v>0</v>
      </c>
      <c r="L22" s="232"/>
      <c r="M22" s="232">
        <f>SUM(M23:M57)</f>
        <v>0</v>
      </c>
      <c r="N22" s="226"/>
      <c r="O22" s="226">
        <f>SUM(O23:O57)</f>
        <v>0.28317000000000003</v>
      </c>
      <c r="P22" s="226"/>
      <c r="Q22" s="226">
        <f>SUM(Q23:Q57)</f>
        <v>0</v>
      </c>
      <c r="R22" s="226"/>
      <c r="S22" s="226"/>
      <c r="T22" s="227"/>
      <c r="U22" s="226">
        <f>SUM(U23:U57)</f>
        <v>66.990000000000009</v>
      </c>
      <c r="AE22" t="s">
        <v>92</v>
      </c>
    </row>
    <row r="23" spans="1:60" ht="20.399999999999999" outlineLevel="1" x14ac:dyDescent="0.25">
      <c r="A23" s="214">
        <v>14</v>
      </c>
      <c r="B23" s="220" t="s">
        <v>123</v>
      </c>
      <c r="C23" s="263" t="s">
        <v>124</v>
      </c>
      <c r="D23" s="222" t="s">
        <v>106</v>
      </c>
      <c r="E23" s="228">
        <v>12</v>
      </c>
      <c r="F23" s="230">
        <f>H23+J23</f>
        <v>0</v>
      </c>
      <c r="G23" s="23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3">
        <v>6.9999999999999994E-5</v>
      </c>
      <c r="O23" s="223">
        <f>ROUND(E23*N23,5)</f>
        <v>8.4000000000000003E-4</v>
      </c>
      <c r="P23" s="223">
        <v>0</v>
      </c>
      <c r="Q23" s="223">
        <f>ROUND(E23*P23,5)</f>
        <v>0</v>
      </c>
      <c r="R23" s="223"/>
      <c r="S23" s="223"/>
      <c r="T23" s="224">
        <v>9.1219999999999996E-2</v>
      </c>
      <c r="U23" s="223">
        <f>ROUND(E23*T23,2)</f>
        <v>1.0900000000000001</v>
      </c>
      <c r="V23" s="213"/>
      <c r="W23" s="213"/>
      <c r="X23" s="213"/>
      <c r="Y23" s="213"/>
      <c r="Z23" s="213"/>
      <c r="AA23" s="213"/>
      <c r="AB23" s="213"/>
      <c r="AC23" s="213"/>
      <c r="AD23" s="213"/>
      <c r="AE23" s="213" t="s">
        <v>96</v>
      </c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0.399999999999999" outlineLevel="1" x14ac:dyDescent="0.25">
      <c r="A24" s="214">
        <v>15</v>
      </c>
      <c r="B24" s="220" t="s">
        <v>125</v>
      </c>
      <c r="C24" s="263" t="s">
        <v>126</v>
      </c>
      <c r="D24" s="222" t="s">
        <v>106</v>
      </c>
      <c r="E24" s="228">
        <v>8</v>
      </c>
      <c r="F24" s="230">
        <f>H24+J24</f>
        <v>0</v>
      </c>
      <c r="G24" s="23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3">
        <v>1.2999999999999999E-4</v>
      </c>
      <c r="O24" s="223">
        <f>ROUND(E24*N24,5)</f>
        <v>1.0399999999999999E-3</v>
      </c>
      <c r="P24" s="223">
        <v>0</v>
      </c>
      <c r="Q24" s="223">
        <f>ROUND(E24*P24,5)</f>
        <v>0</v>
      </c>
      <c r="R24" s="223"/>
      <c r="S24" s="223"/>
      <c r="T24" s="224">
        <v>9.1219999999999996E-2</v>
      </c>
      <c r="U24" s="223">
        <f>ROUND(E24*T24,2)</f>
        <v>0.73</v>
      </c>
      <c r="V24" s="213"/>
      <c r="W24" s="213"/>
      <c r="X24" s="213"/>
      <c r="Y24" s="213"/>
      <c r="Z24" s="213"/>
      <c r="AA24" s="213"/>
      <c r="AB24" s="213"/>
      <c r="AC24" s="213"/>
      <c r="AD24" s="213"/>
      <c r="AE24" s="213" t="s">
        <v>96</v>
      </c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14">
        <v>16</v>
      </c>
      <c r="B25" s="220" t="s">
        <v>127</v>
      </c>
      <c r="C25" s="263" t="s">
        <v>128</v>
      </c>
      <c r="D25" s="222" t="s">
        <v>95</v>
      </c>
      <c r="E25" s="228">
        <v>22</v>
      </c>
      <c r="F25" s="230">
        <f>H25+J25</f>
        <v>0</v>
      </c>
      <c r="G25" s="23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3">
        <v>0</v>
      </c>
      <c r="O25" s="223">
        <f>ROUND(E25*N25,5)</f>
        <v>0</v>
      </c>
      <c r="P25" s="223">
        <v>0</v>
      </c>
      <c r="Q25" s="223">
        <f>ROUND(E25*P25,5)</f>
        <v>0</v>
      </c>
      <c r="R25" s="223"/>
      <c r="S25" s="223"/>
      <c r="T25" s="224">
        <v>0.39017000000000002</v>
      </c>
      <c r="U25" s="223">
        <f>ROUND(E25*T25,2)</f>
        <v>8.58</v>
      </c>
      <c r="V25" s="213"/>
      <c r="W25" s="213"/>
      <c r="X25" s="213"/>
      <c r="Y25" s="213"/>
      <c r="Z25" s="213"/>
      <c r="AA25" s="213"/>
      <c r="AB25" s="213"/>
      <c r="AC25" s="213"/>
      <c r="AD25" s="213"/>
      <c r="AE25" s="213" t="s">
        <v>96</v>
      </c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14">
        <v>17</v>
      </c>
      <c r="B26" s="220" t="s">
        <v>129</v>
      </c>
      <c r="C26" s="263" t="s">
        <v>130</v>
      </c>
      <c r="D26" s="222" t="s">
        <v>95</v>
      </c>
      <c r="E26" s="228">
        <v>22</v>
      </c>
      <c r="F26" s="230">
        <f>H26+J26</f>
        <v>0</v>
      </c>
      <c r="G26" s="230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3">
        <v>3.0000000000000001E-5</v>
      </c>
      <c r="O26" s="223">
        <f>ROUND(E26*N26,5)</f>
        <v>6.6E-4</v>
      </c>
      <c r="P26" s="223">
        <v>0</v>
      </c>
      <c r="Q26" s="223">
        <f>ROUND(E26*P26,5)</f>
        <v>0</v>
      </c>
      <c r="R26" s="223"/>
      <c r="S26" s="223"/>
      <c r="T26" s="224">
        <v>0</v>
      </c>
      <c r="U26" s="223">
        <f>ROUND(E26*T26,2)</f>
        <v>0</v>
      </c>
      <c r="V26" s="213"/>
      <c r="W26" s="213"/>
      <c r="X26" s="213"/>
      <c r="Y26" s="213"/>
      <c r="Z26" s="213"/>
      <c r="AA26" s="213"/>
      <c r="AB26" s="213"/>
      <c r="AC26" s="213"/>
      <c r="AD26" s="213"/>
      <c r="AE26" s="213" t="s">
        <v>99</v>
      </c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14">
        <v>18</v>
      </c>
      <c r="B27" s="220" t="s">
        <v>131</v>
      </c>
      <c r="C27" s="263" t="s">
        <v>132</v>
      </c>
      <c r="D27" s="222" t="s">
        <v>95</v>
      </c>
      <c r="E27" s="228">
        <v>7</v>
      </c>
      <c r="F27" s="230">
        <f>H27+J27</f>
        <v>0</v>
      </c>
      <c r="G27" s="230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3">
        <v>0</v>
      </c>
      <c r="O27" s="223">
        <f>ROUND(E27*N27,5)</f>
        <v>0</v>
      </c>
      <c r="P27" s="223">
        <v>0</v>
      </c>
      <c r="Q27" s="223">
        <f>ROUND(E27*P27,5)</f>
        <v>0</v>
      </c>
      <c r="R27" s="223"/>
      <c r="S27" s="223"/>
      <c r="T27" s="224">
        <v>0.30567</v>
      </c>
      <c r="U27" s="223">
        <f>ROUND(E27*T27,2)</f>
        <v>2.14</v>
      </c>
      <c r="V27" s="213"/>
      <c r="W27" s="213"/>
      <c r="X27" s="213"/>
      <c r="Y27" s="213"/>
      <c r="Z27" s="213"/>
      <c r="AA27" s="213"/>
      <c r="AB27" s="213"/>
      <c r="AC27" s="213"/>
      <c r="AD27" s="213"/>
      <c r="AE27" s="213" t="s">
        <v>96</v>
      </c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14">
        <v>19</v>
      </c>
      <c r="B28" s="220" t="s">
        <v>133</v>
      </c>
      <c r="C28" s="263" t="s">
        <v>134</v>
      </c>
      <c r="D28" s="222" t="s">
        <v>95</v>
      </c>
      <c r="E28" s="228">
        <v>7</v>
      </c>
      <c r="F28" s="230">
        <f>H28+J28</f>
        <v>0</v>
      </c>
      <c r="G28" s="230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3">
        <v>5.0000000000000002E-5</v>
      </c>
      <c r="O28" s="223">
        <f>ROUND(E28*N28,5)</f>
        <v>3.5E-4</v>
      </c>
      <c r="P28" s="223">
        <v>0</v>
      </c>
      <c r="Q28" s="223">
        <f>ROUND(E28*P28,5)</f>
        <v>0</v>
      </c>
      <c r="R28" s="223"/>
      <c r="S28" s="223"/>
      <c r="T28" s="224">
        <v>0</v>
      </c>
      <c r="U28" s="223">
        <f>ROUND(E28*T28,2)</f>
        <v>0</v>
      </c>
      <c r="V28" s="213"/>
      <c r="W28" s="213"/>
      <c r="X28" s="213"/>
      <c r="Y28" s="213"/>
      <c r="Z28" s="213"/>
      <c r="AA28" s="213"/>
      <c r="AB28" s="213"/>
      <c r="AC28" s="213"/>
      <c r="AD28" s="213"/>
      <c r="AE28" s="213" t="s">
        <v>99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14">
        <v>20</v>
      </c>
      <c r="B29" s="220" t="s">
        <v>135</v>
      </c>
      <c r="C29" s="263" t="s">
        <v>136</v>
      </c>
      <c r="D29" s="222" t="s">
        <v>95</v>
      </c>
      <c r="E29" s="228">
        <v>3</v>
      </c>
      <c r="F29" s="230">
        <f>H29+J29</f>
        <v>0</v>
      </c>
      <c r="G29" s="23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3">
        <v>0</v>
      </c>
      <c r="O29" s="223">
        <f>ROUND(E29*N29,5)</f>
        <v>0</v>
      </c>
      <c r="P29" s="223">
        <v>0</v>
      </c>
      <c r="Q29" s="223">
        <f>ROUND(E29*P29,5)</f>
        <v>0</v>
      </c>
      <c r="R29" s="223"/>
      <c r="S29" s="223"/>
      <c r="T29" s="224">
        <v>0.14749999999999999</v>
      </c>
      <c r="U29" s="223">
        <f>ROUND(E29*T29,2)</f>
        <v>0.44</v>
      </c>
      <c r="V29" s="213"/>
      <c r="W29" s="213"/>
      <c r="X29" s="213"/>
      <c r="Y29" s="213"/>
      <c r="Z29" s="213"/>
      <c r="AA29" s="213"/>
      <c r="AB29" s="213"/>
      <c r="AC29" s="213"/>
      <c r="AD29" s="213"/>
      <c r="AE29" s="213" t="s">
        <v>96</v>
      </c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20.399999999999999" outlineLevel="1" x14ac:dyDescent="0.25">
      <c r="A30" s="214">
        <v>21</v>
      </c>
      <c r="B30" s="220" t="s">
        <v>137</v>
      </c>
      <c r="C30" s="263" t="s">
        <v>138</v>
      </c>
      <c r="D30" s="222" t="s">
        <v>95</v>
      </c>
      <c r="E30" s="228">
        <v>3</v>
      </c>
      <c r="F30" s="230">
        <f>H30+J30</f>
        <v>0</v>
      </c>
      <c r="G30" s="230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3">
        <v>1E-4</v>
      </c>
      <c r="O30" s="223">
        <f>ROUND(E30*N30,5)</f>
        <v>2.9999999999999997E-4</v>
      </c>
      <c r="P30" s="223">
        <v>0</v>
      </c>
      <c r="Q30" s="223">
        <f>ROUND(E30*P30,5)</f>
        <v>0</v>
      </c>
      <c r="R30" s="223"/>
      <c r="S30" s="223"/>
      <c r="T30" s="224">
        <v>0</v>
      </c>
      <c r="U30" s="223">
        <f>ROUND(E30*T30,2)</f>
        <v>0</v>
      </c>
      <c r="V30" s="213"/>
      <c r="W30" s="213"/>
      <c r="X30" s="213"/>
      <c r="Y30" s="213"/>
      <c r="Z30" s="213"/>
      <c r="AA30" s="213"/>
      <c r="AB30" s="213"/>
      <c r="AC30" s="213"/>
      <c r="AD30" s="213"/>
      <c r="AE30" s="213" t="s">
        <v>99</v>
      </c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14">
        <v>22</v>
      </c>
      <c r="B31" s="220" t="s">
        <v>139</v>
      </c>
      <c r="C31" s="263" t="s">
        <v>140</v>
      </c>
      <c r="D31" s="222" t="s">
        <v>95</v>
      </c>
      <c r="E31" s="228">
        <v>22</v>
      </c>
      <c r="F31" s="230">
        <f>H31+J31</f>
        <v>0</v>
      </c>
      <c r="G31" s="23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3">
        <v>5.0000000000000002E-5</v>
      </c>
      <c r="O31" s="223">
        <f>ROUND(E31*N31,5)</f>
        <v>1.1000000000000001E-3</v>
      </c>
      <c r="P31" s="223">
        <v>0</v>
      </c>
      <c r="Q31" s="223">
        <f>ROUND(E31*P31,5)</f>
        <v>0</v>
      </c>
      <c r="R31" s="223"/>
      <c r="S31" s="223"/>
      <c r="T31" s="224">
        <v>0</v>
      </c>
      <c r="U31" s="223">
        <f>ROUND(E31*T31,2)</f>
        <v>0</v>
      </c>
      <c r="V31" s="213"/>
      <c r="W31" s="213"/>
      <c r="X31" s="213"/>
      <c r="Y31" s="213"/>
      <c r="Z31" s="213"/>
      <c r="AA31" s="213"/>
      <c r="AB31" s="213"/>
      <c r="AC31" s="213"/>
      <c r="AD31" s="213"/>
      <c r="AE31" s="213" t="s">
        <v>99</v>
      </c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14">
        <v>23</v>
      </c>
      <c r="B32" s="220" t="s">
        <v>141</v>
      </c>
      <c r="C32" s="263" t="s">
        <v>142</v>
      </c>
      <c r="D32" s="222" t="s">
        <v>95</v>
      </c>
      <c r="E32" s="228">
        <v>6</v>
      </c>
      <c r="F32" s="230">
        <f>H32+J32</f>
        <v>0</v>
      </c>
      <c r="G32" s="230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3">
        <v>0</v>
      </c>
      <c r="O32" s="223">
        <f>ROUND(E32*N32,5)</f>
        <v>0</v>
      </c>
      <c r="P32" s="223">
        <v>0</v>
      </c>
      <c r="Q32" s="223">
        <f>ROUND(E32*P32,5)</f>
        <v>0</v>
      </c>
      <c r="R32" s="223"/>
      <c r="S32" s="223"/>
      <c r="T32" s="224">
        <v>0.48</v>
      </c>
      <c r="U32" s="223">
        <f>ROUND(E32*T32,2)</f>
        <v>2.88</v>
      </c>
      <c r="V32" s="213"/>
      <c r="W32" s="213"/>
      <c r="X32" s="213"/>
      <c r="Y32" s="213"/>
      <c r="Z32" s="213"/>
      <c r="AA32" s="213"/>
      <c r="AB32" s="213"/>
      <c r="AC32" s="213"/>
      <c r="AD32" s="213"/>
      <c r="AE32" s="213" t="s">
        <v>96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14">
        <v>24</v>
      </c>
      <c r="B33" s="220" t="s">
        <v>143</v>
      </c>
      <c r="C33" s="263" t="s">
        <v>144</v>
      </c>
      <c r="D33" s="222" t="s">
        <v>95</v>
      </c>
      <c r="E33" s="228">
        <v>5</v>
      </c>
      <c r="F33" s="230">
        <f>H33+J33</f>
        <v>0</v>
      </c>
      <c r="G33" s="23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3">
        <v>0</v>
      </c>
      <c r="O33" s="223">
        <f>ROUND(E33*N33,5)</f>
        <v>0</v>
      </c>
      <c r="P33" s="223">
        <v>0</v>
      </c>
      <c r="Q33" s="223">
        <f>ROUND(E33*P33,5)</f>
        <v>0</v>
      </c>
      <c r="R33" s="223"/>
      <c r="S33" s="223"/>
      <c r="T33" s="224">
        <v>0.26</v>
      </c>
      <c r="U33" s="223">
        <f>ROUND(E33*T33,2)</f>
        <v>1.3</v>
      </c>
      <c r="V33" s="213"/>
      <c r="W33" s="213"/>
      <c r="X33" s="213"/>
      <c r="Y33" s="213"/>
      <c r="Z33" s="213"/>
      <c r="AA33" s="213"/>
      <c r="AB33" s="213"/>
      <c r="AC33" s="213"/>
      <c r="AD33" s="213"/>
      <c r="AE33" s="213" t="s">
        <v>96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14">
        <v>25</v>
      </c>
      <c r="B34" s="220" t="s">
        <v>145</v>
      </c>
      <c r="C34" s="263" t="s">
        <v>146</v>
      </c>
      <c r="D34" s="222" t="s">
        <v>95</v>
      </c>
      <c r="E34" s="228">
        <v>3</v>
      </c>
      <c r="F34" s="230">
        <f>H34+J34</f>
        <v>0</v>
      </c>
      <c r="G34" s="230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3">
        <v>0</v>
      </c>
      <c r="O34" s="223">
        <f>ROUND(E34*N34,5)</f>
        <v>0</v>
      </c>
      <c r="P34" s="223">
        <v>0</v>
      </c>
      <c r="Q34" s="223">
        <f>ROUND(E34*P34,5)</f>
        <v>0</v>
      </c>
      <c r="R34" s="223"/>
      <c r="S34" s="223"/>
      <c r="T34" s="224">
        <v>0.27400000000000002</v>
      </c>
      <c r="U34" s="223">
        <f>ROUND(E34*T34,2)</f>
        <v>0.82</v>
      </c>
      <c r="V34" s="213"/>
      <c r="W34" s="213"/>
      <c r="X34" s="213"/>
      <c r="Y34" s="213"/>
      <c r="Z34" s="213"/>
      <c r="AA34" s="213"/>
      <c r="AB34" s="213"/>
      <c r="AC34" s="213"/>
      <c r="AD34" s="213"/>
      <c r="AE34" s="213" t="s">
        <v>96</v>
      </c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14">
        <v>26</v>
      </c>
      <c r="B35" s="220" t="s">
        <v>147</v>
      </c>
      <c r="C35" s="263" t="s">
        <v>148</v>
      </c>
      <c r="D35" s="222" t="s">
        <v>95</v>
      </c>
      <c r="E35" s="228">
        <v>5</v>
      </c>
      <c r="F35" s="230">
        <f>H35+J35</f>
        <v>0</v>
      </c>
      <c r="G35" s="230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3">
        <v>1.0000000000000001E-5</v>
      </c>
      <c r="O35" s="223">
        <f>ROUND(E35*N35,5)</f>
        <v>5.0000000000000002E-5</v>
      </c>
      <c r="P35" s="223">
        <v>0</v>
      </c>
      <c r="Q35" s="223">
        <f>ROUND(E35*P35,5)</f>
        <v>0</v>
      </c>
      <c r="R35" s="223"/>
      <c r="S35" s="223"/>
      <c r="T35" s="224">
        <v>0</v>
      </c>
      <c r="U35" s="223">
        <f>ROUND(E35*T35,2)</f>
        <v>0</v>
      </c>
      <c r="V35" s="213"/>
      <c r="W35" s="213"/>
      <c r="X35" s="213"/>
      <c r="Y35" s="213"/>
      <c r="Z35" s="213"/>
      <c r="AA35" s="213"/>
      <c r="AB35" s="213"/>
      <c r="AC35" s="213"/>
      <c r="AD35" s="213"/>
      <c r="AE35" s="213" t="s">
        <v>99</v>
      </c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14">
        <v>27</v>
      </c>
      <c r="B36" s="220" t="s">
        <v>149</v>
      </c>
      <c r="C36" s="263" t="s">
        <v>150</v>
      </c>
      <c r="D36" s="222" t="s">
        <v>95</v>
      </c>
      <c r="E36" s="228">
        <v>3</v>
      </c>
      <c r="F36" s="230">
        <f>H36+J36</f>
        <v>0</v>
      </c>
      <c r="G36" s="230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3">
        <v>1.0000000000000001E-5</v>
      </c>
      <c r="O36" s="223">
        <f>ROUND(E36*N36,5)</f>
        <v>3.0000000000000001E-5</v>
      </c>
      <c r="P36" s="223">
        <v>0</v>
      </c>
      <c r="Q36" s="223">
        <f>ROUND(E36*P36,5)</f>
        <v>0</v>
      </c>
      <c r="R36" s="223"/>
      <c r="S36" s="223"/>
      <c r="T36" s="224">
        <v>0</v>
      </c>
      <c r="U36" s="223">
        <f>ROUND(E36*T36,2)</f>
        <v>0</v>
      </c>
      <c r="V36" s="213"/>
      <c r="W36" s="213"/>
      <c r="X36" s="213"/>
      <c r="Y36" s="213"/>
      <c r="Z36" s="213"/>
      <c r="AA36" s="213"/>
      <c r="AB36" s="213"/>
      <c r="AC36" s="213"/>
      <c r="AD36" s="213"/>
      <c r="AE36" s="213" t="s">
        <v>99</v>
      </c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14">
        <v>28</v>
      </c>
      <c r="B37" s="220" t="s">
        <v>151</v>
      </c>
      <c r="C37" s="263" t="s">
        <v>152</v>
      </c>
      <c r="D37" s="222" t="s">
        <v>95</v>
      </c>
      <c r="E37" s="228">
        <v>25</v>
      </c>
      <c r="F37" s="230">
        <f>H37+J37</f>
        <v>0</v>
      </c>
      <c r="G37" s="230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3">
        <v>0</v>
      </c>
      <c r="O37" s="223">
        <f>ROUND(E37*N37,5)</f>
        <v>0</v>
      </c>
      <c r="P37" s="223">
        <v>0</v>
      </c>
      <c r="Q37" s="223">
        <f>ROUND(E37*P37,5)</f>
        <v>0</v>
      </c>
      <c r="R37" s="223"/>
      <c r="S37" s="223"/>
      <c r="T37" s="224">
        <v>0.4</v>
      </c>
      <c r="U37" s="223">
        <f>ROUND(E37*T37,2)</f>
        <v>10</v>
      </c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96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14">
        <v>29</v>
      </c>
      <c r="B38" s="220" t="s">
        <v>153</v>
      </c>
      <c r="C38" s="263" t="s">
        <v>154</v>
      </c>
      <c r="D38" s="222" t="s">
        <v>95</v>
      </c>
      <c r="E38" s="228">
        <v>8</v>
      </c>
      <c r="F38" s="230">
        <f>H38+J38</f>
        <v>0</v>
      </c>
      <c r="G38" s="230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3">
        <v>2E-3</v>
      </c>
      <c r="O38" s="223">
        <f>ROUND(E38*N38,5)</f>
        <v>1.6E-2</v>
      </c>
      <c r="P38" s="223">
        <v>0</v>
      </c>
      <c r="Q38" s="223">
        <f>ROUND(E38*P38,5)</f>
        <v>0</v>
      </c>
      <c r="R38" s="223"/>
      <c r="S38" s="223"/>
      <c r="T38" s="224">
        <v>0</v>
      </c>
      <c r="U38" s="223">
        <f>ROUND(E38*T38,2)</f>
        <v>0</v>
      </c>
      <c r="V38" s="213"/>
      <c r="W38" s="213"/>
      <c r="X38" s="213"/>
      <c r="Y38" s="213"/>
      <c r="Z38" s="213"/>
      <c r="AA38" s="213"/>
      <c r="AB38" s="213"/>
      <c r="AC38" s="213"/>
      <c r="AD38" s="213"/>
      <c r="AE38" s="213" t="s">
        <v>99</v>
      </c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14">
        <v>30</v>
      </c>
      <c r="B39" s="220" t="s">
        <v>155</v>
      </c>
      <c r="C39" s="263" t="s">
        <v>156</v>
      </c>
      <c r="D39" s="222" t="s">
        <v>95</v>
      </c>
      <c r="E39" s="228">
        <v>13</v>
      </c>
      <c r="F39" s="230">
        <f>H39+J39</f>
        <v>0</v>
      </c>
      <c r="G39" s="230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3">
        <v>2E-3</v>
      </c>
      <c r="O39" s="223">
        <f>ROUND(E39*N39,5)</f>
        <v>2.5999999999999999E-2</v>
      </c>
      <c r="P39" s="223">
        <v>0</v>
      </c>
      <c r="Q39" s="223">
        <f>ROUND(E39*P39,5)</f>
        <v>0</v>
      </c>
      <c r="R39" s="223"/>
      <c r="S39" s="223"/>
      <c r="T39" s="224">
        <v>0</v>
      </c>
      <c r="U39" s="223">
        <f>ROUND(E39*T39,2)</f>
        <v>0</v>
      </c>
      <c r="V39" s="213"/>
      <c r="W39" s="213"/>
      <c r="X39" s="213"/>
      <c r="Y39" s="213"/>
      <c r="Z39" s="213"/>
      <c r="AA39" s="213"/>
      <c r="AB39" s="213"/>
      <c r="AC39" s="213"/>
      <c r="AD39" s="213"/>
      <c r="AE39" s="213" t="s">
        <v>99</v>
      </c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14">
        <v>31</v>
      </c>
      <c r="B40" s="220" t="s">
        <v>157</v>
      </c>
      <c r="C40" s="263" t="s">
        <v>158</v>
      </c>
      <c r="D40" s="222" t="s">
        <v>95</v>
      </c>
      <c r="E40" s="228">
        <v>5</v>
      </c>
      <c r="F40" s="230">
        <f>H40+J40</f>
        <v>0</v>
      </c>
      <c r="G40" s="230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3">
        <v>3.7000000000000002E-3</v>
      </c>
      <c r="O40" s="223">
        <f>ROUND(E40*N40,5)</f>
        <v>1.8499999999999999E-2</v>
      </c>
      <c r="P40" s="223">
        <v>0</v>
      </c>
      <c r="Q40" s="223">
        <f>ROUND(E40*P40,5)</f>
        <v>0</v>
      </c>
      <c r="R40" s="223"/>
      <c r="S40" s="223"/>
      <c r="T40" s="224">
        <v>0</v>
      </c>
      <c r="U40" s="223">
        <f>ROUND(E40*T40,2)</f>
        <v>0</v>
      </c>
      <c r="V40" s="213"/>
      <c r="W40" s="213"/>
      <c r="X40" s="213"/>
      <c r="Y40" s="213"/>
      <c r="Z40" s="213"/>
      <c r="AA40" s="213"/>
      <c r="AB40" s="213"/>
      <c r="AC40" s="213"/>
      <c r="AD40" s="213"/>
      <c r="AE40" s="213" t="s">
        <v>99</v>
      </c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14">
        <v>32</v>
      </c>
      <c r="B41" s="220" t="s">
        <v>159</v>
      </c>
      <c r="C41" s="263" t="s">
        <v>160</v>
      </c>
      <c r="D41" s="222" t="s">
        <v>95</v>
      </c>
      <c r="E41" s="228">
        <v>1</v>
      </c>
      <c r="F41" s="230">
        <f>H41+J41</f>
        <v>0</v>
      </c>
      <c r="G41" s="230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3">
        <v>0</v>
      </c>
      <c r="O41" s="223">
        <f>ROUND(E41*N41,5)</f>
        <v>0</v>
      </c>
      <c r="P41" s="223">
        <v>0</v>
      </c>
      <c r="Q41" s="223">
        <f>ROUND(E41*P41,5)</f>
        <v>0</v>
      </c>
      <c r="R41" s="223"/>
      <c r="S41" s="223"/>
      <c r="T41" s="224">
        <v>0.7</v>
      </c>
      <c r="U41" s="223">
        <f>ROUND(E41*T41,2)</f>
        <v>0.7</v>
      </c>
      <c r="V41" s="213"/>
      <c r="W41" s="213"/>
      <c r="X41" s="213"/>
      <c r="Y41" s="213"/>
      <c r="Z41" s="213"/>
      <c r="AA41" s="213"/>
      <c r="AB41" s="213"/>
      <c r="AC41" s="213"/>
      <c r="AD41" s="213"/>
      <c r="AE41" s="213" t="s">
        <v>96</v>
      </c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14">
        <v>33</v>
      </c>
      <c r="B42" s="220" t="s">
        <v>161</v>
      </c>
      <c r="C42" s="263" t="s">
        <v>162</v>
      </c>
      <c r="D42" s="222" t="s">
        <v>95</v>
      </c>
      <c r="E42" s="228">
        <v>1</v>
      </c>
      <c r="F42" s="230">
        <f>H42+J42</f>
        <v>0</v>
      </c>
      <c r="G42" s="230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3">
        <v>3.7000000000000002E-3</v>
      </c>
      <c r="O42" s="223">
        <f>ROUND(E42*N42,5)</f>
        <v>3.7000000000000002E-3</v>
      </c>
      <c r="P42" s="223">
        <v>0</v>
      </c>
      <c r="Q42" s="223">
        <f>ROUND(E42*P42,5)</f>
        <v>0</v>
      </c>
      <c r="R42" s="223"/>
      <c r="S42" s="223"/>
      <c r="T42" s="224">
        <v>0</v>
      </c>
      <c r="U42" s="223">
        <f>ROUND(E42*T42,2)</f>
        <v>0</v>
      </c>
      <c r="V42" s="213"/>
      <c r="W42" s="213"/>
      <c r="X42" s="213"/>
      <c r="Y42" s="213"/>
      <c r="Z42" s="213"/>
      <c r="AA42" s="213"/>
      <c r="AB42" s="213"/>
      <c r="AC42" s="213"/>
      <c r="AD42" s="213"/>
      <c r="AE42" s="213" t="s">
        <v>99</v>
      </c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14">
        <v>34</v>
      </c>
      <c r="B43" s="220" t="s">
        <v>163</v>
      </c>
      <c r="C43" s="263" t="s">
        <v>164</v>
      </c>
      <c r="D43" s="222" t="s">
        <v>95</v>
      </c>
      <c r="E43" s="228">
        <v>6</v>
      </c>
      <c r="F43" s="230">
        <f>H43+J43</f>
        <v>0</v>
      </c>
      <c r="G43" s="230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3">
        <v>1.4999999999999999E-4</v>
      </c>
      <c r="O43" s="223">
        <f>ROUND(E43*N43,5)</f>
        <v>8.9999999999999998E-4</v>
      </c>
      <c r="P43" s="223">
        <v>0</v>
      </c>
      <c r="Q43" s="223">
        <f>ROUND(E43*P43,5)</f>
        <v>0</v>
      </c>
      <c r="R43" s="223"/>
      <c r="S43" s="223"/>
      <c r="T43" s="224">
        <v>0</v>
      </c>
      <c r="U43" s="223">
        <f>ROUND(E43*T43,2)</f>
        <v>0</v>
      </c>
      <c r="V43" s="213"/>
      <c r="W43" s="213"/>
      <c r="X43" s="213"/>
      <c r="Y43" s="213"/>
      <c r="Z43" s="213"/>
      <c r="AA43" s="213"/>
      <c r="AB43" s="213"/>
      <c r="AC43" s="213"/>
      <c r="AD43" s="213"/>
      <c r="AE43" s="213" t="s">
        <v>99</v>
      </c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14">
        <v>35</v>
      </c>
      <c r="B44" s="220" t="s">
        <v>165</v>
      </c>
      <c r="C44" s="263" t="s">
        <v>166</v>
      </c>
      <c r="D44" s="222" t="s">
        <v>106</v>
      </c>
      <c r="E44" s="228">
        <v>180</v>
      </c>
      <c r="F44" s="230">
        <f>H44+J44</f>
        <v>0</v>
      </c>
      <c r="G44" s="230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3">
        <v>0</v>
      </c>
      <c r="O44" s="223">
        <f>ROUND(E44*N44,5)</f>
        <v>0</v>
      </c>
      <c r="P44" s="223">
        <v>0</v>
      </c>
      <c r="Q44" s="223">
        <f>ROUND(E44*P44,5)</f>
        <v>0</v>
      </c>
      <c r="R44" s="223"/>
      <c r="S44" s="223"/>
      <c r="T44" s="224">
        <v>5.0959999999999998E-2</v>
      </c>
      <c r="U44" s="223">
        <f>ROUND(E44*T44,2)</f>
        <v>9.17</v>
      </c>
      <c r="V44" s="213"/>
      <c r="W44" s="213"/>
      <c r="X44" s="213"/>
      <c r="Y44" s="213"/>
      <c r="Z44" s="213"/>
      <c r="AA44" s="213"/>
      <c r="AB44" s="213"/>
      <c r="AC44" s="213"/>
      <c r="AD44" s="213"/>
      <c r="AE44" s="213" t="s">
        <v>96</v>
      </c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14">
        <v>36</v>
      </c>
      <c r="B45" s="220" t="s">
        <v>167</v>
      </c>
      <c r="C45" s="263" t="s">
        <v>168</v>
      </c>
      <c r="D45" s="222" t="s">
        <v>106</v>
      </c>
      <c r="E45" s="228">
        <v>120</v>
      </c>
      <c r="F45" s="230">
        <f>H45+J45</f>
        <v>0</v>
      </c>
      <c r="G45" s="230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3">
        <v>0</v>
      </c>
      <c r="O45" s="223">
        <f>ROUND(E45*N45,5)</f>
        <v>0</v>
      </c>
      <c r="P45" s="223">
        <v>0</v>
      </c>
      <c r="Q45" s="223">
        <f>ROUND(E45*P45,5)</f>
        <v>0</v>
      </c>
      <c r="R45" s="223"/>
      <c r="S45" s="223"/>
      <c r="T45" s="224">
        <v>5.0959999999999998E-2</v>
      </c>
      <c r="U45" s="223">
        <f>ROUND(E45*T45,2)</f>
        <v>6.12</v>
      </c>
      <c r="V45" s="213"/>
      <c r="W45" s="213"/>
      <c r="X45" s="213"/>
      <c r="Y45" s="213"/>
      <c r="Z45" s="213"/>
      <c r="AA45" s="213"/>
      <c r="AB45" s="213"/>
      <c r="AC45" s="213"/>
      <c r="AD45" s="213"/>
      <c r="AE45" s="213" t="s">
        <v>96</v>
      </c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14">
        <v>37</v>
      </c>
      <c r="B46" s="220" t="s">
        <v>169</v>
      </c>
      <c r="C46" s="263" t="s">
        <v>170</v>
      </c>
      <c r="D46" s="222" t="s">
        <v>106</v>
      </c>
      <c r="E46" s="228">
        <v>180</v>
      </c>
      <c r="F46" s="230">
        <f>H46+J46</f>
        <v>0</v>
      </c>
      <c r="G46" s="230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3">
        <v>1.4999999999999999E-4</v>
      </c>
      <c r="O46" s="223">
        <f>ROUND(E46*N46,5)</f>
        <v>2.7E-2</v>
      </c>
      <c r="P46" s="223">
        <v>0</v>
      </c>
      <c r="Q46" s="223">
        <f>ROUND(E46*P46,5)</f>
        <v>0</v>
      </c>
      <c r="R46" s="223"/>
      <c r="S46" s="223"/>
      <c r="T46" s="224">
        <v>0</v>
      </c>
      <c r="U46" s="223">
        <f>ROUND(E46*T46,2)</f>
        <v>0</v>
      </c>
      <c r="V46" s="213"/>
      <c r="W46" s="213"/>
      <c r="X46" s="213"/>
      <c r="Y46" s="213"/>
      <c r="Z46" s="213"/>
      <c r="AA46" s="213"/>
      <c r="AB46" s="213"/>
      <c r="AC46" s="213"/>
      <c r="AD46" s="213"/>
      <c r="AE46" s="213" t="s">
        <v>99</v>
      </c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14">
        <v>38</v>
      </c>
      <c r="B47" s="220" t="s">
        <v>171</v>
      </c>
      <c r="C47" s="263" t="s">
        <v>172</v>
      </c>
      <c r="D47" s="222" t="s">
        <v>106</v>
      </c>
      <c r="E47" s="228">
        <v>120</v>
      </c>
      <c r="F47" s="230">
        <f>H47+J47</f>
        <v>0</v>
      </c>
      <c r="G47" s="230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3">
        <v>2.0000000000000001E-4</v>
      </c>
      <c r="O47" s="223">
        <f>ROUND(E47*N47,5)</f>
        <v>2.4E-2</v>
      </c>
      <c r="P47" s="223">
        <v>0</v>
      </c>
      <c r="Q47" s="223">
        <f>ROUND(E47*P47,5)</f>
        <v>0</v>
      </c>
      <c r="R47" s="223"/>
      <c r="S47" s="223"/>
      <c r="T47" s="224">
        <v>0</v>
      </c>
      <c r="U47" s="223">
        <f>ROUND(E47*T47,2)</f>
        <v>0</v>
      </c>
      <c r="V47" s="213"/>
      <c r="W47" s="213"/>
      <c r="X47" s="213"/>
      <c r="Y47" s="213"/>
      <c r="Z47" s="213"/>
      <c r="AA47" s="213"/>
      <c r="AB47" s="213"/>
      <c r="AC47" s="213"/>
      <c r="AD47" s="213"/>
      <c r="AE47" s="213" t="s">
        <v>99</v>
      </c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0.399999999999999" outlineLevel="1" x14ac:dyDescent="0.25">
      <c r="A48" s="214">
        <v>39</v>
      </c>
      <c r="B48" s="220" t="s">
        <v>173</v>
      </c>
      <c r="C48" s="263" t="s">
        <v>174</v>
      </c>
      <c r="D48" s="222" t="s">
        <v>95</v>
      </c>
      <c r="E48" s="228">
        <v>6</v>
      </c>
      <c r="F48" s="230">
        <f>H48+J48</f>
        <v>0</v>
      </c>
      <c r="G48" s="230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3">
        <v>2.5000000000000001E-4</v>
      </c>
      <c r="O48" s="223">
        <f>ROUND(E48*N48,5)</f>
        <v>1.5E-3</v>
      </c>
      <c r="P48" s="223">
        <v>0</v>
      </c>
      <c r="Q48" s="223">
        <f>ROUND(E48*P48,5)</f>
        <v>0</v>
      </c>
      <c r="R48" s="223"/>
      <c r="S48" s="223"/>
      <c r="T48" s="224">
        <v>0.26417000000000002</v>
      </c>
      <c r="U48" s="223">
        <f>ROUND(E48*T48,2)</f>
        <v>1.59</v>
      </c>
      <c r="V48" s="213"/>
      <c r="W48" s="213"/>
      <c r="X48" s="213"/>
      <c r="Y48" s="213"/>
      <c r="Z48" s="213"/>
      <c r="AA48" s="213"/>
      <c r="AB48" s="213"/>
      <c r="AC48" s="213"/>
      <c r="AD48" s="213"/>
      <c r="AE48" s="213" t="s">
        <v>96</v>
      </c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14">
        <v>40</v>
      </c>
      <c r="B49" s="220" t="s">
        <v>175</v>
      </c>
      <c r="C49" s="263" t="s">
        <v>176</v>
      </c>
      <c r="D49" s="222" t="s">
        <v>95</v>
      </c>
      <c r="E49" s="228">
        <v>5</v>
      </c>
      <c r="F49" s="230">
        <f>H49+J49</f>
        <v>0</v>
      </c>
      <c r="G49" s="230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3">
        <v>0</v>
      </c>
      <c r="O49" s="223">
        <f>ROUND(E49*N49,5)</f>
        <v>0</v>
      </c>
      <c r="P49" s="223">
        <v>0</v>
      </c>
      <c r="Q49" s="223">
        <f>ROUND(E49*P49,5)</f>
        <v>0</v>
      </c>
      <c r="R49" s="223"/>
      <c r="S49" s="223"/>
      <c r="T49" s="224">
        <v>0.22</v>
      </c>
      <c r="U49" s="223">
        <f>ROUND(E49*T49,2)</f>
        <v>1.1000000000000001</v>
      </c>
      <c r="V49" s="213"/>
      <c r="W49" s="213"/>
      <c r="X49" s="213"/>
      <c r="Y49" s="213"/>
      <c r="Z49" s="213"/>
      <c r="AA49" s="213"/>
      <c r="AB49" s="213"/>
      <c r="AC49" s="213"/>
      <c r="AD49" s="213"/>
      <c r="AE49" s="213" t="s">
        <v>96</v>
      </c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0.399999999999999" outlineLevel="1" x14ac:dyDescent="0.25">
      <c r="A50" s="214">
        <v>41</v>
      </c>
      <c r="B50" s="220" t="s">
        <v>177</v>
      </c>
      <c r="C50" s="263" t="s">
        <v>178</v>
      </c>
      <c r="D50" s="222" t="s">
        <v>106</v>
      </c>
      <c r="E50" s="228">
        <v>34</v>
      </c>
      <c r="F50" s="230">
        <f>H50+J50</f>
        <v>0</v>
      </c>
      <c r="G50" s="230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3">
        <v>8.0000000000000004E-4</v>
      </c>
      <c r="O50" s="223">
        <f>ROUND(E50*N50,5)</f>
        <v>2.7199999999999998E-2</v>
      </c>
      <c r="P50" s="223">
        <v>0</v>
      </c>
      <c r="Q50" s="223">
        <f>ROUND(E50*P50,5)</f>
        <v>0</v>
      </c>
      <c r="R50" s="223"/>
      <c r="S50" s="223"/>
      <c r="T50" s="224">
        <v>6.5000000000000002E-2</v>
      </c>
      <c r="U50" s="223">
        <f>ROUND(E50*T50,2)</f>
        <v>2.21</v>
      </c>
      <c r="V50" s="213"/>
      <c r="W50" s="213"/>
      <c r="X50" s="213"/>
      <c r="Y50" s="213"/>
      <c r="Z50" s="213"/>
      <c r="AA50" s="213"/>
      <c r="AB50" s="213"/>
      <c r="AC50" s="213"/>
      <c r="AD50" s="213"/>
      <c r="AE50" s="213" t="s">
        <v>96</v>
      </c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0.399999999999999" outlineLevel="1" x14ac:dyDescent="0.25">
      <c r="A51" s="214">
        <v>42</v>
      </c>
      <c r="B51" s="220" t="s">
        <v>179</v>
      </c>
      <c r="C51" s="263" t="s">
        <v>180</v>
      </c>
      <c r="D51" s="222" t="s">
        <v>95</v>
      </c>
      <c r="E51" s="228">
        <v>2</v>
      </c>
      <c r="F51" s="230">
        <f>H51+J51</f>
        <v>0</v>
      </c>
      <c r="G51" s="230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3">
        <v>0</v>
      </c>
      <c r="O51" s="223">
        <f>ROUND(E51*N51,5)</f>
        <v>0</v>
      </c>
      <c r="P51" s="223">
        <v>0</v>
      </c>
      <c r="Q51" s="223">
        <f>ROUND(E51*P51,5)</f>
        <v>0</v>
      </c>
      <c r="R51" s="223"/>
      <c r="S51" s="223"/>
      <c r="T51" s="224">
        <v>0.93</v>
      </c>
      <c r="U51" s="223">
        <f>ROUND(E51*T51,2)</f>
        <v>1.86</v>
      </c>
      <c r="V51" s="213"/>
      <c r="W51" s="213"/>
      <c r="X51" s="213"/>
      <c r="Y51" s="213"/>
      <c r="Z51" s="213"/>
      <c r="AA51" s="213"/>
      <c r="AB51" s="213"/>
      <c r="AC51" s="213"/>
      <c r="AD51" s="213"/>
      <c r="AE51" s="213" t="s">
        <v>96</v>
      </c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14">
        <v>43</v>
      </c>
      <c r="B52" s="220" t="s">
        <v>181</v>
      </c>
      <c r="C52" s="263" t="s">
        <v>182</v>
      </c>
      <c r="D52" s="222" t="s">
        <v>95</v>
      </c>
      <c r="E52" s="228">
        <v>1</v>
      </c>
      <c r="F52" s="230">
        <f>H52+J52</f>
        <v>0</v>
      </c>
      <c r="G52" s="230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3">
        <v>6.6000000000000003E-2</v>
      </c>
      <c r="O52" s="223">
        <f>ROUND(E52*N52,5)</f>
        <v>6.6000000000000003E-2</v>
      </c>
      <c r="P52" s="223">
        <v>0</v>
      </c>
      <c r="Q52" s="223">
        <f>ROUND(E52*P52,5)</f>
        <v>0</v>
      </c>
      <c r="R52" s="223"/>
      <c r="S52" s="223"/>
      <c r="T52" s="224">
        <v>0</v>
      </c>
      <c r="U52" s="223">
        <f>ROUND(E52*T52,2)</f>
        <v>0</v>
      </c>
      <c r="V52" s="213"/>
      <c r="W52" s="213"/>
      <c r="X52" s="213"/>
      <c r="Y52" s="213"/>
      <c r="Z52" s="213"/>
      <c r="AA52" s="213"/>
      <c r="AB52" s="213"/>
      <c r="AC52" s="213"/>
      <c r="AD52" s="213"/>
      <c r="AE52" s="213" t="s">
        <v>99</v>
      </c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14">
        <v>44</v>
      </c>
      <c r="B53" s="220" t="s">
        <v>183</v>
      </c>
      <c r="C53" s="263" t="s">
        <v>184</v>
      </c>
      <c r="D53" s="222" t="s">
        <v>95</v>
      </c>
      <c r="E53" s="228">
        <v>1</v>
      </c>
      <c r="F53" s="230">
        <f>H53+J53</f>
        <v>0</v>
      </c>
      <c r="G53" s="230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23">
        <v>6.8000000000000005E-2</v>
      </c>
      <c r="O53" s="223">
        <f>ROUND(E53*N53,5)</f>
        <v>6.8000000000000005E-2</v>
      </c>
      <c r="P53" s="223">
        <v>0</v>
      </c>
      <c r="Q53" s="223">
        <f>ROUND(E53*P53,5)</f>
        <v>0</v>
      </c>
      <c r="R53" s="223"/>
      <c r="S53" s="223"/>
      <c r="T53" s="224">
        <v>0</v>
      </c>
      <c r="U53" s="223">
        <f>ROUND(E53*T53,2)</f>
        <v>0</v>
      </c>
      <c r="V53" s="213"/>
      <c r="W53" s="213"/>
      <c r="X53" s="213"/>
      <c r="Y53" s="213"/>
      <c r="Z53" s="213"/>
      <c r="AA53" s="213"/>
      <c r="AB53" s="213"/>
      <c r="AC53" s="213"/>
      <c r="AD53" s="213"/>
      <c r="AE53" s="213" t="s">
        <v>99</v>
      </c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14">
        <v>45</v>
      </c>
      <c r="B54" s="220" t="s">
        <v>185</v>
      </c>
      <c r="C54" s="263" t="s">
        <v>186</v>
      </c>
      <c r="D54" s="222" t="s">
        <v>95</v>
      </c>
      <c r="E54" s="228">
        <v>9</v>
      </c>
      <c r="F54" s="230">
        <f>H54+J54</f>
        <v>0</v>
      </c>
      <c r="G54" s="230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3">
        <v>0</v>
      </c>
      <c r="O54" s="223">
        <f>ROUND(E54*N54,5)</f>
        <v>0</v>
      </c>
      <c r="P54" s="223">
        <v>0</v>
      </c>
      <c r="Q54" s="223">
        <f>ROUND(E54*P54,5)</f>
        <v>0</v>
      </c>
      <c r="R54" s="223"/>
      <c r="S54" s="223"/>
      <c r="T54" s="224">
        <v>5.0500000000000003E-2</v>
      </c>
      <c r="U54" s="223">
        <f>ROUND(E54*T54,2)</f>
        <v>0.45</v>
      </c>
      <c r="V54" s="213"/>
      <c r="W54" s="213"/>
      <c r="X54" s="213"/>
      <c r="Y54" s="213"/>
      <c r="Z54" s="213"/>
      <c r="AA54" s="213"/>
      <c r="AB54" s="213"/>
      <c r="AC54" s="213"/>
      <c r="AD54" s="213"/>
      <c r="AE54" s="213" t="s">
        <v>96</v>
      </c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14">
        <v>46</v>
      </c>
      <c r="B55" s="220" t="s">
        <v>187</v>
      </c>
      <c r="C55" s="263" t="s">
        <v>188</v>
      </c>
      <c r="D55" s="222" t="s">
        <v>95</v>
      </c>
      <c r="E55" s="228">
        <v>10</v>
      </c>
      <c r="F55" s="230">
        <f>H55+J55</f>
        <v>0</v>
      </c>
      <c r="G55" s="230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3">
        <v>0</v>
      </c>
      <c r="O55" s="223">
        <f>ROUND(E55*N55,5)</f>
        <v>0</v>
      </c>
      <c r="P55" s="223">
        <v>0</v>
      </c>
      <c r="Q55" s="223">
        <f>ROUND(E55*P55,5)</f>
        <v>0</v>
      </c>
      <c r="R55" s="223"/>
      <c r="S55" s="223"/>
      <c r="T55" s="224">
        <v>8.2170000000000007E-2</v>
      </c>
      <c r="U55" s="223">
        <f>ROUND(E55*T55,2)</f>
        <v>0.82</v>
      </c>
      <c r="V55" s="213"/>
      <c r="W55" s="213"/>
      <c r="X55" s="213"/>
      <c r="Y55" s="213"/>
      <c r="Z55" s="213"/>
      <c r="AA55" s="213"/>
      <c r="AB55" s="213"/>
      <c r="AC55" s="213"/>
      <c r="AD55" s="213"/>
      <c r="AE55" s="213" t="s">
        <v>96</v>
      </c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14">
        <v>47</v>
      </c>
      <c r="B56" s="220" t="s">
        <v>189</v>
      </c>
      <c r="C56" s="263" t="s">
        <v>190</v>
      </c>
      <c r="D56" s="222" t="s">
        <v>191</v>
      </c>
      <c r="E56" s="228">
        <v>9</v>
      </c>
      <c r="F56" s="230">
        <f>H56+J56</f>
        <v>0</v>
      </c>
      <c r="G56" s="230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3">
        <v>0</v>
      </c>
      <c r="O56" s="223">
        <f>ROUND(E56*N56,5)</f>
        <v>0</v>
      </c>
      <c r="P56" s="223">
        <v>0</v>
      </c>
      <c r="Q56" s="223">
        <f>ROUND(E56*P56,5)</f>
        <v>0</v>
      </c>
      <c r="R56" s="223"/>
      <c r="S56" s="223"/>
      <c r="T56" s="224">
        <v>0.33267000000000002</v>
      </c>
      <c r="U56" s="223">
        <f>ROUND(E56*T56,2)</f>
        <v>2.99</v>
      </c>
      <c r="V56" s="213"/>
      <c r="W56" s="213"/>
      <c r="X56" s="213"/>
      <c r="Y56" s="213"/>
      <c r="Z56" s="213"/>
      <c r="AA56" s="213"/>
      <c r="AB56" s="213"/>
      <c r="AC56" s="213"/>
      <c r="AD56" s="213"/>
      <c r="AE56" s="213" t="s">
        <v>96</v>
      </c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14">
        <v>48</v>
      </c>
      <c r="B57" s="220" t="s">
        <v>192</v>
      </c>
      <c r="C57" s="263" t="s">
        <v>193</v>
      </c>
      <c r="D57" s="222" t="s">
        <v>194</v>
      </c>
      <c r="E57" s="228">
        <v>12</v>
      </c>
      <c r="F57" s="230">
        <f>H57+J57</f>
        <v>0</v>
      </c>
      <c r="G57" s="230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3">
        <v>0</v>
      </c>
      <c r="O57" s="223">
        <f>ROUND(E57*N57,5)</f>
        <v>0</v>
      </c>
      <c r="P57" s="223">
        <v>0</v>
      </c>
      <c r="Q57" s="223">
        <f>ROUND(E57*P57,5)</f>
        <v>0</v>
      </c>
      <c r="R57" s="223"/>
      <c r="S57" s="223"/>
      <c r="T57" s="224">
        <v>1</v>
      </c>
      <c r="U57" s="223">
        <f>ROUND(E57*T57,2)</f>
        <v>12</v>
      </c>
      <c r="V57" s="213"/>
      <c r="W57" s="213"/>
      <c r="X57" s="213"/>
      <c r="Y57" s="213"/>
      <c r="Z57" s="213"/>
      <c r="AA57" s="213"/>
      <c r="AB57" s="213"/>
      <c r="AC57" s="213"/>
      <c r="AD57" s="213"/>
      <c r="AE57" s="213" t="s">
        <v>96</v>
      </c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x14ac:dyDescent="0.25">
      <c r="A58" s="215" t="s">
        <v>91</v>
      </c>
      <c r="B58" s="221" t="s">
        <v>60</v>
      </c>
      <c r="C58" s="264" t="s">
        <v>61</v>
      </c>
      <c r="D58" s="225"/>
      <c r="E58" s="229"/>
      <c r="F58" s="232"/>
      <c r="G58" s="232">
        <f>SUMIF(AE59:AE78,"&lt;&gt;NOR",G59:G78)</f>
        <v>0</v>
      </c>
      <c r="H58" s="232"/>
      <c r="I58" s="232">
        <f>SUM(I59:I78)</f>
        <v>0</v>
      </c>
      <c r="J58" s="232"/>
      <c r="K58" s="232">
        <f>SUM(K59:K78)</f>
        <v>0</v>
      </c>
      <c r="L58" s="232"/>
      <c r="M58" s="232">
        <f>SUM(M59:M78)</f>
        <v>0</v>
      </c>
      <c r="N58" s="226"/>
      <c r="O58" s="226">
        <f>SUM(O59:O78)</f>
        <v>2.0000000000000001E-4</v>
      </c>
      <c r="P58" s="226"/>
      <c r="Q58" s="226">
        <f>SUM(Q59:Q78)</f>
        <v>0</v>
      </c>
      <c r="R58" s="226"/>
      <c r="S58" s="226"/>
      <c r="T58" s="227"/>
      <c r="U58" s="226">
        <f>SUM(U59:U78)</f>
        <v>30.189999999999998</v>
      </c>
      <c r="AE58" t="s">
        <v>92</v>
      </c>
    </row>
    <row r="59" spans="1:60" outlineLevel="1" x14ac:dyDescent="0.25">
      <c r="A59" s="214">
        <v>49</v>
      </c>
      <c r="B59" s="220" t="s">
        <v>195</v>
      </c>
      <c r="C59" s="263" t="s">
        <v>196</v>
      </c>
      <c r="D59" s="222" t="s">
        <v>106</v>
      </c>
      <c r="E59" s="228">
        <v>20</v>
      </c>
      <c r="F59" s="230">
        <f>H59+J59</f>
        <v>0</v>
      </c>
      <c r="G59" s="230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3">
        <v>0</v>
      </c>
      <c r="O59" s="223">
        <f>ROUND(E59*N59,5)</f>
        <v>0</v>
      </c>
      <c r="P59" s="223">
        <v>0</v>
      </c>
      <c r="Q59" s="223">
        <f>ROUND(E59*P59,5)</f>
        <v>0</v>
      </c>
      <c r="R59" s="223"/>
      <c r="S59" s="223"/>
      <c r="T59" s="224">
        <v>5.7000000000000002E-2</v>
      </c>
      <c r="U59" s="223">
        <f>ROUND(E59*T59,2)</f>
        <v>1.1399999999999999</v>
      </c>
      <c r="V59" s="213"/>
      <c r="W59" s="213"/>
      <c r="X59" s="213"/>
      <c r="Y59" s="213"/>
      <c r="Z59" s="213"/>
      <c r="AA59" s="213"/>
      <c r="AB59" s="213"/>
      <c r="AC59" s="213"/>
      <c r="AD59" s="213"/>
      <c r="AE59" s="213" t="s">
        <v>96</v>
      </c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14">
        <v>50</v>
      </c>
      <c r="B60" s="220" t="s">
        <v>197</v>
      </c>
      <c r="C60" s="263" t="s">
        <v>198</v>
      </c>
      <c r="D60" s="222" t="s">
        <v>106</v>
      </c>
      <c r="E60" s="228">
        <v>20</v>
      </c>
      <c r="F60" s="230">
        <f>H60+J60</f>
        <v>0</v>
      </c>
      <c r="G60" s="230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3">
        <v>0</v>
      </c>
      <c r="O60" s="223">
        <f>ROUND(E60*N60,5)</f>
        <v>0</v>
      </c>
      <c r="P60" s="223">
        <v>0</v>
      </c>
      <c r="Q60" s="223">
        <f>ROUND(E60*P60,5)</f>
        <v>0</v>
      </c>
      <c r="R60" s="223"/>
      <c r="S60" s="223"/>
      <c r="T60" s="224">
        <v>6.1830000000000003E-2</v>
      </c>
      <c r="U60" s="223">
        <f>ROUND(E60*T60,2)</f>
        <v>1.24</v>
      </c>
      <c r="V60" s="213"/>
      <c r="W60" s="213"/>
      <c r="X60" s="213"/>
      <c r="Y60" s="213"/>
      <c r="Z60" s="213"/>
      <c r="AA60" s="213"/>
      <c r="AB60" s="213"/>
      <c r="AC60" s="213"/>
      <c r="AD60" s="213"/>
      <c r="AE60" s="213" t="s">
        <v>96</v>
      </c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14">
        <v>51</v>
      </c>
      <c r="B61" s="220" t="s">
        <v>199</v>
      </c>
      <c r="C61" s="263" t="s">
        <v>200</v>
      </c>
      <c r="D61" s="222" t="s">
        <v>95</v>
      </c>
      <c r="E61" s="228">
        <v>2</v>
      </c>
      <c r="F61" s="230">
        <f>H61+J61</f>
        <v>0</v>
      </c>
      <c r="G61" s="230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3">
        <v>0</v>
      </c>
      <c r="O61" s="223">
        <f>ROUND(E61*N61,5)</f>
        <v>0</v>
      </c>
      <c r="P61" s="223">
        <v>0</v>
      </c>
      <c r="Q61" s="223">
        <f>ROUND(E61*P61,5)</f>
        <v>0</v>
      </c>
      <c r="R61" s="223"/>
      <c r="S61" s="223"/>
      <c r="T61" s="224">
        <v>0.33050000000000002</v>
      </c>
      <c r="U61" s="223">
        <f>ROUND(E61*T61,2)</f>
        <v>0.66</v>
      </c>
      <c r="V61" s="213"/>
      <c r="W61" s="213"/>
      <c r="X61" s="213"/>
      <c r="Y61" s="213"/>
      <c r="Z61" s="213"/>
      <c r="AA61" s="213"/>
      <c r="AB61" s="213"/>
      <c r="AC61" s="213"/>
      <c r="AD61" s="213"/>
      <c r="AE61" s="213" t="s">
        <v>96</v>
      </c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14">
        <v>52</v>
      </c>
      <c r="B62" s="220" t="s">
        <v>201</v>
      </c>
      <c r="C62" s="263" t="s">
        <v>202</v>
      </c>
      <c r="D62" s="222" t="s">
        <v>106</v>
      </c>
      <c r="E62" s="228">
        <v>20</v>
      </c>
      <c r="F62" s="230">
        <f>H62+J62</f>
        <v>0</v>
      </c>
      <c r="G62" s="230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3">
        <v>0</v>
      </c>
      <c r="O62" s="223">
        <f>ROUND(E62*N62,5)</f>
        <v>0</v>
      </c>
      <c r="P62" s="223">
        <v>0</v>
      </c>
      <c r="Q62" s="223">
        <f>ROUND(E62*P62,5)</f>
        <v>0</v>
      </c>
      <c r="R62" s="223"/>
      <c r="S62" s="223"/>
      <c r="T62" s="224">
        <v>0.37933</v>
      </c>
      <c r="U62" s="223">
        <f>ROUND(E62*T62,2)</f>
        <v>7.59</v>
      </c>
      <c r="V62" s="213"/>
      <c r="W62" s="213"/>
      <c r="X62" s="213"/>
      <c r="Y62" s="213"/>
      <c r="Z62" s="213"/>
      <c r="AA62" s="213"/>
      <c r="AB62" s="213"/>
      <c r="AC62" s="213"/>
      <c r="AD62" s="213"/>
      <c r="AE62" s="213" t="s">
        <v>96</v>
      </c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14">
        <v>53</v>
      </c>
      <c r="B63" s="220" t="s">
        <v>203</v>
      </c>
      <c r="C63" s="263" t="s">
        <v>204</v>
      </c>
      <c r="D63" s="222" t="s">
        <v>95</v>
      </c>
      <c r="E63" s="228">
        <v>1</v>
      </c>
      <c r="F63" s="230">
        <f>H63+J63</f>
        <v>0</v>
      </c>
      <c r="G63" s="230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3">
        <v>0</v>
      </c>
      <c r="O63" s="223">
        <f>ROUND(E63*N63,5)</f>
        <v>0</v>
      </c>
      <c r="P63" s="223">
        <v>0</v>
      </c>
      <c r="Q63" s="223">
        <f>ROUND(E63*P63,5)</f>
        <v>0</v>
      </c>
      <c r="R63" s="223"/>
      <c r="S63" s="223"/>
      <c r="T63" s="224">
        <v>0.14033000000000001</v>
      </c>
      <c r="U63" s="223">
        <f>ROUND(E63*T63,2)</f>
        <v>0.14000000000000001</v>
      </c>
      <c r="V63" s="213"/>
      <c r="W63" s="213"/>
      <c r="X63" s="213"/>
      <c r="Y63" s="213"/>
      <c r="Z63" s="213"/>
      <c r="AA63" s="213"/>
      <c r="AB63" s="213"/>
      <c r="AC63" s="213"/>
      <c r="AD63" s="213"/>
      <c r="AE63" s="213" t="s">
        <v>96</v>
      </c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14">
        <v>54</v>
      </c>
      <c r="B64" s="220" t="s">
        <v>205</v>
      </c>
      <c r="C64" s="263" t="s">
        <v>206</v>
      </c>
      <c r="D64" s="222" t="s">
        <v>95</v>
      </c>
      <c r="E64" s="228">
        <v>1</v>
      </c>
      <c r="F64" s="230">
        <f>H64+J64</f>
        <v>0</v>
      </c>
      <c r="G64" s="230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3">
        <v>0</v>
      </c>
      <c r="O64" s="223">
        <f>ROUND(E64*N64,5)</f>
        <v>0</v>
      </c>
      <c r="P64" s="223">
        <v>0</v>
      </c>
      <c r="Q64" s="223">
        <f>ROUND(E64*P64,5)</f>
        <v>0</v>
      </c>
      <c r="R64" s="223"/>
      <c r="S64" s="223"/>
      <c r="T64" s="224">
        <v>0</v>
      </c>
      <c r="U64" s="223">
        <f>ROUND(E64*T64,2)</f>
        <v>0</v>
      </c>
      <c r="V64" s="213"/>
      <c r="W64" s="213"/>
      <c r="X64" s="213"/>
      <c r="Y64" s="213"/>
      <c r="Z64" s="213"/>
      <c r="AA64" s="213"/>
      <c r="AB64" s="213"/>
      <c r="AC64" s="213"/>
      <c r="AD64" s="213"/>
      <c r="AE64" s="213" t="s">
        <v>99</v>
      </c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14">
        <v>55</v>
      </c>
      <c r="B65" s="220" t="s">
        <v>207</v>
      </c>
      <c r="C65" s="263" t="s">
        <v>208</v>
      </c>
      <c r="D65" s="222" t="s">
        <v>95</v>
      </c>
      <c r="E65" s="228">
        <v>2</v>
      </c>
      <c r="F65" s="230">
        <f>H65+J65</f>
        <v>0</v>
      </c>
      <c r="G65" s="230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3">
        <v>0</v>
      </c>
      <c r="O65" s="223">
        <f>ROUND(E65*N65,5)</f>
        <v>0</v>
      </c>
      <c r="P65" s="223">
        <v>0</v>
      </c>
      <c r="Q65" s="223">
        <f>ROUND(E65*P65,5)</f>
        <v>0</v>
      </c>
      <c r="R65" s="223"/>
      <c r="S65" s="223"/>
      <c r="T65" s="224">
        <v>5.3830000000000003E-2</v>
      </c>
      <c r="U65" s="223">
        <f>ROUND(E65*T65,2)</f>
        <v>0.11</v>
      </c>
      <c r="V65" s="213"/>
      <c r="W65" s="213"/>
      <c r="X65" s="213"/>
      <c r="Y65" s="213"/>
      <c r="Z65" s="213"/>
      <c r="AA65" s="213"/>
      <c r="AB65" s="213"/>
      <c r="AC65" s="213"/>
      <c r="AD65" s="213"/>
      <c r="AE65" s="213" t="s">
        <v>96</v>
      </c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14">
        <v>56</v>
      </c>
      <c r="B66" s="220" t="s">
        <v>209</v>
      </c>
      <c r="C66" s="263" t="s">
        <v>210</v>
      </c>
      <c r="D66" s="222" t="s">
        <v>95</v>
      </c>
      <c r="E66" s="228">
        <v>1</v>
      </c>
      <c r="F66" s="230">
        <f>H66+J66</f>
        <v>0</v>
      </c>
      <c r="G66" s="230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3">
        <v>0</v>
      </c>
      <c r="O66" s="223">
        <f>ROUND(E66*N66,5)</f>
        <v>0</v>
      </c>
      <c r="P66" s="223">
        <v>0</v>
      </c>
      <c r="Q66" s="223">
        <f>ROUND(E66*P66,5)</f>
        <v>0</v>
      </c>
      <c r="R66" s="223"/>
      <c r="S66" s="223"/>
      <c r="T66" s="224">
        <v>0.20166999999999999</v>
      </c>
      <c r="U66" s="223">
        <f>ROUND(E66*T66,2)</f>
        <v>0.2</v>
      </c>
      <c r="V66" s="213"/>
      <c r="W66" s="213"/>
      <c r="X66" s="213"/>
      <c r="Y66" s="213"/>
      <c r="Z66" s="213"/>
      <c r="AA66" s="213"/>
      <c r="AB66" s="213"/>
      <c r="AC66" s="213"/>
      <c r="AD66" s="213"/>
      <c r="AE66" s="213" t="s">
        <v>96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14">
        <v>57</v>
      </c>
      <c r="B67" s="220" t="s">
        <v>211</v>
      </c>
      <c r="C67" s="263" t="s">
        <v>212</v>
      </c>
      <c r="D67" s="222" t="s">
        <v>95</v>
      </c>
      <c r="E67" s="228">
        <v>1</v>
      </c>
      <c r="F67" s="230">
        <f>H67+J67</f>
        <v>0</v>
      </c>
      <c r="G67" s="230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3">
        <v>2.0000000000000001E-4</v>
      </c>
      <c r="O67" s="223">
        <f>ROUND(E67*N67,5)</f>
        <v>2.0000000000000001E-4</v>
      </c>
      <c r="P67" s="223">
        <v>0</v>
      </c>
      <c r="Q67" s="223">
        <f>ROUND(E67*P67,5)</f>
        <v>0</v>
      </c>
      <c r="R67" s="223"/>
      <c r="S67" s="223"/>
      <c r="T67" s="224">
        <v>0</v>
      </c>
      <c r="U67" s="223">
        <f>ROUND(E67*T67,2)</f>
        <v>0</v>
      </c>
      <c r="V67" s="213"/>
      <c r="W67" s="213"/>
      <c r="X67" s="213"/>
      <c r="Y67" s="213"/>
      <c r="Z67" s="213"/>
      <c r="AA67" s="213"/>
      <c r="AB67" s="213"/>
      <c r="AC67" s="213"/>
      <c r="AD67" s="213"/>
      <c r="AE67" s="213" t="s">
        <v>99</v>
      </c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14">
        <v>58</v>
      </c>
      <c r="B68" s="220" t="s">
        <v>213</v>
      </c>
      <c r="C68" s="263" t="s">
        <v>214</v>
      </c>
      <c r="D68" s="222" t="s">
        <v>95</v>
      </c>
      <c r="E68" s="228">
        <v>1</v>
      </c>
      <c r="F68" s="230">
        <f>H68+J68</f>
        <v>0</v>
      </c>
      <c r="G68" s="230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3">
        <v>0</v>
      </c>
      <c r="O68" s="223">
        <f>ROUND(E68*N68,5)</f>
        <v>0</v>
      </c>
      <c r="P68" s="223">
        <v>0</v>
      </c>
      <c r="Q68" s="223">
        <f>ROUND(E68*P68,5)</f>
        <v>0</v>
      </c>
      <c r="R68" s="223"/>
      <c r="S68" s="223"/>
      <c r="T68" s="224">
        <v>1.8480000000000001</v>
      </c>
      <c r="U68" s="223">
        <f>ROUND(E68*T68,2)</f>
        <v>1.85</v>
      </c>
      <c r="V68" s="213"/>
      <c r="W68" s="213"/>
      <c r="X68" s="213"/>
      <c r="Y68" s="213"/>
      <c r="Z68" s="213"/>
      <c r="AA68" s="213"/>
      <c r="AB68" s="213"/>
      <c r="AC68" s="213"/>
      <c r="AD68" s="213"/>
      <c r="AE68" s="213" t="s">
        <v>96</v>
      </c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14">
        <v>59</v>
      </c>
      <c r="B69" s="220" t="s">
        <v>215</v>
      </c>
      <c r="C69" s="263" t="s">
        <v>216</v>
      </c>
      <c r="D69" s="222" t="s">
        <v>95</v>
      </c>
      <c r="E69" s="228">
        <v>2</v>
      </c>
      <c r="F69" s="230">
        <f>H69+J69</f>
        <v>0</v>
      </c>
      <c r="G69" s="230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3">
        <v>0</v>
      </c>
      <c r="O69" s="223">
        <f>ROUND(E69*N69,5)</f>
        <v>0</v>
      </c>
      <c r="P69" s="223">
        <v>0</v>
      </c>
      <c r="Q69" s="223">
        <f>ROUND(E69*P69,5)</f>
        <v>0</v>
      </c>
      <c r="R69" s="223"/>
      <c r="S69" s="223"/>
      <c r="T69" s="224">
        <v>1.0780000000000001</v>
      </c>
      <c r="U69" s="223">
        <f>ROUND(E69*T69,2)</f>
        <v>2.16</v>
      </c>
      <c r="V69" s="213"/>
      <c r="W69" s="213"/>
      <c r="X69" s="213"/>
      <c r="Y69" s="213"/>
      <c r="Z69" s="213"/>
      <c r="AA69" s="213"/>
      <c r="AB69" s="213"/>
      <c r="AC69" s="213"/>
      <c r="AD69" s="213"/>
      <c r="AE69" s="213" t="s">
        <v>96</v>
      </c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14">
        <v>60</v>
      </c>
      <c r="B70" s="220" t="s">
        <v>217</v>
      </c>
      <c r="C70" s="263" t="s">
        <v>218</v>
      </c>
      <c r="D70" s="222" t="s">
        <v>95</v>
      </c>
      <c r="E70" s="228">
        <v>2</v>
      </c>
      <c r="F70" s="230">
        <f>H70+J70</f>
        <v>0</v>
      </c>
      <c r="G70" s="230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3">
        <v>0</v>
      </c>
      <c r="O70" s="223">
        <f>ROUND(E70*N70,5)</f>
        <v>0</v>
      </c>
      <c r="P70" s="223">
        <v>0</v>
      </c>
      <c r="Q70" s="223">
        <f>ROUND(E70*P70,5)</f>
        <v>0</v>
      </c>
      <c r="R70" s="223"/>
      <c r="S70" s="223"/>
      <c r="T70" s="224">
        <v>1.5249999999999999</v>
      </c>
      <c r="U70" s="223">
        <f>ROUND(E70*T70,2)</f>
        <v>3.05</v>
      </c>
      <c r="V70" s="213"/>
      <c r="W70" s="213"/>
      <c r="X70" s="213"/>
      <c r="Y70" s="213"/>
      <c r="Z70" s="213"/>
      <c r="AA70" s="213"/>
      <c r="AB70" s="213"/>
      <c r="AC70" s="213"/>
      <c r="AD70" s="213"/>
      <c r="AE70" s="213" t="s">
        <v>96</v>
      </c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14">
        <v>61</v>
      </c>
      <c r="B71" s="220" t="s">
        <v>219</v>
      </c>
      <c r="C71" s="263" t="s">
        <v>220</v>
      </c>
      <c r="D71" s="222" t="s">
        <v>194</v>
      </c>
      <c r="E71" s="228">
        <v>2</v>
      </c>
      <c r="F71" s="230">
        <f>H71+J71</f>
        <v>0</v>
      </c>
      <c r="G71" s="230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3">
        <v>0</v>
      </c>
      <c r="O71" s="223">
        <f>ROUND(E71*N71,5)</f>
        <v>0</v>
      </c>
      <c r="P71" s="223">
        <v>0</v>
      </c>
      <c r="Q71" s="223">
        <f>ROUND(E71*P71,5)</f>
        <v>0</v>
      </c>
      <c r="R71" s="223"/>
      <c r="S71" s="223"/>
      <c r="T71" s="224">
        <v>1</v>
      </c>
      <c r="U71" s="223">
        <f>ROUND(E71*T71,2)</f>
        <v>2</v>
      </c>
      <c r="V71" s="213"/>
      <c r="W71" s="213"/>
      <c r="X71" s="213"/>
      <c r="Y71" s="213"/>
      <c r="Z71" s="213"/>
      <c r="AA71" s="213"/>
      <c r="AB71" s="213"/>
      <c r="AC71" s="213"/>
      <c r="AD71" s="213"/>
      <c r="AE71" s="213" t="s">
        <v>96</v>
      </c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14">
        <v>62</v>
      </c>
      <c r="B72" s="220" t="s">
        <v>221</v>
      </c>
      <c r="C72" s="263" t="s">
        <v>222</v>
      </c>
      <c r="D72" s="222" t="s">
        <v>194</v>
      </c>
      <c r="E72" s="228">
        <v>1</v>
      </c>
      <c r="F72" s="230">
        <f>H72+J72</f>
        <v>0</v>
      </c>
      <c r="G72" s="230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3">
        <v>0</v>
      </c>
      <c r="O72" s="223">
        <f>ROUND(E72*N72,5)</f>
        <v>0</v>
      </c>
      <c r="P72" s="223">
        <v>0</v>
      </c>
      <c r="Q72" s="223">
        <f>ROUND(E72*P72,5)</f>
        <v>0</v>
      </c>
      <c r="R72" s="223"/>
      <c r="S72" s="223"/>
      <c r="T72" s="224">
        <v>1.0780000000000001</v>
      </c>
      <c r="U72" s="223">
        <f>ROUND(E72*T72,2)</f>
        <v>1.08</v>
      </c>
      <c r="V72" s="213"/>
      <c r="W72" s="213"/>
      <c r="X72" s="213"/>
      <c r="Y72" s="213"/>
      <c r="Z72" s="213"/>
      <c r="AA72" s="213"/>
      <c r="AB72" s="213"/>
      <c r="AC72" s="213"/>
      <c r="AD72" s="213"/>
      <c r="AE72" s="213" t="s">
        <v>96</v>
      </c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14">
        <v>63</v>
      </c>
      <c r="B73" s="220" t="s">
        <v>223</v>
      </c>
      <c r="C73" s="263" t="s">
        <v>224</v>
      </c>
      <c r="D73" s="222" t="s">
        <v>106</v>
      </c>
      <c r="E73" s="228">
        <v>40</v>
      </c>
      <c r="F73" s="230">
        <f>H73+J73</f>
        <v>0</v>
      </c>
      <c r="G73" s="230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3">
        <v>0</v>
      </c>
      <c r="O73" s="223">
        <f>ROUND(E73*N73,5)</f>
        <v>0</v>
      </c>
      <c r="P73" s="223">
        <v>0</v>
      </c>
      <c r="Q73" s="223">
        <f>ROUND(E73*P73,5)</f>
        <v>0</v>
      </c>
      <c r="R73" s="223"/>
      <c r="S73" s="223"/>
      <c r="T73" s="224">
        <v>7.0800000000000002E-2</v>
      </c>
      <c r="U73" s="223">
        <f>ROUND(E73*T73,2)</f>
        <v>2.83</v>
      </c>
      <c r="V73" s="213"/>
      <c r="W73" s="213"/>
      <c r="X73" s="213"/>
      <c r="Y73" s="213"/>
      <c r="Z73" s="213"/>
      <c r="AA73" s="213"/>
      <c r="AB73" s="213"/>
      <c r="AC73" s="213"/>
      <c r="AD73" s="213"/>
      <c r="AE73" s="213" t="s">
        <v>96</v>
      </c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14">
        <v>64</v>
      </c>
      <c r="B74" s="220" t="s">
        <v>225</v>
      </c>
      <c r="C74" s="263" t="s">
        <v>226</v>
      </c>
      <c r="D74" s="222" t="s">
        <v>95</v>
      </c>
      <c r="E74" s="228">
        <v>2</v>
      </c>
      <c r="F74" s="230">
        <f>H74+J74</f>
        <v>0</v>
      </c>
      <c r="G74" s="230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23">
        <v>0</v>
      </c>
      <c r="O74" s="223">
        <f>ROUND(E74*N74,5)</f>
        <v>0</v>
      </c>
      <c r="P74" s="223">
        <v>0</v>
      </c>
      <c r="Q74" s="223">
        <f>ROUND(E74*P74,5)</f>
        <v>0</v>
      </c>
      <c r="R74" s="223"/>
      <c r="S74" s="223"/>
      <c r="T74" s="224">
        <v>2.7715000000000001</v>
      </c>
      <c r="U74" s="223">
        <f>ROUND(E74*T74,2)</f>
        <v>5.54</v>
      </c>
      <c r="V74" s="213"/>
      <c r="W74" s="213"/>
      <c r="X74" s="213"/>
      <c r="Y74" s="213"/>
      <c r="Z74" s="213"/>
      <c r="AA74" s="213"/>
      <c r="AB74" s="213"/>
      <c r="AC74" s="213"/>
      <c r="AD74" s="213"/>
      <c r="AE74" s="213" t="s">
        <v>96</v>
      </c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14">
        <v>65</v>
      </c>
      <c r="B75" s="220" t="s">
        <v>227</v>
      </c>
      <c r="C75" s="263" t="s">
        <v>228</v>
      </c>
      <c r="D75" s="222" t="s">
        <v>95</v>
      </c>
      <c r="E75" s="228">
        <v>2</v>
      </c>
      <c r="F75" s="230">
        <f>H75+J75</f>
        <v>0</v>
      </c>
      <c r="G75" s="230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3">
        <v>0</v>
      </c>
      <c r="O75" s="223">
        <f>ROUND(E75*N75,5)</f>
        <v>0</v>
      </c>
      <c r="P75" s="223">
        <v>0</v>
      </c>
      <c r="Q75" s="223">
        <f>ROUND(E75*P75,5)</f>
        <v>0</v>
      </c>
      <c r="R75" s="223"/>
      <c r="S75" s="223"/>
      <c r="T75" s="224">
        <v>0.30166999999999999</v>
      </c>
      <c r="U75" s="223">
        <f>ROUND(E75*T75,2)</f>
        <v>0.6</v>
      </c>
      <c r="V75" s="213"/>
      <c r="W75" s="213"/>
      <c r="X75" s="213"/>
      <c r="Y75" s="213"/>
      <c r="Z75" s="213"/>
      <c r="AA75" s="213"/>
      <c r="AB75" s="213"/>
      <c r="AC75" s="213"/>
      <c r="AD75" s="213"/>
      <c r="AE75" s="213" t="s">
        <v>96</v>
      </c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14">
        <v>66</v>
      </c>
      <c r="B76" s="220" t="s">
        <v>229</v>
      </c>
      <c r="C76" s="263" t="s">
        <v>230</v>
      </c>
      <c r="D76" s="222" t="s">
        <v>95</v>
      </c>
      <c r="E76" s="228">
        <v>2</v>
      </c>
      <c r="F76" s="230">
        <f>H76+J76</f>
        <v>0</v>
      </c>
      <c r="G76" s="230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3">
        <v>0</v>
      </c>
      <c r="O76" s="223">
        <f>ROUND(E76*N76,5)</f>
        <v>0</v>
      </c>
      <c r="P76" s="223">
        <v>0</v>
      </c>
      <c r="Q76" s="223">
        <f>ROUND(E76*P76,5)</f>
        <v>0</v>
      </c>
      <c r="R76" s="223"/>
      <c r="S76" s="223"/>
      <c r="T76" s="224">
        <v>0</v>
      </c>
      <c r="U76" s="223">
        <f>ROUND(E76*T76,2)</f>
        <v>0</v>
      </c>
      <c r="V76" s="213"/>
      <c r="W76" s="213"/>
      <c r="X76" s="213"/>
      <c r="Y76" s="213"/>
      <c r="Z76" s="213"/>
      <c r="AA76" s="213"/>
      <c r="AB76" s="213"/>
      <c r="AC76" s="213"/>
      <c r="AD76" s="213"/>
      <c r="AE76" s="213" t="s">
        <v>99</v>
      </c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14">
        <v>67</v>
      </c>
      <c r="B77" s="220" t="s">
        <v>231</v>
      </c>
      <c r="C77" s="263" t="s">
        <v>232</v>
      </c>
      <c r="D77" s="222" t="s">
        <v>95</v>
      </c>
      <c r="E77" s="228">
        <v>2</v>
      </c>
      <c r="F77" s="230">
        <f>H77+J77</f>
        <v>0</v>
      </c>
      <c r="G77" s="230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3">
        <v>0</v>
      </c>
      <c r="O77" s="223">
        <f>ROUND(E77*N77,5)</f>
        <v>0</v>
      </c>
      <c r="P77" s="223">
        <v>0</v>
      </c>
      <c r="Q77" s="223">
        <f>ROUND(E77*P77,5)</f>
        <v>0</v>
      </c>
      <c r="R77" s="223"/>
      <c r="S77" s="223"/>
      <c r="T77" s="224">
        <v>0</v>
      </c>
      <c r="U77" s="223">
        <f>ROUND(E77*T77,2)</f>
        <v>0</v>
      </c>
      <c r="V77" s="213"/>
      <c r="W77" s="213"/>
      <c r="X77" s="213"/>
      <c r="Y77" s="213"/>
      <c r="Z77" s="213"/>
      <c r="AA77" s="213"/>
      <c r="AB77" s="213"/>
      <c r="AC77" s="213"/>
      <c r="AD77" s="213"/>
      <c r="AE77" s="213" t="s">
        <v>99</v>
      </c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14">
        <v>68</v>
      </c>
      <c r="B78" s="220" t="s">
        <v>233</v>
      </c>
      <c r="C78" s="263" t="s">
        <v>234</v>
      </c>
      <c r="D78" s="222" t="s">
        <v>95</v>
      </c>
      <c r="E78" s="228">
        <v>2</v>
      </c>
      <c r="F78" s="230">
        <f>H78+J78</f>
        <v>0</v>
      </c>
      <c r="G78" s="230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3">
        <v>0</v>
      </c>
      <c r="O78" s="223">
        <f>ROUND(E78*N78,5)</f>
        <v>0</v>
      </c>
      <c r="P78" s="223">
        <v>0</v>
      </c>
      <c r="Q78" s="223">
        <f>ROUND(E78*P78,5)</f>
        <v>0</v>
      </c>
      <c r="R78" s="223"/>
      <c r="S78" s="223"/>
      <c r="T78" s="224">
        <v>0</v>
      </c>
      <c r="U78" s="223">
        <f>ROUND(E78*T78,2)</f>
        <v>0</v>
      </c>
      <c r="V78" s="213"/>
      <c r="W78" s="213"/>
      <c r="X78" s="213"/>
      <c r="Y78" s="213"/>
      <c r="Z78" s="213"/>
      <c r="AA78" s="213"/>
      <c r="AB78" s="213"/>
      <c r="AC78" s="213"/>
      <c r="AD78" s="213"/>
      <c r="AE78" s="213" t="s">
        <v>99</v>
      </c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x14ac:dyDescent="0.25">
      <c r="A79" s="215" t="s">
        <v>91</v>
      </c>
      <c r="B79" s="221" t="s">
        <v>62</v>
      </c>
      <c r="C79" s="264" t="s">
        <v>63</v>
      </c>
      <c r="D79" s="225"/>
      <c r="E79" s="229"/>
      <c r="F79" s="232"/>
      <c r="G79" s="232">
        <f>SUMIF(AE80:AE84,"&lt;&gt;NOR",G80:G84)</f>
        <v>0</v>
      </c>
      <c r="H79" s="232"/>
      <c r="I79" s="232">
        <f>SUM(I80:I84)</f>
        <v>0</v>
      </c>
      <c r="J79" s="232"/>
      <c r="K79" s="232">
        <f>SUM(K80:K84)</f>
        <v>0</v>
      </c>
      <c r="L79" s="232"/>
      <c r="M79" s="232">
        <f>SUM(M80:M84)</f>
        <v>0</v>
      </c>
      <c r="N79" s="226"/>
      <c r="O79" s="226">
        <f>SUM(O80:O84)</f>
        <v>4.4400000000000004E-3</v>
      </c>
      <c r="P79" s="226"/>
      <c r="Q79" s="226">
        <f>SUM(Q80:Q84)</f>
        <v>0</v>
      </c>
      <c r="R79" s="226"/>
      <c r="S79" s="226"/>
      <c r="T79" s="227"/>
      <c r="U79" s="226">
        <f>SUM(U80:U84)</f>
        <v>6.0600000000000005</v>
      </c>
      <c r="AE79" t="s">
        <v>92</v>
      </c>
    </row>
    <row r="80" spans="1:60" outlineLevel="1" x14ac:dyDescent="0.25">
      <c r="A80" s="214">
        <v>69</v>
      </c>
      <c r="B80" s="220" t="s">
        <v>235</v>
      </c>
      <c r="C80" s="263" t="s">
        <v>236</v>
      </c>
      <c r="D80" s="222" t="s">
        <v>95</v>
      </c>
      <c r="E80" s="228">
        <v>1</v>
      </c>
      <c r="F80" s="230">
        <f>H80+J80</f>
        <v>0</v>
      </c>
      <c r="G80" s="230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3">
        <v>0</v>
      </c>
      <c r="O80" s="223">
        <f>ROUND(E80*N80,5)</f>
        <v>0</v>
      </c>
      <c r="P80" s="223">
        <v>0</v>
      </c>
      <c r="Q80" s="223">
        <f>ROUND(E80*P80,5)</f>
        <v>0</v>
      </c>
      <c r="R80" s="223"/>
      <c r="S80" s="223"/>
      <c r="T80" s="224">
        <v>0.02</v>
      </c>
      <c r="U80" s="223">
        <f>ROUND(E80*T80,2)</f>
        <v>0.02</v>
      </c>
      <c r="V80" s="213"/>
      <c r="W80" s="213"/>
      <c r="X80" s="213"/>
      <c r="Y80" s="213"/>
      <c r="Z80" s="213"/>
      <c r="AA80" s="213"/>
      <c r="AB80" s="213"/>
      <c r="AC80" s="213"/>
      <c r="AD80" s="213"/>
      <c r="AE80" s="213" t="s">
        <v>96</v>
      </c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14">
        <v>70</v>
      </c>
      <c r="B81" s="220" t="s">
        <v>237</v>
      </c>
      <c r="C81" s="263" t="s">
        <v>238</v>
      </c>
      <c r="D81" s="222" t="s">
        <v>95</v>
      </c>
      <c r="E81" s="228">
        <v>4</v>
      </c>
      <c r="F81" s="230">
        <f>H81+J81</f>
        <v>0</v>
      </c>
      <c r="G81" s="230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3">
        <v>0</v>
      </c>
      <c r="O81" s="223">
        <f>ROUND(E81*N81,5)</f>
        <v>0</v>
      </c>
      <c r="P81" s="223">
        <v>0</v>
      </c>
      <c r="Q81" s="223">
        <f>ROUND(E81*P81,5)</f>
        <v>0</v>
      </c>
      <c r="R81" s="223"/>
      <c r="S81" s="223"/>
      <c r="T81" s="224">
        <v>0.66</v>
      </c>
      <c r="U81" s="223">
        <f>ROUND(E81*T81,2)</f>
        <v>2.64</v>
      </c>
      <c r="V81" s="213"/>
      <c r="W81" s="213"/>
      <c r="X81" s="213"/>
      <c r="Y81" s="213"/>
      <c r="Z81" s="213"/>
      <c r="AA81" s="213"/>
      <c r="AB81" s="213"/>
      <c r="AC81" s="213"/>
      <c r="AD81" s="213"/>
      <c r="AE81" s="213" t="s">
        <v>96</v>
      </c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14">
        <v>71</v>
      </c>
      <c r="B82" s="220" t="s">
        <v>239</v>
      </c>
      <c r="C82" s="263" t="s">
        <v>240</v>
      </c>
      <c r="D82" s="222" t="s">
        <v>95</v>
      </c>
      <c r="E82" s="228">
        <v>4</v>
      </c>
      <c r="F82" s="230">
        <f>H82+J82</f>
        <v>0</v>
      </c>
      <c r="G82" s="230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23">
        <v>1.1000000000000001E-3</v>
      </c>
      <c r="O82" s="223">
        <f>ROUND(E82*N82,5)</f>
        <v>4.4000000000000003E-3</v>
      </c>
      <c r="P82" s="223">
        <v>0</v>
      </c>
      <c r="Q82" s="223">
        <f>ROUND(E82*P82,5)</f>
        <v>0</v>
      </c>
      <c r="R82" s="223"/>
      <c r="S82" s="223"/>
      <c r="T82" s="224">
        <v>0</v>
      </c>
      <c r="U82" s="223">
        <f>ROUND(E82*T82,2)</f>
        <v>0</v>
      </c>
      <c r="V82" s="213"/>
      <c r="W82" s="213"/>
      <c r="X82" s="213"/>
      <c r="Y82" s="213"/>
      <c r="Z82" s="213"/>
      <c r="AA82" s="213"/>
      <c r="AB82" s="213"/>
      <c r="AC82" s="213"/>
      <c r="AD82" s="213"/>
      <c r="AE82" s="213" t="s">
        <v>99</v>
      </c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14">
        <v>72</v>
      </c>
      <c r="B83" s="220" t="s">
        <v>241</v>
      </c>
      <c r="C83" s="263" t="s">
        <v>242</v>
      </c>
      <c r="D83" s="222" t="s">
        <v>95</v>
      </c>
      <c r="E83" s="228">
        <v>4</v>
      </c>
      <c r="F83" s="230">
        <f>H83+J83</f>
        <v>0</v>
      </c>
      <c r="G83" s="230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23">
        <v>0</v>
      </c>
      <c r="O83" s="223">
        <f>ROUND(E83*N83,5)</f>
        <v>0</v>
      </c>
      <c r="P83" s="223">
        <v>0</v>
      </c>
      <c r="Q83" s="223">
        <f>ROUND(E83*P83,5)</f>
        <v>0</v>
      </c>
      <c r="R83" s="223"/>
      <c r="S83" s="223"/>
      <c r="T83" s="224">
        <v>0.85</v>
      </c>
      <c r="U83" s="223">
        <f>ROUND(E83*T83,2)</f>
        <v>3.4</v>
      </c>
      <c r="V83" s="213"/>
      <c r="W83" s="213"/>
      <c r="X83" s="213"/>
      <c r="Y83" s="213"/>
      <c r="Z83" s="213"/>
      <c r="AA83" s="213"/>
      <c r="AB83" s="213"/>
      <c r="AC83" s="213"/>
      <c r="AD83" s="213"/>
      <c r="AE83" s="213" t="s">
        <v>96</v>
      </c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41">
        <v>73</v>
      </c>
      <c r="B84" s="242" t="s">
        <v>243</v>
      </c>
      <c r="C84" s="265" t="s">
        <v>244</v>
      </c>
      <c r="D84" s="243" t="s">
        <v>95</v>
      </c>
      <c r="E84" s="244">
        <v>4</v>
      </c>
      <c r="F84" s="245">
        <f>H84+J84</f>
        <v>0</v>
      </c>
      <c r="G84" s="245">
        <f>ROUND(E84*F84,2)</f>
        <v>0</v>
      </c>
      <c r="H84" s="246"/>
      <c r="I84" s="245">
        <f>ROUND(E84*H84,2)</f>
        <v>0</v>
      </c>
      <c r="J84" s="246"/>
      <c r="K84" s="245">
        <f>ROUND(E84*J84,2)</f>
        <v>0</v>
      </c>
      <c r="L84" s="245">
        <v>21</v>
      </c>
      <c r="M84" s="245">
        <f>G84*(1+L84/100)</f>
        <v>0</v>
      </c>
      <c r="N84" s="247">
        <v>1.0000000000000001E-5</v>
      </c>
      <c r="O84" s="247">
        <f>ROUND(E84*N84,5)</f>
        <v>4.0000000000000003E-5</v>
      </c>
      <c r="P84" s="247">
        <v>0</v>
      </c>
      <c r="Q84" s="247">
        <f>ROUND(E84*P84,5)</f>
        <v>0</v>
      </c>
      <c r="R84" s="247"/>
      <c r="S84" s="247"/>
      <c r="T84" s="248">
        <v>0</v>
      </c>
      <c r="U84" s="247">
        <f>ROUND(E84*T84,2)</f>
        <v>0</v>
      </c>
      <c r="V84" s="213"/>
      <c r="W84" s="213"/>
      <c r="X84" s="213"/>
      <c r="Y84" s="213"/>
      <c r="Z84" s="213"/>
      <c r="AA84" s="213"/>
      <c r="AB84" s="213"/>
      <c r="AC84" s="213"/>
      <c r="AD84" s="213"/>
      <c r="AE84" s="213" t="s">
        <v>99</v>
      </c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x14ac:dyDescent="0.25">
      <c r="A85" s="6"/>
      <c r="B85" s="7" t="s">
        <v>245</v>
      </c>
      <c r="C85" s="266" t="s">
        <v>245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AC85">
        <v>12</v>
      </c>
      <c r="AD85">
        <v>21</v>
      </c>
    </row>
    <row r="86" spans="1:60" x14ac:dyDescent="0.25">
      <c r="A86" s="249"/>
      <c r="B86" s="250" t="s">
        <v>28</v>
      </c>
      <c r="C86" s="267" t="s">
        <v>245</v>
      </c>
      <c r="D86" s="251"/>
      <c r="E86" s="251"/>
      <c r="F86" s="251"/>
      <c r="G86" s="262">
        <f>G8+G22+G58+G79</f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AC86">
        <f>SUMIF(L7:L84,AC85,G7:G84)</f>
        <v>0</v>
      </c>
      <c r="AD86">
        <f>SUMIF(L7:L84,AD85,G7:G84)</f>
        <v>0</v>
      </c>
      <c r="AE86" t="s">
        <v>246</v>
      </c>
    </row>
    <row r="87" spans="1:60" x14ac:dyDescent="0.25">
      <c r="A87" s="6"/>
      <c r="B87" s="7" t="s">
        <v>245</v>
      </c>
      <c r="C87" s="266" t="s">
        <v>245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60" x14ac:dyDescent="0.25">
      <c r="A88" s="6"/>
      <c r="B88" s="7" t="s">
        <v>245</v>
      </c>
      <c r="C88" s="266" t="s">
        <v>245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60" x14ac:dyDescent="0.25">
      <c r="A89" s="252" t="s">
        <v>247</v>
      </c>
      <c r="B89" s="252"/>
      <c r="C89" s="268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 x14ac:dyDescent="0.25">
      <c r="A90" s="253"/>
      <c r="B90" s="254"/>
      <c r="C90" s="269"/>
      <c r="D90" s="254"/>
      <c r="E90" s="254"/>
      <c r="F90" s="254"/>
      <c r="G90" s="25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E90" t="s">
        <v>248</v>
      </c>
    </row>
    <row r="91" spans="1:60" x14ac:dyDescent="0.25">
      <c r="A91" s="256"/>
      <c r="B91" s="257"/>
      <c r="C91" s="270"/>
      <c r="D91" s="257"/>
      <c r="E91" s="257"/>
      <c r="F91" s="257"/>
      <c r="G91" s="25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5">
      <c r="A92" s="256"/>
      <c r="B92" s="257"/>
      <c r="C92" s="270"/>
      <c r="D92" s="257"/>
      <c r="E92" s="257"/>
      <c r="F92" s="257"/>
      <c r="G92" s="25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5">
      <c r="A93" s="256"/>
      <c r="B93" s="257"/>
      <c r="C93" s="270"/>
      <c r="D93" s="257"/>
      <c r="E93" s="257"/>
      <c r="F93" s="257"/>
      <c r="G93" s="25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5">
      <c r="A94" s="259"/>
      <c r="B94" s="260"/>
      <c r="C94" s="271"/>
      <c r="D94" s="260"/>
      <c r="E94" s="260"/>
      <c r="F94" s="260"/>
      <c r="G94" s="261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5">
      <c r="A95" s="6"/>
      <c r="B95" s="7" t="s">
        <v>245</v>
      </c>
      <c r="C95" s="266" t="s">
        <v>245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5">
      <c r="C96" s="272"/>
      <c r="AE96" t="s">
        <v>249</v>
      </c>
    </row>
  </sheetData>
  <mergeCells count="6">
    <mergeCell ref="A1:G1"/>
    <mergeCell ref="C2:G2"/>
    <mergeCell ref="C3:G3"/>
    <mergeCell ref="C4:G4"/>
    <mergeCell ref="A89:C89"/>
    <mergeCell ref="A90:G9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Hruska</dc:creator>
  <cp:lastModifiedBy>Antonin Hruska</cp:lastModifiedBy>
  <cp:lastPrinted>2014-02-28T09:52:57Z</cp:lastPrinted>
  <dcterms:created xsi:type="dcterms:W3CDTF">2009-04-08T07:15:50Z</dcterms:created>
  <dcterms:modified xsi:type="dcterms:W3CDTF">2024-08-04T18:44:38Z</dcterms:modified>
</cp:coreProperties>
</file>