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Y z KROSU\"/>
    </mc:Choice>
  </mc:AlternateContent>
  <bookViews>
    <workbookView xWindow="0" yWindow="0" windowWidth="0" windowHeight="0"/>
  </bookViews>
  <sheets>
    <sheet name="Rekapitulace stavby" sheetId="1" r:id="rId1"/>
    <sheet name="01 - Kabelové rozvod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Kabelové rozvody'!$C$126:$K$177</definedName>
    <definedName name="_xlnm.Print_Area" localSheetId="1">'01 - Kabelové rozvody'!$C$4:$J$76,'01 - Kabelové rozvody'!$C$82:$J$108,'01 - Kabelové rozvody'!$C$114:$K$177</definedName>
    <definedName name="_xlnm.Print_Titles" localSheetId="1">'01 - Kabelové rozvody'!$126:$126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77"/>
  <c r="BH177"/>
  <c r="BG177"/>
  <c r="BF177"/>
  <c r="T177"/>
  <c r="T176"/>
  <c r="R177"/>
  <c r="R176"/>
  <c r="P177"/>
  <c r="P176"/>
  <c r="BI175"/>
  <c r="BH175"/>
  <c r="BG175"/>
  <c r="BF175"/>
  <c r="T175"/>
  <c r="T174"/>
  <c r="R175"/>
  <c r="R174"/>
  <c r="P175"/>
  <c r="P174"/>
  <c r="BI173"/>
  <c r="BH173"/>
  <c r="BG173"/>
  <c r="BF173"/>
  <c r="T173"/>
  <c r="T172"/>
  <c r="T171"/>
  <c r="R173"/>
  <c r="R172"/>
  <c r="R171"/>
  <c r="P173"/>
  <c r="P172"/>
  <c r="P171"/>
  <c r="BI170"/>
  <c r="BH170"/>
  <c r="BG170"/>
  <c r="BF170"/>
  <c r="T170"/>
  <c r="T169"/>
  <c r="T168"/>
  <c r="R170"/>
  <c r="R169"/>
  <c r="R168"/>
  <c r="P170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123"/>
  <c r="J14"/>
  <c r="J12"/>
  <c r="J121"/>
  <c r="E7"/>
  <c r="E117"/>
  <c i="1" r="L90"/>
  <c r="AM90"/>
  <c r="AM89"/>
  <c r="L89"/>
  <c r="AM87"/>
  <c r="L87"/>
  <c r="L85"/>
  <c r="L84"/>
  <c i="2" r="BK170"/>
  <c r="J160"/>
  <c r="BK152"/>
  <c r="J144"/>
  <c r="BK133"/>
  <c r="J161"/>
  <c r="J155"/>
  <c r="J149"/>
  <c r="J145"/>
  <c i="1" r="AS94"/>
  <c i="2" r="BK165"/>
  <c r="J151"/>
  <c r="J143"/>
  <c r="J136"/>
  <c r="J173"/>
  <c r="J163"/>
  <c r="J153"/>
  <c r="J148"/>
  <c r="BK140"/>
  <c r="BK175"/>
  <c r="BK164"/>
  <c r="BK155"/>
  <c r="BK149"/>
  <c r="J141"/>
  <c r="BK162"/>
  <c r="BK156"/>
  <c r="BK150"/>
  <c r="J142"/>
  <c r="J177"/>
  <c r="BK166"/>
  <c r="J158"/>
  <c r="BK141"/>
  <c r="BK134"/>
  <c r="BK177"/>
  <c r="J164"/>
  <c r="BK158"/>
  <c r="J150"/>
  <c r="BK143"/>
  <c r="J135"/>
  <c r="BK173"/>
  <c r="BK161"/>
  <c r="BK154"/>
  <c r="BK148"/>
  <c r="BK136"/>
  <c r="BK131"/>
  <c r="J159"/>
  <c r="BK153"/>
  <c r="J146"/>
  <c r="J133"/>
  <c r="J170"/>
  <c r="J162"/>
  <c r="BK144"/>
  <c r="BK139"/>
  <c r="J130"/>
  <c r="J165"/>
  <c r="BK160"/>
  <c r="J156"/>
  <c r="BK146"/>
  <c r="BK142"/>
  <c r="BK130"/>
  <c r="BK167"/>
  <c r="J157"/>
  <c r="BK151"/>
  <c r="BK135"/>
  <c r="J167"/>
  <c r="BK157"/>
  <c r="J154"/>
  <c r="J147"/>
  <c r="J134"/>
  <c r="J175"/>
  <c r="BK163"/>
  <c r="BK147"/>
  <c r="J140"/>
  <c r="J131"/>
  <c r="J166"/>
  <c r="BK159"/>
  <c r="J152"/>
  <c r="BK145"/>
  <c r="J139"/>
  <c l="1" r="R129"/>
  <c r="P132"/>
  <c r="T132"/>
  <c r="R138"/>
  <c r="R137"/>
  <c r="P129"/>
  <c r="P128"/>
  <c r="T129"/>
  <c r="T128"/>
  <c r="R132"/>
  <c r="T138"/>
  <c r="T137"/>
  <c r="BK129"/>
  <c r="BK128"/>
  <c r="J128"/>
  <c r="J97"/>
  <c r="BK132"/>
  <c r="J132"/>
  <c r="J99"/>
  <c r="BK138"/>
  <c r="J138"/>
  <c r="J101"/>
  <c r="P138"/>
  <c r="P137"/>
  <c r="BK176"/>
  <c r="J176"/>
  <c r="J107"/>
  <c r="BK169"/>
  <c r="J169"/>
  <c r="J103"/>
  <c r="BK172"/>
  <c r="J172"/>
  <c r="J105"/>
  <c r="BK174"/>
  <c r="J174"/>
  <c r="J106"/>
  <c r="F92"/>
  <c r="BE133"/>
  <c r="BE134"/>
  <c r="BE143"/>
  <c r="BE149"/>
  <c r="BE161"/>
  <c r="BE170"/>
  <c r="F91"/>
  <c r="J123"/>
  <c r="BE131"/>
  <c r="BE135"/>
  <c r="BE140"/>
  <c r="BE145"/>
  <c r="BE148"/>
  <c r="BE153"/>
  <c r="BE154"/>
  <c r="BE155"/>
  <c r="BE156"/>
  <c r="BE159"/>
  <c r="BE163"/>
  <c r="BE167"/>
  <c r="BE173"/>
  <c r="E85"/>
  <c r="J92"/>
  <c r="BE130"/>
  <c r="BE136"/>
  <c r="BE141"/>
  <c r="BE144"/>
  <c r="BE151"/>
  <c r="BE152"/>
  <c r="BE164"/>
  <c r="BE165"/>
  <c r="BE166"/>
  <c r="J89"/>
  <c r="BE139"/>
  <c r="BE142"/>
  <c r="BE146"/>
  <c r="BE147"/>
  <c r="BE150"/>
  <c r="BE157"/>
  <c r="BE158"/>
  <c r="BE160"/>
  <c r="BE162"/>
  <c r="BE175"/>
  <c r="BE177"/>
  <c r="F35"/>
  <c i="1" r="BB95"/>
  <c r="BB94"/>
  <c r="AX94"/>
  <c i="2" r="F37"/>
  <c i="1" r="BD95"/>
  <c r="BD94"/>
  <c r="W33"/>
  <c i="2" r="F34"/>
  <c i="1" r="BA95"/>
  <c r="BA94"/>
  <c r="W30"/>
  <c i="2" r="F36"/>
  <c i="1" r="BC95"/>
  <c r="BC94"/>
  <c r="W32"/>
  <c i="2" r="J34"/>
  <c i="1" r="AW95"/>
  <c i="2" l="1" r="T127"/>
  <c r="P127"/>
  <c i="1" r="AU95"/>
  <c i="2" r="R128"/>
  <c r="R127"/>
  <c r="J129"/>
  <c r="J98"/>
  <c r="BK137"/>
  <c r="J137"/>
  <c r="J100"/>
  <c r="BK171"/>
  <c r="J171"/>
  <c r="J104"/>
  <c r="BK168"/>
  <c r="J168"/>
  <c r="J102"/>
  <c i="1" r="AU94"/>
  <c i="2" r="J33"/>
  <c i="1" r="AV95"/>
  <c r="AT95"/>
  <c i="2" r="F33"/>
  <c i="1" r="AZ95"/>
  <c r="AZ94"/>
  <c r="W29"/>
  <c r="W31"/>
  <c r="AW94"/>
  <c r="AK30"/>
  <c r="AY94"/>
  <c i="2" l="1" r="BK127"/>
  <c r="J127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<sst xmlns="http://schemas.openxmlformats.org/spreadsheetml/2006/main">
  <si>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</si>
  <si>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</si>
  <si>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</si>
  <si>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</si>
  <si>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</si>
  <si>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{84319575-b828-422c-8289-35f0731b0d92}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</si>
  <si>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</si>
  <si>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</si>
  <si>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</si>
  <si>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</si>
  <si>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</si>
  <si>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</si>
  <si>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</si>
  <si>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</si>
  <si>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!konektivita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</si>
  <si>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</si>
  <si>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</si>
  <si>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01-KONEKTIVITA - ZŠ - Základní škola Lomnice - Kabelové rozvody</t>
  </si>
  <si>
    <t>KSO:</t>
  </si>
  <si>
    <t>CC-CZ:</t>
  </si>
  <si>
    <t>Místo:</t>
  </si>
  <si>
    <t xml:space="preserve"> </t>
  </si>
  <si>
    <t>Datum:</t>
  </si>
  <si>
    <t>18. 12. 2024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</si>
  <si>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</si>
  <si>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</si>
  <si>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</si>
  <si>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</si>
  <si>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</si>
  <si>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</si>
  <si>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</si>
  <si>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</si>
  <si>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</si>
  <si>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</si>
  <si>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</si>
  <si>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</si>
  <si>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</si>
  <si>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</si>
  <si>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</si>
  <si>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</si>
  <si>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</si>
  <si>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</si>
  <si>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</si>
  <si>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</si>
  <si>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</si>
  <si>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</si>
  <si>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</si>
  <si>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</si>
  <si>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</si>
  <si>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</si>
  <si>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</si>
  <si>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</si>
  <si>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</si>
  <si>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</si>
  <si>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</si>
  <si>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</si>
  <si>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</si>
  <si>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</si>
  <si>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</si>
  <si>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</si>
  <si>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</si>
  <si>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</si>
  <si>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</si>
  <si>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</si>
  <si>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</si>
  <si>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</si>
  <si>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</si>
  <si>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</si>
  <si>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</si>
  <si>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</si>
  <si>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</si>
  <si>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</si>
  <si>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</si>
  <si>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</si>
  <si>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</si>
  <si>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</si>
  <si>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</si>
  <si>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</si>
  <si>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</si>
  <si>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Kabelové rozvody</t>
  </si>
  <si>
    <t>STA</t>
  </si>
  <si>
    <t>1</t>
  </si>
  <si>
    <t>{1f9c36b0-1259-4803-9337-521946bff94d}</t>
  </si>
  <si>
    <t>2</t>
  </si>
  <si>
    <t>KRYCÍ LIST SOUPISU PRACÍ</t>
  </si>
  <si>
    <t>Objekt:</t>
  </si>
  <si>
    <t>01 - Kabelové rozvody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</si>
  <si>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</si>
  <si>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</si>
  <si>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</si>
  <si>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</si>
  <si>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</si>
  <si>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</si>
  <si>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</si>
  <si>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997 - Přesun sutě</t>
  </si>
  <si>
    <t>PSV - Práce a dodávky PSV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</si>
  <si>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</si>
  <si>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</si>
  <si>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</si>
  <si>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</si>
  <si>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</si>
  <si>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</si>
  <si>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</si>
  <si>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</si>
  <si>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</si>
  <si>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</si>
  <si>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</si>
  <si>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</si>
  <si>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</si>
  <si>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</si>
  <si>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</si>
  <si>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</si>
  <si>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</si>
  <si>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</si>
  <si>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</si>
  <si>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</si>
  <si>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</si>
  <si>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</si>
  <si>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</si>
  <si>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</si>
  <si>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</si>
  <si>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89</t>
  </si>
  <si>
    <t>K</t>
  </si>
  <si>
    <t>311101211-RR</t>
  </si>
  <si>
    <t>Vytvoření prostupů do 0,02 m2 ve zdech nosných osazením vložek z trub, dílců, tvarovek</t>
  </si>
  <si>
    <t>ks</t>
  </si>
  <si>
    <t>4</t>
  </si>
  <si>
    <t>90</t>
  </si>
  <si>
    <t>M</t>
  </si>
  <si>
    <t>R777000</t>
  </si>
  <si>
    <t>Opravy omítky a malby po vytvoření prostupů</t>
  </si>
  <si>
    <t>soubor</t>
  </si>
  <si>
    <t>8</t>
  </si>
  <si>
    <t>997</t>
  </si>
  <si>
    <t>Přesun sutě</t>
  </si>
  <si>
    <t>997013211</t>
  </si>
  <si>
    <t>Vnitrostaveništní doprava suti a vybouraných hmot vodorovně do 50 m s naložením ručně pro budovy a haly výšky do 6 m</t>
  </si>
  <si>
    <t>t</t>
  </si>
  <si>
    <t>CS ÚRS 2024 01</t>
  </si>
  <si>
    <t>6</t>
  </si>
  <si>
    <t>10</t>
  </si>
  <si>
    <t>997013501</t>
  </si>
  <si>
    <t>Odvoz suti a vybouraných hmot na skládku nebo meziskládku se složením, na vzdálenost do 1 km</t>
  </si>
  <si>
    <t>11</t>
  </si>
  <si>
    <t>997013509</t>
  </si>
  <si>
    <t>Odvoz suti a vybouraných hmot na skládku nebo meziskládku se složením, na vzdálenost Příplatek k ceně za každý další započatý 1 km přes 1 km</t>
  </si>
  <si>
    <t>997013631</t>
  </si>
  <si>
    <t>Poplatek za uložení stavebního odpadu na skládce (skládkovné) směsného stavebního a demoličního zatříděného do Katalogu odpadů pod kódem 17 09 04</t>
  </si>
  <si>
    <t>PSV</t>
  </si>
  <si>
    <t>Práce a dodávky PSV</t>
  </si>
  <si>
    <t>742</t>
  </si>
  <si>
    <t>Elektroinstalace - slaboproud</t>
  </si>
  <si>
    <t>16</t>
  </si>
  <si>
    <t>742110041</t>
  </si>
  <si>
    <t>Montáž lišt elektroinstalačních vkládacích</t>
  </si>
  <si>
    <t>m</t>
  </si>
  <si>
    <t>14</t>
  </si>
  <si>
    <t>17</t>
  </si>
  <si>
    <t>34571004</t>
  </si>
  <si>
    <t>lišta elektroinstalační hranatá PVC 20x20mm</t>
  </si>
  <si>
    <t>32</t>
  </si>
  <si>
    <t>18</t>
  </si>
  <si>
    <t>34571007</t>
  </si>
  <si>
    <t>lišta elektroinstalační hranatá PVC 20x40mm</t>
  </si>
  <si>
    <t>19</t>
  </si>
  <si>
    <t>34571002</t>
  </si>
  <si>
    <t>lišta elektroinstalační hranatá PVC 40x60mm</t>
  </si>
  <si>
    <t>20</t>
  </si>
  <si>
    <t>22</t>
  </si>
  <si>
    <t>742110401</t>
  </si>
  <si>
    <t>Montáž instalačních kanálů plastových jednokomorových</t>
  </si>
  <si>
    <t>23</t>
  </si>
  <si>
    <t>34573015</t>
  </si>
  <si>
    <t>kanál parapetní 150x50 mm</t>
  </si>
  <si>
    <t>24</t>
  </si>
  <si>
    <t>742121002</t>
  </si>
  <si>
    <t>Montáž kabelů sdělovacích pro vnitřní rozvody</t>
  </si>
  <si>
    <t>26</t>
  </si>
  <si>
    <t>25</t>
  </si>
  <si>
    <t>1000304585</t>
  </si>
  <si>
    <t>kabel UTP CAT6 LSOH</t>
  </si>
  <si>
    <t>R-položka</t>
  </si>
  <si>
    <t>28</t>
  </si>
  <si>
    <t>74</t>
  </si>
  <si>
    <t>00000002</t>
  </si>
  <si>
    <t>Patch kabel datová Cat6 - délka 1m včetně instalace</t>
  </si>
  <si>
    <t>kus</t>
  </si>
  <si>
    <t>30</t>
  </si>
  <si>
    <t>742124011</t>
  </si>
  <si>
    <t>Montáž kabelů datových optických pro vnitřní rozvody do trubky zatažením</t>
  </si>
  <si>
    <t>27</t>
  </si>
  <si>
    <t>34123000</t>
  </si>
  <si>
    <t>kabel datový optický OM2 univerzální 4 vlákna 50/125 plášť LSOH</t>
  </si>
  <si>
    <t>34</t>
  </si>
  <si>
    <t>65</t>
  </si>
  <si>
    <t>37451145</t>
  </si>
  <si>
    <t>panel vyvazovací 1U do racku 19"</t>
  </si>
  <si>
    <t>36</t>
  </si>
  <si>
    <t>64</t>
  </si>
  <si>
    <t>742330023</t>
  </si>
  <si>
    <t>Montáž vyvazovacího panelu 1U</t>
  </si>
  <si>
    <t>38</t>
  </si>
  <si>
    <t>67</t>
  </si>
  <si>
    <t>37452025</t>
  </si>
  <si>
    <t>Keystone - prvek ukončovací datového rozvodu keystone 1xRJ45 UTP Cat6 samořezný</t>
  </si>
  <si>
    <t>40</t>
  </si>
  <si>
    <t>91</t>
  </si>
  <si>
    <t>742124005</t>
  </si>
  <si>
    <t>Montáž kabelů datových FTP, UTP, STP ukončení kabelu prvkem keystone</t>
  </si>
  <si>
    <t>42</t>
  </si>
  <si>
    <t>66</t>
  </si>
  <si>
    <t>35712106</t>
  </si>
  <si>
    <t>panel rozvodný 19" 8x zásuvka dle ČSN max 16A kabel 3x1,5mm 2m - výška max. 1,5U - přepěťová ochrana - 8 x 230V zásuvek - přívodní šňůra 3m - barva černá</t>
  </si>
  <si>
    <t>44</t>
  </si>
  <si>
    <t>742330029R</t>
  </si>
  <si>
    <t>Instalace datových rozvaděčů, včetně vybavení</t>
  </si>
  <si>
    <t>46</t>
  </si>
  <si>
    <t>63</t>
  </si>
  <si>
    <t>37451120</t>
  </si>
  <si>
    <t>patch panel neosazený 1U 24 portů 19" STP Neosazený patch panel pro instalaci keystone (pouze plech s otvory pro keystone)</t>
  </si>
  <si>
    <t>48</t>
  </si>
  <si>
    <t>62</t>
  </si>
  <si>
    <t>742330034</t>
  </si>
  <si>
    <t>Montáž patch panelu 24 portů neosazeného</t>
  </si>
  <si>
    <t>50</t>
  </si>
  <si>
    <t>31</t>
  </si>
  <si>
    <t>35759000</t>
  </si>
  <si>
    <t>Optická vana výsuvná 1U do 19" racku, 24x Simplex SC vč. kazet -osazená optickými spojkami SC -</t>
  </si>
  <si>
    <t>52</t>
  </si>
  <si>
    <t>742330036</t>
  </si>
  <si>
    <t>Montáž strukturované kabeláže příslušenství a ostatní práce k rozvaděčům sestavení optické vany</t>
  </si>
  <si>
    <t>54</t>
  </si>
  <si>
    <t>33</t>
  </si>
  <si>
    <t>1000232081</t>
  </si>
  <si>
    <t>zásuvka datová na omítku , 1xRJ 45, 45x45</t>
  </si>
  <si>
    <t>56</t>
  </si>
  <si>
    <t>1000232082</t>
  </si>
  <si>
    <t>zásuvka datová, 2xRJ 45</t>
  </si>
  <si>
    <t>58</t>
  </si>
  <si>
    <t>69</t>
  </si>
  <si>
    <t>742330045</t>
  </si>
  <si>
    <t>Montáž datové zásuvky 1 až 6 pozic přisazené na omítku</t>
  </si>
  <si>
    <t>60</t>
  </si>
  <si>
    <t>998742311</t>
  </si>
  <si>
    <t>Přesun hmot pro slaboproud stanovený procentní sazbou (%) z ceny vodorovná dopravní vzdálenost do 50 m ruční (bez užití mechanizace) v objektech výšky do 6 m</t>
  </si>
  <si>
    <t>%</t>
  </si>
  <si>
    <t>83</t>
  </si>
  <si>
    <t>35712010</t>
  </si>
  <si>
    <t>RACK-rozvaděč nástěnný jednodílný 19" celoskleněné dveře 15U/500mm</t>
  </si>
  <si>
    <t>85</t>
  </si>
  <si>
    <t>35712059</t>
  </si>
  <si>
    <t>rozvaděč stojanový 19" celoskleněné dveře 32U/800x900mm</t>
  </si>
  <si>
    <t>84</t>
  </si>
  <si>
    <t>35712063</t>
  </si>
  <si>
    <t>rozvaděč stojanový 19" celoskleněné dveře 42U/800x1000mm</t>
  </si>
  <si>
    <t>68</t>
  </si>
  <si>
    <t>86</t>
  </si>
  <si>
    <t>34123019R</t>
  </si>
  <si>
    <t>DAC kabel optický propojovací, včetně instalace</t>
  </si>
  <si>
    <t>70</t>
  </si>
  <si>
    <t>Práce a dodávky M</t>
  </si>
  <si>
    <t>22-M</t>
  </si>
  <si>
    <t>Montáže technologických zařízení pro dopravní stavby</t>
  </si>
  <si>
    <t>92</t>
  </si>
  <si>
    <t>220490846</t>
  </si>
  <si>
    <t>Měření strukturované kabeláže jednoho portu</t>
  </si>
  <si>
    <t>72</t>
  </si>
  <si>
    <t>VRN</t>
  </si>
  <si>
    <t>Vedlejší rozpočtové náklady</t>
  </si>
  <si>
    <t>5</t>
  </si>
  <si>
    <t>VRN1</t>
  </si>
  <si>
    <t>Průzkumné, geodetické a projektové práce</t>
  </si>
  <si>
    <t>013254000</t>
  </si>
  <si>
    <t>Dokumentace skutečného provedení stavby</t>
  </si>
  <si>
    <t>VRN6</t>
  </si>
  <si>
    <t>Územní vlivy</t>
  </si>
  <si>
    <t>57</t>
  </si>
  <si>
    <t>065002000</t>
  </si>
  <si>
    <t>Mimostaveništní doprava materiálů</t>
  </si>
  <si>
    <t>76</t>
  </si>
  <si>
    <t>VRN9</t>
  </si>
  <si>
    <t>Ostatní náklady</t>
  </si>
  <si>
    <t>091003000</t>
  </si>
  <si>
    <t>Ostatní náklady bez rozlišení</t>
  </si>
  <si>
    <t>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</si>
</sst>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!konektivita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01-KONEKTIVITA - ZŠ - Základní škola Lomnice - Kabelové rozvody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18. 12. 2024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Kabelové rozvody'!J30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Kabelové rozvody'!P127</f>
        <v>0</v>
      </c>
      <c r="AV95" s="125">
        <f>'01 - Kabelové rozvody'!J33</f>
        <v>0</v>
      </c>
      <c r="AW95" s="125">
        <f>'01 - Kabelové rozvody'!J34</f>
        <v>0</v>
      </c>
      <c r="AX95" s="125">
        <f>'01 - Kabelové rozvody'!J35</f>
        <v>0</v>
      </c>
      <c r="AY95" s="125">
        <f>'01 - Kabelové rozvody'!J36</f>
        <v>0</v>
      </c>
      <c r="AZ95" s="125">
        <f>'01 - Kabelové rozvody'!F33</f>
        <v>0</v>
      </c>
      <c r="BA95" s="125">
        <f>'01 - Kabelové rozvody'!F34</f>
        <v>0</v>
      </c>
      <c r="BB95" s="125">
        <f>'01 - Kabelové rozvody'!F35</f>
        <v>0</v>
      </c>
      <c r="BC95" s="125">
        <f>'01 - Kabelové rozvody'!F36</f>
        <v>0</v>
      </c>
      <c r="BD95" s="127">
        <f>'01 - Kabelové rozvody'!F37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9BlLaTEnBO9BBw6yvEfhY3klxm87i5+0so8jDtP8bBBrwo01MOlMSO76+HWNlSEP0tyAGfQLth2mT5qPkg5Ogg==" hashValue="ps4QYF0w5rwPPiWGVgFb7Isbwwox3QvbB7+qGp6m6ttrGvL9thRIMmfmCncgzFd2WcNoNelpM4WNqh2woT0GRA==" algorithmName="SHA-512" password="C53B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Kabelové rozvo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26.25" customHeight="1">
      <c r="B7" s="17"/>
      <c r="E7" s="134" t="str">
        <f>'Rekapitulace stavby'!K6</f>
        <v>01-KONEKTIVITA - ZŠ - Základní škola Lomnice - Kabelové rozvody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18. 12. 2024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ROUND((SUM(BE127:BE177)),  2)</f>
        <v>0</v>
      </c>
      <c r="G33" s="35"/>
      <c r="H33" s="35"/>
      <c r="I33" s="148">
        <v>0.20999999999999999</v>
      </c>
      <c r="J33" s="147">
        <f>ROUND(((SUM(BE127:BE177))*I33),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ROUND((SUM(BF127:BF177)),  2)</f>
        <v>0</v>
      </c>
      <c r="G34" s="35"/>
      <c r="H34" s="35"/>
      <c r="I34" s="148">
        <v>0.12</v>
      </c>
      <c r="J34" s="147">
        <f>ROUND(((SUM(BF127:BF177))*I34),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ROUND((SUM(BG127:BG177)),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ROUND((SUM(BH127:BH177)),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ROUND((SUM(BI127:BI177)),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67" t="str">
        <f>E7</f>
        <v>01-KONEKTIVITA - ZŠ - Základní škola Lomnice - Kabelové rozvody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Kabelové rozvody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J128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J129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J132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2"/>
      <c r="C100" s="173"/>
      <c r="D100" s="174" t="s">
        <v>95</v>
      </c>
      <c r="E100" s="175"/>
      <c r="F100" s="175"/>
      <c r="G100" s="175"/>
      <c r="H100" s="175"/>
      <c r="I100" s="175"/>
      <c r="J100" s="176">
        <f>J137</f>
        <v>0</v>
      </c>
      <c r="K100" s="173"/>
      <c r="L100" s="17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J138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2"/>
      <c r="C102" s="173"/>
      <c r="D102" s="174" t="s">
        <v>97</v>
      </c>
      <c r="E102" s="175"/>
      <c r="F102" s="175"/>
      <c r="G102" s="175"/>
      <c r="H102" s="175"/>
      <c r="I102" s="175"/>
      <c r="J102" s="176">
        <f>J168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J169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99</v>
      </c>
      <c r="E104" s="175"/>
      <c r="F104" s="175"/>
      <c r="G104" s="175"/>
      <c r="H104" s="175"/>
      <c r="I104" s="175"/>
      <c r="J104" s="176">
        <f>J171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J172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J174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102</v>
      </c>
      <c r="E107" s="181"/>
      <c r="F107" s="181"/>
      <c r="G107" s="181"/>
      <c r="H107" s="181"/>
      <c r="I107" s="181"/>
      <c r="J107" s="182">
        <f>J176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103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6.25" customHeight="1">
      <c r="A117" s="35"/>
      <c r="B117" s="36"/>
      <c r="C117" s="37"/>
      <c r="D117" s="37"/>
      <c r="E117" s="167" t="str">
        <f>E7</f>
        <v>01-KONEKTIVITA - ZŠ - Základní škola Lomnice - Kabelové rozvody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85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01 - Kabelové rozvody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6" t="str">
        <f>IF(J12="","",J12)</f>
        <v>18. 12. 2024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29" t="s">
        <v>29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29" t="s">
        <v>31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4"/>
      <c r="B126" s="185"/>
      <c r="C126" s="186" t="s">
        <v>104</v>
      </c>
      <c r="D126" s="187" t="s">
        <v>58</v>
      </c>
      <c r="E126" s="187" t="s">
        <v>54</v>
      </c>
      <c r="F126" s="187" t="s">
        <v>55</v>
      </c>
      <c r="G126" s="187" t="s">
        <v>105</v>
      </c>
      <c r="H126" s="187" t="s">
        <v>106</v>
      </c>
      <c r="I126" s="187" t="s">
        <v>107</v>
      </c>
      <c r="J126" s="187" t="s">
        <v>89</v>
      </c>
      <c r="K126" s="188" t="s">
        <v>108</v>
      </c>
      <c r="L126" s="189"/>
      <c r="M126" s="97" t="s">
        <v>1</v>
      </c>
      <c r="N126" s="98" t="s">
        <v>37</v>
      </c>
      <c r="O126" s="98" t="s">
        <v>109</v>
      </c>
      <c r="P126" s="98" t="s">
        <v>110</v>
      </c>
      <c r="Q126" s="98" t="s">
        <v>111</v>
      </c>
      <c r="R126" s="98" t="s">
        <v>112</v>
      </c>
      <c r="S126" s="98" t="s">
        <v>113</v>
      </c>
      <c r="T126" s="99" t="s">
        <v>114</v>
      </c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</row>
    <row r="127" s="2" customFormat="1" ht="22.8" customHeight="1">
      <c r="A127" s="35"/>
      <c r="B127" s="36"/>
      <c r="C127" s="104" t="s">
        <v>115</v>
      </c>
      <c r="D127" s="37"/>
      <c r="E127" s="37"/>
      <c r="F127" s="37"/>
      <c r="G127" s="37"/>
      <c r="H127" s="37"/>
      <c r="I127" s="37"/>
      <c r="J127" s="190">
        <f>BK127</f>
        <v>0</v>
      </c>
      <c r="K127" s="37"/>
      <c r="L127" s="41"/>
      <c r="M127" s="100"/>
      <c r="N127" s="191"/>
      <c r="O127" s="101"/>
      <c r="P127" s="192">
        <f>P128+P137+P168+P171</f>
        <v>0</v>
      </c>
      <c r="Q127" s="101"/>
      <c r="R127" s="192">
        <f>R128+R137+R168+R171</f>
        <v>0</v>
      </c>
      <c r="S127" s="101"/>
      <c r="T127" s="193">
        <f>T128+T137+T168+T171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72</v>
      </c>
      <c r="AU127" s="14" t="s">
        <v>91</v>
      </c>
      <c r="BK127" s="194">
        <f>BK128+BK137+BK168+BK171</f>
        <v>0</v>
      </c>
    </row>
    <row r="128" s="12" customFormat="1" ht="25.92" customHeight="1">
      <c r="A128" s="12"/>
      <c r="B128" s="195"/>
      <c r="C128" s="196"/>
      <c r="D128" s="197" t="s">
        <v>72</v>
      </c>
      <c r="E128" s="198" t="s">
        <v>116</v>
      </c>
      <c r="F128" s="198" t="s">
        <v>117</v>
      </c>
      <c r="G128" s="196"/>
      <c r="H128" s="196"/>
      <c r="I128" s="199"/>
      <c r="J128" s="200">
        <f>BK128</f>
        <v>0</v>
      </c>
      <c r="K128" s="196"/>
      <c r="L128" s="201"/>
      <c r="M128" s="202"/>
      <c r="N128" s="203"/>
      <c r="O128" s="203"/>
      <c r="P128" s="204">
        <f>P129+P132</f>
        <v>0</v>
      </c>
      <c r="Q128" s="203"/>
      <c r="R128" s="204">
        <f>R129+R132</f>
        <v>0</v>
      </c>
      <c r="S128" s="203"/>
      <c r="T128" s="205">
        <f>T129+T132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81</v>
      </c>
      <c r="AT128" s="207" t="s">
        <v>72</v>
      </c>
      <c r="AU128" s="207" t="s">
        <v>73</v>
      </c>
      <c r="AY128" s="206" t="s">
        <v>118</v>
      </c>
      <c r="BK128" s="208">
        <f>BK129+BK132</f>
        <v>0</v>
      </c>
    </row>
    <row r="129" s="12" customFormat="1" ht="22.8" customHeight="1">
      <c r="A129" s="12"/>
      <c r="B129" s="195"/>
      <c r="C129" s="196"/>
      <c r="D129" s="197" t="s">
        <v>72</v>
      </c>
      <c r="E129" s="209" t="s">
        <v>119</v>
      </c>
      <c r="F129" s="209" t="s">
        <v>120</v>
      </c>
      <c r="G129" s="196"/>
      <c r="H129" s="196"/>
      <c r="I129" s="199"/>
      <c r="J129" s="210">
        <f>BK129</f>
        <v>0</v>
      </c>
      <c r="K129" s="196"/>
      <c r="L129" s="201"/>
      <c r="M129" s="202"/>
      <c r="N129" s="203"/>
      <c r="O129" s="203"/>
      <c r="P129" s="204">
        <f>SUM(P130:P131)</f>
        <v>0</v>
      </c>
      <c r="Q129" s="203"/>
      <c r="R129" s="204">
        <f>SUM(R130:R131)</f>
        <v>0</v>
      </c>
      <c r="S129" s="203"/>
      <c r="T129" s="205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81</v>
      </c>
      <c r="AT129" s="207" t="s">
        <v>72</v>
      </c>
      <c r="AU129" s="207" t="s">
        <v>81</v>
      </c>
      <c r="AY129" s="206" t="s">
        <v>118</v>
      </c>
      <c r="BK129" s="208">
        <f>SUM(BK130:BK131)</f>
        <v>0</v>
      </c>
    </row>
    <row r="130" s="2" customFormat="1" ht="24.15" customHeight="1">
      <c r="A130" s="35"/>
      <c r="B130" s="36"/>
      <c r="C130" s="211" t="s">
        <v>121</v>
      </c>
      <c r="D130" s="211" t="s">
        <v>122</v>
      </c>
      <c r="E130" s="212" t="s">
        <v>123</v>
      </c>
      <c r="F130" s="213" t="s">
        <v>124</v>
      </c>
      <c r="G130" s="214" t="s">
        <v>125</v>
      </c>
      <c r="H130" s="215">
        <v>53</v>
      </c>
      <c r="I130" s="216"/>
      <c r="J130" s="217">
        <f>ROUND(I130*H130,2)</f>
        <v>0</v>
      </c>
      <c r="K130" s="213" t="s">
        <v>1</v>
      </c>
      <c r="L130" s="41"/>
      <c r="M130" s="218" t="s">
        <v>1</v>
      </c>
      <c r="N130" s="219" t="s">
        <v>38</v>
      </c>
      <c r="O130" s="88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2" t="s">
        <v>126</v>
      </c>
      <c r="AT130" s="222" t="s">
        <v>122</v>
      </c>
      <c r="AU130" s="222" t="s">
        <v>83</v>
      </c>
      <c r="AY130" s="14" t="s">
        <v>118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4" t="s">
        <v>81</v>
      </c>
      <c r="BK130" s="223">
        <f>ROUND(I130*H130,2)</f>
        <v>0</v>
      </c>
      <c r="BL130" s="14" t="s">
        <v>126</v>
      </c>
      <c r="BM130" s="222" t="s">
        <v>83</v>
      </c>
    </row>
    <row r="131" s="2" customFormat="1" ht="16.5" customHeight="1">
      <c r="A131" s="35"/>
      <c r="B131" s="36"/>
      <c r="C131" s="224" t="s">
        <v>127</v>
      </c>
      <c r="D131" s="224" t="s">
        <v>128</v>
      </c>
      <c r="E131" s="225" t="s">
        <v>129</v>
      </c>
      <c r="F131" s="226" t="s">
        <v>130</v>
      </c>
      <c r="G131" s="227" t="s">
        <v>131</v>
      </c>
      <c r="H131" s="228">
        <v>1</v>
      </c>
      <c r="I131" s="229"/>
      <c r="J131" s="230">
        <f>ROUND(I131*H131,2)</f>
        <v>0</v>
      </c>
      <c r="K131" s="226" t="s">
        <v>1</v>
      </c>
      <c r="L131" s="231"/>
      <c r="M131" s="232" t="s">
        <v>1</v>
      </c>
      <c r="N131" s="233" t="s">
        <v>38</v>
      </c>
      <c r="O131" s="88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132</v>
      </c>
      <c r="AT131" s="222" t="s">
        <v>128</v>
      </c>
      <c r="AU131" s="222" t="s">
        <v>83</v>
      </c>
      <c r="AY131" s="14" t="s">
        <v>118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4" t="s">
        <v>81</v>
      </c>
      <c r="BK131" s="223">
        <f>ROUND(I131*H131,2)</f>
        <v>0</v>
      </c>
      <c r="BL131" s="14" t="s">
        <v>126</v>
      </c>
      <c r="BM131" s="222" t="s">
        <v>126</v>
      </c>
    </row>
    <row r="132" s="12" customFormat="1" ht="22.8" customHeight="1">
      <c r="A132" s="12"/>
      <c r="B132" s="195"/>
      <c r="C132" s="196"/>
      <c r="D132" s="197" t="s">
        <v>72</v>
      </c>
      <c r="E132" s="209" t="s">
        <v>133</v>
      </c>
      <c r="F132" s="209" t="s">
        <v>134</v>
      </c>
      <c r="G132" s="196"/>
      <c r="H132" s="196"/>
      <c r="I132" s="199"/>
      <c r="J132" s="210">
        <f>BK132</f>
        <v>0</v>
      </c>
      <c r="K132" s="196"/>
      <c r="L132" s="201"/>
      <c r="M132" s="202"/>
      <c r="N132" s="203"/>
      <c r="O132" s="203"/>
      <c r="P132" s="204">
        <f>SUM(P133:P136)</f>
        <v>0</v>
      </c>
      <c r="Q132" s="203"/>
      <c r="R132" s="204">
        <f>SUM(R133:R136)</f>
        <v>0</v>
      </c>
      <c r="S132" s="203"/>
      <c r="T132" s="205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6" t="s">
        <v>81</v>
      </c>
      <c r="AT132" s="207" t="s">
        <v>72</v>
      </c>
      <c r="AU132" s="207" t="s">
        <v>81</v>
      </c>
      <c r="AY132" s="206" t="s">
        <v>118</v>
      </c>
      <c r="BK132" s="208">
        <f>SUM(BK133:BK136)</f>
        <v>0</v>
      </c>
    </row>
    <row r="133" s="2" customFormat="1" ht="37.8" customHeight="1">
      <c r="A133" s="35"/>
      <c r="B133" s="36"/>
      <c r="C133" s="211" t="s">
        <v>132</v>
      </c>
      <c r="D133" s="211" t="s">
        <v>122</v>
      </c>
      <c r="E133" s="212" t="s">
        <v>135</v>
      </c>
      <c r="F133" s="213" t="s">
        <v>136</v>
      </c>
      <c r="G133" s="214" t="s">
        <v>137</v>
      </c>
      <c r="H133" s="215">
        <v>0.10000000000000001</v>
      </c>
      <c r="I133" s="216"/>
      <c r="J133" s="217">
        <f>ROUND(I133*H133,2)</f>
        <v>0</v>
      </c>
      <c r="K133" s="213" t="s">
        <v>138</v>
      </c>
      <c r="L133" s="41"/>
      <c r="M133" s="218" t="s">
        <v>1</v>
      </c>
      <c r="N133" s="219" t="s">
        <v>38</v>
      </c>
      <c r="O133" s="88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126</v>
      </c>
      <c r="AT133" s="222" t="s">
        <v>122</v>
      </c>
      <c r="AU133" s="222" t="s">
        <v>83</v>
      </c>
      <c r="AY133" s="14" t="s">
        <v>118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4" t="s">
        <v>81</v>
      </c>
      <c r="BK133" s="223">
        <f>ROUND(I133*H133,2)</f>
        <v>0</v>
      </c>
      <c r="BL133" s="14" t="s">
        <v>126</v>
      </c>
      <c r="BM133" s="222" t="s">
        <v>139</v>
      </c>
    </row>
    <row r="134" s="2" customFormat="1" ht="33" customHeight="1">
      <c r="A134" s="35"/>
      <c r="B134" s="36"/>
      <c r="C134" s="211" t="s">
        <v>140</v>
      </c>
      <c r="D134" s="211" t="s">
        <v>122</v>
      </c>
      <c r="E134" s="212" t="s">
        <v>141</v>
      </c>
      <c r="F134" s="213" t="s">
        <v>142</v>
      </c>
      <c r="G134" s="214" t="s">
        <v>137</v>
      </c>
      <c r="H134" s="215">
        <v>0.10000000000000001</v>
      </c>
      <c r="I134" s="216"/>
      <c r="J134" s="217">
        <f>ROUND(I134*H134,2)</f>
        <v>0</v>
      </c>
      <c r="K134" s="213" t="s">
        <v>138</v>
      </c>
      <c r="L134" s="41"/>
      <c r="M134" s="218" t="s">
        <v>1</v>
      </c>
      <c r="N134" s="219" t="s">
        <v>38</v>
      </c>
      <c r="O134" s="88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126</v>
      </c>
      <c r="AT134" s="222" t="s">
        <v>122</v>
      </c>
      <c r="AU134" s="222" t="s">
        <v>83</v>
      </c>
      <c r="AY134" s="14" t="s">
        <v>118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4" t="s">
        <v>81</v>
      </c>
      <c r="BK134" s="223">
        <f>ROUND(I134*H134,2)</f>
        <v>0</v>
      </c>
      <c r="BL134" s="14" t="s">
        <v>126</v>
      </c>
      <c r="BM134" s="222" t="s">
        <v>132</v>
      </c>
    </row>
    <row r="135" s="2" customFormat="1" ht="44.25" customHeight="1">
      <c r="A135" s="35"/>
      <c r="B135" s="36"/>
      <c r="C135" s="211" t="s">
        <v>143</v>
      </c>
      <c r="D135" s="211" t="s">
        <v>122</v>
      </c>
      <c r="E135" s="212" t="s">
        <v>144</v>
      </c>
      <c r="F135" s="213" t="s">
        <v>145</v>
      </c>
      <c r="G135" s="214" t="s">
        <v>137</v>
      </c>
      <c r="H135" s="215">
        <v>25.155999999999999</v>
      </c>
      <c r="I135" s="216"/>
      <c r="J135" s="217">
        <f>ROUND(I135*H135,2)</f>
        <v>0</v>
      </c>
      <c r="K135" s="213" t="s">
        <v>138</v>
      </c>
      <c r="L135" s="41"/>
      <c r="M135" s="218" t="s">
        <v>1</v>
      </c>
      <c r="N135" s="219" t="s">
        <v>38</v>
      </c>
      <c r="O135" s="88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126</v>
      </c>
      <c r="AT135" s="222" t="s">
        <v>122</v>
      </c>
      <c r="AU135" s="222" t="s">
        <v>83</v>
      </c>
      <c r="AY135" s="14" t="s">
        <v>118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4" t="s">
        <v>81</v>
      </c>
      <c r="BK135" s="223">
        <f>ROUND(I135*H135,2)</f>
        <v>0</v>
      </c>
      <c r="BL135" s="14" t="s">
        <v>126</v>
      </c>
      <c r="BM135" s="222" t="s">
        <v>140</v>
      </c>
    </row>
    <row r="136" s="2" customFormat="1" ht="44.25" customHeight="1">
      <c r="A136" s="35"/>
      <c r="B136" s="36"/>
      <c r="C136" s="211" t="s">
        <v>8</v>
      </c>
      <c r="D136" s="211" t="s">
        <v>122</v>
      </c>
      <c r="E136" s="212" t="s">
        <v>146</v>
      </c>
      <c r="F136" s="213" t="s">
        <v>147</v>
      </c>
      <c r="G136" s="214" t="s">
        <v>137</v>
      </c>
      <c r="H136" s="215">
        <v>0.10000000000000001</v>
      </c>
      <c r="I136" s="216"/>
      <c r="J136" s="217">
        <f>ROUND(I136*H136,2)</f>
        <v>0</v>
      </c>
      <c r="K136" s="213" t="s">
        <v>138</v>
      </c>
      <c r="L136" s="41"/>
      <c r="M136" s="218" t="s">
        <v>1</v>
      </c>
      <c r="N136" s="219" t="s">
        <v>38</v>
      </c>
      <c r="O136" s="88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126</v>
      </c>
      <c r="AT136" s="222" t="s">
        <v>122</v>
      </c>
      <c r="AU136" s="222" t="s">
        <v>83</v>
      </c>
      <c r="AY136" s="14" t="s">
        <v>118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4" t="s">
        <v>81</v>
      </c>
      <c r="BK136" s="223">
        <f>ROUND(I136*H136,2)</f>
        <v>0</v>
      </c>
      <c r="BL136" s="14" t="s">
        <v>126</v>
      </c>
      <c r="BM136" s="222" t="s">
        <v>8</v>
      </c>
    </row>
    <row r="137" s="12" customFormat="1" ht="25.92" customHeight="1">
      <c r="A137" s="12"/>
      <c r="B137" s="195"/>
      <c r="C137" s="196"/>
      <c r="D137" s="197" t="s">
        <v>72</v>
      </c>
      <c r="E137" s="198" t="s">
        <v>148</v>
      </c>
      <c r="F137" s="198" t="s">
        <v>149</v>
      </c>
      <c r="G137" s="196"/>
      <c r="H137" s="196"/>
      <c r="I137" s="199"/>
      <c r="J137" s="200">
        <f>BK137</f>
        <v>0</v>
      </c>
      <c r="K137" s="196"/>
      <c r="L137" s="201"/>
      <c r="M137" s="202"/>
      <c r="N137" s="203"/>
      <c r="O137" s="203"/>
      <c r="P137" s="204">
        <f>P138</f>
        <v>0</v>
      </c>
      <c r="Q137" s="203"/>
      <c r="R137" s="204">
        <f>R138</f>
        <v>0</v>
      </c>
      <c r="S137" s="203"/>
      <c r="T137" s="205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6" t="s">
        <v>83</v>
      </c>
      <c r="AT137" s="207" t="s">
        <v>72</v>
      </c>
      <c r="AU137" s="207" t="s">
        <v>73</v>
      </c>
      <c r="AY137" s="206" t="s">
        <v>118</v>
      </c>
      <c r="BK137" s="208">
        <f>BK138</f>
        <v>0</v>
      </c>
    </row>
    <row r="138" s="12" customFormat="1" ht="22.8" customHeight="1">
      <c r="A138" s="12"/>
      <c r="B138" s="195"/>
      <c r="C138" s="196"/>
      <c r="D138" s="197" t="s">
        <v>72</v>
      </c>
      <c r="E138" s="209" t="s">
        <v>150</v>
      </c>
      <c r="F138" s="209" t="s">
        <v>151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SUM(P139:P167)</f>
        <v>0</v>
      </c>
      <c r="Q138" s="203"/>
      <c r="R138" s="204">
        <f>SUM(R139:R167)</f>
        <v>0</v>
      </c>
      <c r="S138" s="203"/>
      <c r="T138" s="205">
        <f>SUM(T139:T167)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6" t="s">
        <v>83</v>
      </c>
      <c r="AT138" s="207" t="s">
        <v>72</v>
      </c>
      <c r="AU138" s="207" t="s">
        <v>81</v>
      </c>
      <c r="AY138" s="206" t="s">
        <v>118</v>
      </c>
      <c r="BK138" s="208">
        <f>SUM(BK139:BK167)</f>
        <v>0</v>
      </c>
    </row>
    <row r="139" s="2" customFormat="1" ht="16.5" customHeight="1">
      <c r="A139" s="35"/>
      <c r="B139" s="36"/>
      <c r="C139" s="211" t="s">
        <v>152</v>
      </c>
      <c r="D139" s="211" t="s">
        <v>122</v>
      </c>
      <c r="E139" s="212" t="s">
        <v>153</v>
      </c>
      <c r="F139" s="213" t="s">
        <v>154</v>
      </c>
      <c r="G139" s="214" t="s">
        <v>155</v>
      </c>
      <c r="H139" s="215">
        <v>600</v>
      </c>
      <c r="I139" s="216"/>
      <c r="J139" s="217">
        <f>ROUND(I139*H139,2)</f>
        <v>0</v>
      </c>
      <c r="K139" s="213" t="s">
        <v>138</v>
      </c>
      <c r="L139" s="41"/>
      <c r="M139" s="218" t="s">
        <v>1</v>
      </c>
      <c r="N139" s="219" t="s">
        <v>38</v>
      </c>
      <c r="O139" s="88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152</v>
      </c>
      <c r="AT139" s="222" t="s">
        <v>122</v>
      </c>
      <c r="AU139" s="222" t="s">
        <v>83</v>
      </c>
      <c r="AY139" s="14" t="s">
        <v>118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4" t="s">
        <v>81</v>
      </c>
      <c r="BK139" s="223">
        <f>ROUND(I139*H139,2)</f>
        <v>0</v>
      </c>
      <c r="BL139" s="14" t="s">
        <v>152</v>
      </c>
      <c r="BM139" s="222" t="s">
        <v>156</v>
      </c>
    </row>
    <row r="140" s="2" customFormat="1" ht="16.5" customHeight="1">
      <c r="A140" s="35"/>
      <c r="B140" s="36"/>
      <c r="C140" s="224" t="s">
        <v>157</v>
      </c>
      <c r="D140" s="224" t="s">
        <v>128</v>
      </c>
      <c r="E140" s="225" t="s">
        <v>158</v>
      </c>
      <c r="F140" s="226" t="s">
        <v>159</v>
      </c>
      <c r="G140" s="227" t="s">
        <v>155</v>
      </c>
      <c r="H140" s="228">
        <v>300</v>
      </c>
      <c r="I140" s="229"/>
      <c r="J140" s="230">
        <f>ROUND(I140*H140,2)</f>
        <v>0</v>
      </c>
      <c r="K140" s="226" t="s">
        <v>138</v>
      </c>
      <c r="L140" s="231"/>
      <c r="M140" s="232" t="s">
        <v>1</v>
      </c>
      <c r="N140" s="233" t="s">
        <v>38</v>
      </c>
      <c r="O140" s="88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160</v>
      </c>
      <c r="AT140" s="222" t="s">
        <v>128</v>
      </c>
      <c r="AU140" s="222" t="s">
        <v>83</v>
      </c>
      <c r="AY140" s="14" t="s">
        <v>118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4" t="s">
        <v>81</v>
      </c>
      <c r="BK140" s="223">
        <f>ROUND(I140*H140,2)</f>
        <v>0</v>
      </c>
      <c r="BL140" s="14" t="s">
        <v>152</v>
      </c>
      <c r="BM140" s="222" t="s">
        <v>152</v>
      </c>
    </row>
    <row r="141" s="2" customFormat="1" ht="16.5" customHeight="1">
      <c r="A141" s="35"/>
      <c r="B141" s="36"/>
      <c r="C141" s="224" t="s">
        <v>161</v>
      </c>
      <c r="D141" s="224" t="s">
        <v>128</v>
      </c>
      <c r="E141" s="225" t="s">
        <v>162</v>
      </c>
      <c r="F141" s="226" t="s">
        <v>163</v>
      </c>
      <c r="G141" s="227" t="s">
        <v>155</v>
      </c>
      <c r="H141" s="228">
        <v>200</v>
      </c>
      <c r="I141" s="229"/>
      <c r="J141" s="230">
        <f>ROUND(I141*H141,2)</f>
        <v>0</v>
      </c>
      <c r="K141" s="226" t="s">
        <v>138</v>
      </c>
      <c r="L141" s="231"/>
      <c r="M141" s="232" t="s">
        <v>1</v>
      </c>
      <c r="N141" s="233" t="s">
        <v>38</v>
      </c>
      <c r="O141" s="88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2" t="s">
        <v>160</v>
      </c>
      <c r="AT141" s="222" t="s">
        <v>128</v>
      </c>
      <c r="AU141" s="222" t="s">
        <v>83</v>
      </c>
      <c r="AY141" s="14" t="s">
        <v>118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4" t="s">
        <v>81</v>
      </c>
      <c r="BK141" s="223">
        <f>ROUND(I141*H141,2)</f>
        <v>0</v>
      </c>
      <c r="BL141" s="14" t="s">
        <v>152</v>
      </c>
      <c r="BM141" s="222" t="s">
        <v>161</v>
      </c>
    </row>
    <row r="142" s="2" customFormat="1" ht="16.5" customHeight="1">
      <c r="A142" s="35"/>
      <c r="B142" s="36"/>
      <c r="C142" s="224" t="s">
        <v>164</v>
      </c>
      <c r="D142" s="224" t="s">
        <v>128</v>
      </c>
      <c r="E142" s="225" t="s">
        <v>165</v>
      </c>
      <c r="F142" s="226" t="s">
        <v>166</v>
      </c>
      <c r="G142" s="227" t="s">
        <v>155</v>
      </c>
      <c r="H142" s="228">
        <v>100</v>
      </c>
      <c r="I142" s="229"/>
      <c r="J142" s="230">
        <f>ROUND(I142*H142,2)</f>
        <v>0</v>
      </c>
      <c r="K142" s="226" t="s">
        <v>138</v>
      </c>
      <c r="L142" s="231"/>
      <c r="M142" s="232" t="s">
        <v>1</v>
      </c>
      <c r="N142" s="233" t="s">
        <v>38</v>
      </c>
      <c r="O142" s="88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160</v>
      </c>
      <c r="AT142" s="222" t="s">
        <v>128</v>
      </c>
      <c r="AU142" s="222" t="s">
        <v>83</v>
      </c>
      <c r="AY142" s="14" t="s">
        <v>118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4" t="s">
        <v>81</v>
      </c>
      <c r="BK142" s="223">
        <f>ROUND(I142*H142,2)</f>
        <v>0</v>
      </c>
      <c r="BL142" s="14" t="s">
        <v>152</v>
      </c>
      <c r="BM142" s="222" t="s">
        <v>167</v>
      </c>
    </row>
    <row r="143" s="2" customFormat="1" ht="24.15" customHeight="1">
      <c r="A143" s="35"/>
      <c r="B143" s="36"/>
      <c r="C143" s="211" t="s">
        <v>168</v>
      </c>
      <c r="D143" s="211" t="s">
        <v>122</v>
      </c>
      <c r="E143" s="212" t="s">
        <v>169</v>
      </c>
      <c r="F143" s="213" t="s">
        <v>170</v>
      </c>
      <c r="G143" s="214" t="s">
        <v>155</v>
      </c>
      <c r="H143" s="215">
        <v>20</v>
      </c>
      <c r="I143" s="216"/>
      <c r="J143" s="217">
        <f>ROUND(I143*H143,2)</f>
        <v>0</v>
      </c>
      <c r="K143" s="213" t="s">
        <v>138</v>
      </c>
      <c r="L143" s="41"/>
      <c r="M143" s="218" t="s">
        <v>1</v>
      </c>
      <c r="N143" s="219" t="s">
        <v>38</v>
      </c>
      <c r="O143" s="88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2" t="s">
        <v>152</v>
      </c>
      <c r="AT143" s="222" t="s">
        <v>122</v>
      </c>
      <c r="AU143" s="222" t="s">
        <v>83</v>
      </c>
      <c r="AY143" s="14" t="s">
        <v>118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4" t="s">
        <v>81</v>
      </c>
      <c r="BK143" s="223">
        <f>ROUND(I143*H143,2)</f>
        <v>0</v>
      </c>
      <c r="BL143" s="14" t="s">
        <v>152</v>
      </c>
      <c r="BM143" s="222" t="s">
        <v>168</v>
      </c>
    </row>
    <row r="144" s="2" customFormat="1" ht="16.5" customHeight="1">
      <c r="A144" s="35"/>
      <c r="B144" s="36"/>
      <c r="C144" s="224" t="s">
        <v>171</v>
      </c>
      <c r="D144" s="224" t="s">
        <v>128</v>
      </c>
      <c r="E144" s="225" t="s">
        <v>172</v>
      </c>
      <c r="F144" s="226" t="s">
        <v>173</v>
      </c>
      <c r="G144" s="227" t="s">
        <v>155</v>
      </c>
      <c r="H144" s="228">
        <v>20</v>
      </c>
      <c r="I144" s="229"/>
      <c r="J144" s="230">
        <f>ROUND(I144*H144,2)</f>
        <v>0</v>
      </c>
      <c r="K144" s="226" t="s">
        <v>138</v>
      </c>
      <c r="L144" s="231"/>
      <c r="M144" s="232" t="s">
        <v>1</v>
      </c>
      <c r="N144" s="233" t="s">
        <v>38</v>
      </c>
      <c r="O144" s="88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160</v>
      </c>
      <c r="AT144" s="222" t="s">
        <v>128</v>
      </c>
      <c r="AU144" s="222" t="s">
        <v>83</v>
      </c>
      <c r="AY144" s="14" t="s">
        <v>118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4" t="s">
        <v>81</v>
      </c>
      <c r="BK144" s="223">
        <f>ROUND(I144*H144,2)</f>
        <v>0</v>
      </c>
      <c r="BL144" s="14" t="s">
        <v>152</v>
      </c>
      <c r="BM144" s="222" t="s">
        <v>174</v>
      </c>
    </row>
    <row r="145" s="2" customFormat="1" ht="16.5" customHeight="1">
      <c r="A145" s="35"/>
      <c r="B145" s="36"/>
      <c r="C145" s="211" t="s">
        <v>174</v>
      </c>
      <c r="D145" s="211" t="s">
        <v>122</v>
      </c>
      <c r="E145" s="212" t="s">
        <v>175</v>
      </c>
      <c r="F145" s="213" t="s">
        <v>176</v>
      </c>
      <c r="G145" s="214" t="s">
        <v>155</v>
      </c>
      <c r="H145" s="215">
        <v>6000</v>
      </c>
      <c r="I145" s="216"/>
      <c r="J145" s="217">
        <f>ROUND(I145*H145,2)</f>
        <v>0</v>
      </c>
      <c r="K145" s="213" t="s">
        <v>138</v>
      </c>
      <c r="L145" s="41"/>
      <c r="M145" s="218" t="s">
        <v>1</v>
      </c>
      <c r="N145" s="219" t="s">
        <v>38</v>
      </c>
      <c r="O145" s="88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2" t="s">
        <v>152</v>
      </c>
      <c r="AT145" s="222" t="s">
        <v>122</v>
      </c>
      <c r="AU145" s="222" t="s">
        <v>83</v>
      </c>
      <c r="AY145" s="14" t="s">
        <v>118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4" t="s">
        <v>81</v>
      </c>
      <c r="BK145" s="223">
        <f>ROUND(I145*H145,2)</f>
        <v>0</v>
      </c>
      <c r="BL145" s="14" t="s">
        <v>152</v>
      </c>
      <c r="BM145" s="222" t="s">
        <v>177</v>
      </c>
    </row>
    <row r="146" s="2" customFormat="1" ht="16.5" customHeight="1">
      <c r="A146" s="35"/>
      <c r="B146" s="36"/>
      <c r="C146" s="224" t="s">
        <v>178</v>
      </c>
      <c r="D146" s="224" t="s">
        <v>128</v>
      </c>
      <c r="E146" s="225" t="s">
        <v>179</v>
      </c>
      <c r="F146" s="226" t="s">
        <v>180</v>
      </c>
      <c r="G146" s="227" t="s">
        <v>155</v>
      </c>
      <c r="H146" s="228">
        <v>6000</v>
      </c>
      <c r="I146" s="229"/>
      <c r="J146" s="230">
        <f>ROUND(I146*H146,2)</f>
        <v>0</v>
      </c>
      <c r="K146" s="226" t="s">
        <v>181</v>
      </c>
      <c r="L146" s="231"/>
      <c r="M146" s="232" t="s">
        <v>1</v>
      </c>
      <c r="N146" s="233" t="s">
        <v>38</v>
      </c>
      <c r="O146" s="88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160</v>
      </c>
      <c r="AT146" s="222" t="s">
        <v>128</v>
      </c>
      <c r="AU146" s="222" t="s">
        <v>83</v>
      </c>
      <c r="AY146" s="14" t="s">
        <v>118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4" t="s">
        <v>81</v>
      </c>
      <c r="BK146" s="223">
        <f>ROUND(I146*H146,2)</f>
        <v>0</v>
      </c>
      <c r="BL146" s="14" t="s">
        <v>152</v>
      </c>
      <c r="BM146" s="222" t="s">
        <v>182</v>
      </c>
    </row>
    <row r="147" s="2" customFormat="1" ht="21.75" customHeight="1">
      <c r="A147" s="35"/>
      <c r="B147" s="36"/>
      <c r="C147" s="224" t="s">
        <v>183</v>
      </c>
      <c r="D147" s="224" t="s">
        <v>128</v>
      </c>
      <c r="E147" s="225" t="s">
        <v>184</v>
      </c>
      <c r="F147" s="226" t="s">
        <v>185</v>
      </c>
      <c r="G147" s="227" t="s">
        <v>186</v>
      </c>
      <c r="H147" s="228">
        <v>352</v>
      </c>
      <c r="I147" s="229"/>
      <c r="J147" s="230">
        <f>ROUND(I147*H147,2)</f>
        <v>0</v>
      </c>
      <c r="K147" s="226" t="s">
        <v>1</v>
      </c>
      <c r="L147" s="231"/>
      <c r="M147" s="232" t="s">
        <v>1</v>
      </c>
      <c r="N147" s="233" t="s">
        <v>38</v>
      </c>
      <c r="O147" s="88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2" t="s">
        <v>160</v>
      </c>
      <c r="AT147" s="222" t="s">
        <v>128</v>
      </c>
      <c r="AU147" s="222" t="s">
        <v>83</v>
      </c>
      <c r="AY147" s="14" t="s">
        <v>118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4" t="s">
        <v>81</v>
      </c>
      <c r="BK147" s="223">
        <f>ROUND(I147*H147,2)</f>
        <v>0</v>
      </c>
      <c r="BL147" s="14" t="s">
        <v>152</v>
      </c>
      <c r="BM147" s="222" t="s">
        <v>187</v>
      </c>
    </row>
    <row r="148" s="2" customFormat="1" ht="24.15" customHeight="1">
      <c r="A148" s="35"/>
      <c r="B148" s="36"/>
      <c r="C148" s="211" t="s">
        <v>177</v>
      </c>
      <c r="D148" s="211" t="s">
        <v>122</v>
      </c>
      <c r="E148" s="212" t="s">
        <v>188</v>
      </c>
      <c r="F148" s="213" t="s">
        <v>189</v>
      </c>
      <c r="G148" s="214" t="s">
        <v>155</v>
      </c>
      <c r="H148" s="215">
        <v>100</v>
      </c>
      <c r="I148" s="216"/>
      <c r="J148" s="217">
        <f>ROUND(I148*H148,2)</f>
        <v>0</v>
      </c>
      <c r="K148" s="213" t="s">
        <v>138</v>
      </c>
      <c r="L148" s="41"/>
      <c r="M148" s="218" t="s">
        <v>1</v>
      </c>
      <c r="N148" s="219" t="s">
        <v>38</v>
      </c>
      <c r="O148" s="88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2" t="s">
        <v>152</v>
      </c>
      <c r="AT148" s="222" t="s">
        <v>122</v>
      </c>
      <c r="AU148" s="222" t="s">
        <v>83</v>
      </c>
      <c r="AY148" s="14" t="s">
        <v>118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4" t="s">
        <v>81</v>
      </c>
      <c r="BK148" s="223">
        <f>ROUND(I148*H148,2)</f>
        <v>0</v>
      </c>
      <c r="BL148" s="14" t="s">
        <v>152</v>
      </c>
      <c r="BM148" s="222" t="s">
        <v>160</v>
      </c>
    </row>
    <row r="149" s="2" customFormat="1" ht="24.15" customHeight="1">
      <c r="A149" s="35"/>
      <c r="B149" s="36"/>
      <c r="C149" s="224" t="s">
        <v>190</v>
      </c>
      <c r="D149" s="224" t="s">
        <v>128</v>
      </c>
      <c r="E149" s="225" t="s">
        <v>191</v>
      </c>
      <c r="F149" s="226" t="s">
        <v>192</v>
      </c>
      <c r="G149" s="227" t="s">
        <v>155</v>
      </c>
      <c r="H149" s="228">
        <v>100</v>
      </c>
      <c r="I149" s="229"/>
      <c r="J149" s="230">
        <f>ROUND(I149*H149,2)</f>
        <v>0</v>
      </c>
      <c r="K149" s="226" t="s">
        <v>138</v>
      </c>
      <c r="L149" s="231"/>
      <c r="M149" s="232" t="s">
        <v>1</v>
      </c>
      <c r="N149" s="233" t="s">
        <v>38</v>
      </c>
      <c r="O149" s="88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160</v>
      </c>
      <c r="AT149" s="222" t="s">
        <v>128</v>
      </c>
      <c r="AU149" s="222" t="s">
        <v>83</v>
      </c>
      <c r="AY149" s="14" t="s">
        <v>118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4" t="s">
        <v>81</v>
      </c>
      <c r="BK149" s="223">
        <f>ROUND(I149*H149,2)</f>
        <v>0</v>
      </c>
      <c r="BL149" s="14" t="s">
        <v>152</v>
      </c>
      <c r="BM149" s="222" t="s">
        <v>193</v>
      </c>
    </row>
    <row r="150" s="2" customFormat="1" ht="16.5" customHeight="1">
      <c r="A150" s="35"/>
      <c r="B150" s="36"/>
      <c r="C150" s="224" t="s">
        <v>194</v>
      </c>
      <c r="D150" s="224" t="s">
        <v>128</v>
      </c>
      <c r="E150" s="225" t="s">
        <v>195</v>
      </c>
      <c r="F150" s="226" t="s">
        <v>196</v>
      </c>
      <c r="G150" s="227" t="s">
        <v>186</v>
      </c>
      <c r="H150" s="228">
        <v>13</v>
      </c>
      <c r="I150" s="229"/>
      <c r="J150" s="230">
        <f>ROUND(I150*H150,2)</f>
        <v>0</v>
      </c>
      <c r="K150" s="226" t="s">
        <v>138</v>
      </c>
      <c r="L150" s="231"/>
      <c r="M150" s="232" t="s">
        <v>1</v>
      </c>
      <c r="N150" s="233" t="s">
        <v>38</v>
      </c>
      <c r="O150" s="88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160</v>
      </c>
      <c r="AT150" s="222" t="s">
        <v>128</v>
      </c>
      <c r="AU150" s="222" t="s">
        <v>83</v>
      </c>
      <c r="AY150" s="14" t="s">
        <v>118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4" t="s">
        <v>81</v>
      </c>
      <c r="BK150" s="223">
        <f>ROUND(I150*H150,2)</f>
        <v>0</v>
      </c>
      <c r="BL150" s="14" t="s">
        <v>152</v>
      </c>
      <c r="BM150" s="222" t="s">
        <v>197</v>
      </c>
    </row>
    <row r="151" s="2" customFormat="1" ht="16.5" customHeight="1">
      <c r="A151" s="35"/>
      <c r="B151" s="36"/>
      <c r="C151" s="211" t="s">
        <v>198</v>
      </c>
      <c r="D151" s="211" t="s">
        <v>122</v>
      </c>
      <c r="E151" s="212" t="s">
        <v>199</v>
      </c>
      <c r="F151" s="213" t="s">
        <v>200</v>
      </c>
      <c r="G151" s="214" t="s">
        <v>186</v>
      </c>
      <c r="H151" s="215">
        <v>13</v>
      </c>
      <c r="I151" s="216"/>
      <c r="J151" s="217">
        <f>ROUND(I151*H151,2)</f>
        <v>0</v>
      </c>
      <c r="K151" s="213" t="s">
        <v>138</v>
      </c>
      <c r="L151" s="41"/>
      <c r="M151" s="218" t="s">
        <v>1</v>
      </c>
      <c r="N151" s="219" t="s">
        <v>38</v>
      </c>
      <c r="O151" s="88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152</v>
      </c>
      <c r="AT151" s="222" t="s">
        <v>122</v>
      </c>
      <c r="AU151" s="222" t="s">
        <v>83</v>
      </c>
      <c r="AY151" s="14" t="s">
        <v>118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4" t="s">
        <v>81</v>
      </c>
      <c r="BK151" s="223">
        <f>ROUND(I151*H151,2)</f>
        <v>0</v>
      </c>
      <c r="BL151" s="14" t="s">
        <v>152</v>
      </c>
      <c r="BM151" s="222" t="s">
        <v>201</v>
      </c>
    </row>
    <row r="152" s="2" customFormat="1" ht="24.15" customHeight="1">
      <c r="A152" s="35"/>
      <c r="B152" s="36"/>
      <c r="C152" s="224" t="s">
        <v>202</v>
      </c>
      <c r="D152" s="224" t="s">
        <v>128</v>
      </c>
      <c r="E152" s="225" t="s">
        <v>203</v>
      </c>
      <c r="F152" s="226" t="s">
        <v>204</v>
      </c>
      <c r="G152" s="227" t="s">
        <v>186</v>
      </c>
      <c r="H152" s="228">
        <v>352</v>
      </c>
      <c r="I152" s="229"/>
      <c r="J152" s="230">
        <f>ROUND(I152*H152,2)</f>
        <v>0</v>
      </c>
      <c r="K152" s="226" t="s">
        <v>138</v>
      </c>
      <c r="L152" s="231"/>
      <c r="M152" s="232" t="s">
        <v>1</v>
      </c>
      <c r="N152" s="233" t="s">
        <v>38</v>
      </c>
      <c r="O152" s="88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160</v>
      </c>
      <c r="AT152" s="222" t="s">
        <v>128</v>
      </c>
      <c r="AU152" s="222" t="s">
        <v>83</v>
      </c>
      <c r="AY152" s="14" t="s">
        <v>118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4" t="s">
        <v>81</v>
      </c>
      <c r="BK152" s="223">
        <f>ROUND(I152*H152,2)</f>
        <v>0</v>
      </c>
      <c r="BL152" s="14" t="s">
        <v>152</v>
      </c>
      <c r="BM152" s="222" t="s">
        <v>205</v>
      </c>
    </row>
    <row r="153" s="2" customFormat="1" ht="24.15" customHeight="1">
      <c r="A153" s="35"/>
      <c r="B153" s="36"/>
      <c r="C153" s="211" t="s">
        <v>206</v>
      </c>
      <c r="D153" s="211" t="s">
        <v>122</v>
      </c>
      <c r="E153" s="212" t="s">
        <v>207</v>
      </c>
      <c r="F153" s="213" t="s">
        <v>208</v>
      </c>
      <c r="G153" s="214" t="s">
        <v>186</v>
      </c>
      <c r="H153" s="215">
        <v>352</v>
      </c>
      <c r="I153" s="216"/>
      <c r="J153" s="217">
        <f>ROUND(I153*H153,2)</f>
        <v>0</v>
      </c>
      <c r="K153" s="213" t="s">
        <v>138</v>
      </c>
      <c r="L153" s="41"/>
      <c r="M153" s="218" t="s">
        <v>1</v>
      </c>
      <c r="N153" s="219" t="s">
        <v>38</v>
      </c>
      <c r="O153" s="88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2" t="s">
        <v>152</v>
      </c>
      <c r="AT153" s="222" t="s">
        <v>122</v>
      </c>
      <c r="AU153" s="222" t="s">
        <v>83</v>
      </c>
      <c r="AY153" s="14" t="s">
        <v>118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4" t="s">
        <v>81</v>
      </c>
      <c r="BK153" s="223">
        <f>ROUND(I153*H153,2)</f>
        <v>0</v>
      </c>
      <c r="BL153" s="14" t="s">
        <v>152</v>
      </c>
      <c r="BM153" s="222" t="s">
        <v>209</v>
      </c>
    </row>
    <row r="154" s="2" customFormat="1" ht="44.25" customHeight="1">
      <c r="A154" s="35"/>
      <c r="B154" s="36"/>
      <c r="C154" s="224" t="s">
        <v>210</v>
      </c>
      <c r="D154" s="224" t="s">
        <v>128</v>
      </c>
      <c r="E154" s="225" t="s">
        <v>211</v>
      </c>
      <c r="F154" s="226" t="s">
        <v>212</v>
      </c>
      <c r="G154" s="227" t="s">
        <v>186</v>
      </c>
      <c r="H154" s="228">
        <v>6</v>
      </c>
      <c r="I154" s="229"/>
      <c r="J154" s="230">
        <f>ROUND(I154*H154,2)</f>
        <v>0</v>
      </c>
      <c r="K154" s="226" t="s">
        <v>138</v>
      </c>
      <c r="L154" s="231"/>
      <c r="M154" s="232" t="s">
        <v>1</v>
      </c>
      <c r="N154" s="233" t="s">
        <v>38</v>
      </c>
      <c r="O154" s="88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160</v>
      </c>
      <c r="AT154" s="222" t="s">
        <v>128</v>
      </c>
      <c r="AU154" s="222" t="s">
        <v>83</v>
      </c>
      <c r="AY154" s="14" t="s">
        <v>118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4" t="s">
        <v>81</v>
      </c>
      <c r="BK154" s="223">
        <f>ROUND(I154*H154,2)</f>
        <v>0</v>
      </c>
      <c r="BL154" s="14" t="s">
        <v>152</v>
      </c>
      <c r="BM154" s="222" t="s">
        <v>213</v>
      </c>
    </row>
    <row r="155" s="2" customFormat="1" ht="16.5" customHeight="1">
      <c r="A155" s="35"/>
      <c r="B155" s="36"/>
      <c r="C155" s="211" t="s">
        <v>182</v>
      </c>
      <c r="D155" s="211" t="s">
        <v>122</v>
      </c>
      <c r="E155" s="212" t="s">
        <v>214</v>
      </c>
      <c r="F155" s="213" t="s">
        <v>215</v>
      </c>
      <c r="G155" s="214" t="s">
        <v>186</v>
      </c>
      <c r="H155" s="215">
        <v>4</v>
      </c>
      <c r="I155" s="216"/>
      <c r="J155" s="217">
        <f>ROUND(I155*H155,2)</f>
        <v>0</v>
      </c>
      <c r="K155" s="213" t="s">
        <v>1</v>
      </c>
      <c r="L155" s="41"/>
      <c r="M155" s="218" t="s">
        <v>1</v>
      </c>
      <c r="N155" s="219" t="s">
        <v>38</v>
      </c>
      <c r="O155" s="88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152</v>
      </c>
      <c r="AT155" s="222" t="s">
        <v>122</v>
      </c>
      <c r="AU155" s="222" t="s">
        <v>83</v>
      </c>
      <c r="AY155" s="14" t="s">
        <v>118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4" t="s">
        <v>81</v>
      </c>
      <c r="BK155" s="223">
        <f>ROUND(I155*H155,2)</f>
        <v>0</v>
      </c>
      <c r="BL155" s="14" t="s">
        <v>152</v>
      </c>
      <c r="BM155" s="222" t="s">
        <v>216</v>
      </c>
    </row>
    <row r="156" s="2" customFormat="1" ht="37.8" customHeight="1">
      <c r="A156" s="35"/>
      <c r="B156" s="36"/>
      <c r="C156" s="224" t="s">
        <v>217</v>
      </c>
      <c r="D156" s="224" t="s">
        <v>128</v>
      </c>
      <c r="E156" s="225" t="s">
        <v>218</v>
      </c>
      <c r="F156" s="226" t="s">
        <v>219</v>
      </c>
      <c r="G156" s="227" t="s">
        <v>186</v>
      </c>
      <c r="H156" s="228">
        <v>13</v>
      </c>
      <c r="I156" s="229"/>
      <c r="J156" s="230">
        <f>ROUND(I156*H156,2)</f>
        <v>0</v>
      </c>
      <c r="K156" s="226" t="s">
        <v>138</v>
      </c>
      <c r="L156" s="231"/>
      <c r="M156" s="232" t="s">
        <v>1</v>
      </c>
      <c r="N156" s="233" t="s">
        <v>38</v>
      </c>
      <c r="O156" s="88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160</v>
      </c>
      <c r="AT156" s="222" t="s">
        <v>128</v>
      </c>
      <c r="AU156" s="222" t="s">
        <v>83</v>
      </c>
      <c r="AY156" s="14" t="s">
        <v>118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4" t="s">
        <v>81</v>
      </c>
      <c r="BK156" s="223">
        <f>ROUND(I156*H156,2)</f>
        <v>0</v>
      </c>
      <c r="BL156" s="14" t="s">
        <v>152</v>
      </c>
      <c r="BM156" s="222" t="s">
        <v>220</v>
      </c>
    </row>
    <row r="157" s="2" customFormat="1" ht="16.5" customHeight="1">
      <c r="A157" s="35"/>
      <c r="B157" s="36"/>
      <c r="C157" s="211" t="s">
        <v>221</v>
      </c>
      <c r="D157" s="211" t="s">
        <v>122</v>
      </c>
      <c r="E157" s="212" t="s">
        <v>222</v>
      </c>
      <c r="F157" s="213" t="s">
        <v>223</v>
      </c>
      <c r="G157" s="214" t="s">
        <v>186</v>
      </c>
      <c r="H157" s="215">
        <v>13</v>
      </c>
      <c r="I157" s="216"/>
      <c r="J157" s="217">
        <f>ROUND(I157*H157,2)</f>
        <v>0</v>
      </c>
      <c r="K157" s="213" t="s">
        <v>138</v>
      </c>
      <c r="L157" s="41"/>
      <c r="M157" s="218" t="s">
        <v>1</v>
      </c>
      <c r="N157" s="219" t="s">
        <v>38</v>
      </c>
      <c r="O157" s="88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152</v>
      </c>
      <c r="AT157" s="222" t="s">
        <v>122</v>
      </c>
      <c r="AU157" s="222" t="s">
        <v>83</v>
      </c>
      <c r="AY157" s="14" t="s">
        <v>118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4" t="s">
        <v>81</v>
      </c>
      <c r="BK157" s="223">
        <f>ROUND(I157*H157,2)</f>
        <v>0</v>
      </c>
      <c r="BL157" s="14" t="s">
        <v>152</v>
      </c>
      <c r="BM157" s="222" t="s">
        <v>224</v>
      </c>
    </row>
    <row r="158" s="2" customFormat="1" ht="33" customHeight="1">
      <c r="A158" s="35"/>
      <c r="B158" s="36"/>
      <c r="C158" s="224" t="s">
        <v>225</v>
      </c>
      <c r="D158" s="224" t="s">
        <v>128</v>
      </c>
      <c r="E158" s="225" t="s">
        <v>226</v>
      </c>
      <c r="F158" s="226" t="s">
        <v>227</v>
      </c>
      <c r="G158" s="227" t="s">
        <v>186</v>
      </c>
      <c r="H158" s="228">
        <v>2</v>
      </c>
      <c r="I158" s="229"/>
      <c r="J158" s="230">
        <f>ROUND(I158*H158,2)</f>
        <v>0</v>
      </c>
      <c r="K158" s="226" t="s">
        <v>138</v>
      </c>
      <c r="L158" s="231"/>
      <c r="M158" s="232" t="s">
        <v>1</v>
      </c>
      <c r="N158" s="233" t="s">
        <v>38</v>
      </c>
      <c r="O158" s="88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160</v>
      </c>
      <c r="AT158" s="222" t="s">
        <v>128</v>
      </c>
      <c r="AU158" s="222" t="s">
        <v>83</v>
      </c>
      <c r="AY158" s="14" t="s">
        <v>118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4" t="s">
        <v>81</v>
      </c>
      <c r="BK158" s="223">
        <f>ROUND(I158*H158,2)</f>
        <v>0</v>
      </c>
      <c r="BL158" s="14" t="s">
        <v>152</v>
      </c>
      <c r="BM158" s="222" t="s">
        <v>228</v>
      </c>
    </row>
    <row r="159" s="2" customFormat="1" ht="33" customHeight="1">
      <c r="A159" s="35"/>
      <c r="B159" s="36"/>
      <c r="C159" s="211" t="s">
        <v>187</v>
      </c>
      <c r="D159" s="211" t="s">
        <v>122</v>
      </c>
      <c r="E159" s="212" t="s">
        <v>229</v>
      </c>
      <c r="F159" s="213" t="s">
        <v>230</v>
      </c>
      <c r="G159" s="214" t="s">
        <v>186</v>
      </c>
      <c r="H159" s="215">
        <v>2</v>
      </c>
      <c r="I159" s="216"/>
      <c r="J159" s="217">
        <f>ROUND(I159*H159,2)</f>
        <v>0</v>
      </c>
      <c r="K159" s="213" t="s">
        <v>138</v>
      </c>
      <c r="L159" s="41"/>
      <c r="M159" s="218" t="s">
        <v>1</v>
      </c>
      <c r="N159" s="219" t="s">
        <v>38</v>
      </c>
      <c r="O159" s="88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152</v>
      </c>
      <c r="AT159" s="222" t="s">
        <v>122</v>
      </c>
      <c r="AU159" s="222" t="s">
        <v>83</v>
      </c>
      <c r="AY159" s="14" t="s">
        <v>118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4" t="s">
        <v>81</v>
      </c>
      <c r="BK159" s="223">
        <f>ROUND(I159*H159,2)</f>
        <v>0</v>
      </c>
      <c r="BL159" s="14" t="s">
        <v>152</v>
      </c>
      <c r="BM159" s="222" t="s">
        <v>231</v>
      </c>
    </row>
    <row r="160" s="2" customFormat="1" ht="16.5" customHeight="1">
      <c r="A160" s="35"/>
      <c r="B160" s="36"/>
      <c r="C160" s="224" t="s">
        <v>232</v>
      </c>
      <c r="D160" s="224" t="s">
        <v>128</v>
      </c>
      <c r="E160" s="225" t="s">
        <v>233</v>
      </c>
      <c r="F160" s="226" t="s">
        <v>234</v>
      </c>
      <c r="G160" s="227" t="s">
        <v>186</v>
      </c>
      <c r="H160" s="228">
        <v>33</v>
      </c>
      <c r="I160" s="229"/>
      <c r="J160" s="230">
        <f>ROUND(I160*H160,2)</f>
        <v>0</v>
      </c>
      <c r="K160" s="226" t="s">
        <v>181</v>
      </c>
      <c r="L160" s="231"/>
      <c r="M160" s="232" t="s">
        <v>1</v>
      </c>
      <c r="N160" s="233" t="s">
        <v>38</v>
      </c>
      <c r="O160" s="88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160</v>
      </c>
      <c r="AT160" s="222" t="s">
        <v>128</v>
      </c>
      <c r="AU160" s="222" t="s">
        <v>83</v>
      </c>
      <c r="AY160" s="14" t="s">
        <v>118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81</v>
      </c>
      <c r="BK160" s="223">
        <f>ROUND(I160*H160,2)</f>
        <v>0</v>
      </c>
      <c r="BL160" s="14" t="s">
        <v>152</v>
      </c>
      <c r="BM160" s="222" t="s">
        <v>235</v>
      </c>
    </row>
    <row r="161" s="2" customFormat="1" ht="16.5" customHeight="1">
      <c r="A161" s="35"/>
      <c r="B161" s="36"/>
      <c r="C161" s="224" t="s">
        <v>193</v>
      </c>
      <c r="D161" s="224" t="s">
        <v>128</v>
      </c>
      <c r="E161" s="225" t="s">
        <v>236</v>
      </c>
      <c r="F161" s="226" t="s">
        <v>237</v>
      </c>
      <c r="G161" s="227" t="s">
        <v>186</v>
      </c>
      <c r="H161" s="228">
        <v>55</v>
      </c>
      <c r="I161" s="229"/>
      <c r="J161" s="230">
        <f>ROUND(I161*H161,2)</f>
        <v>0</v>
      </c>
      <c r="K161" s="226" t="s">
        <v>181</v>
      </c>
      <c r="L161" s="231"/>
      <c r="M161" s="232" t="s">
        <v>1</v>
      </c>
      <c r="N161" s="233" t="s">
        <v>38</v>
      </c>
      <c r="O161" s="88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160</v>
      </c>
      <c r="AT161" s="222" t="s">
        <v>128</v>
      </c>
      <c r="AU161" s="222" t="s">
        <v>83</v>
      </c>
      <c r="AY161" s="14" t="s">
        <v>118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4" t="s">
        <v>81</v>
      </c>
      <c r="BK161" s="223">
        <f>ROUND(I161*H161,2)</f>
        <v>0</v>
      </c>
      <c r="BL161" s="14" t="s">
        <v>152</v>
      </c>
      <c r="BM161" s="222" t="s">
        <v>238</v>
      </c>
    </row>
    <row r="162" s="2" customFormat="1" ht="24.15" customHeight="1">
      <c r="A162" s="35"/>
      <c r="B162" s="36"/>
      <c r="C162" s="211" t="s">
        <v>239</v>
      </c>
      <c r="D162" s="211" t="s">
        <v>122</v>
      </c>
      <c r="E162" s="212" t="s">
        <v>240</v>
      </c>
      <c r="F162" s="213" t="s">
        <v>241</v>
      </c>
      <c r="G162" s="214" t="s">
        <v>186</v>
      </c>
      <c r="H162" s="215">
        <v>88</v>
      </c>
      <c r="I162" s="216"/>
      <c r="J162" s="217">
        <f>ROUND(I162*H162,2)</f>
        <v>0</v>
      </c>
      <c r="K162" s="213" t="s">
        <v>138</v>
      </c>
      <c r="L162" s="41"/>
      <c r="M162" s="218" t="s">
        <v>1</v>
      </c>
      <c r="N162" s="219" t="s">
        <v>38</v>
      </c>
      <c r="O162" s="88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152</v>
      </c>
      <c r="AT162" s="222" t="s">
        <v>122</v>
      </c>
      <c r="AU162" s="222" t="s">
        <v>83</v>
      </c>
      <c r="AY162" s="14" t="s">
        <v>118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4" t="s">
        <v>81</v>
      </c>
      <c r="BK162" s="223">
        <f>ROUND(I162*H162,2)</f>
        <v>0</v>
      </c>
      <c r="BL162" s="14" t="s">
        <v>152</v>
      </c>
      <c r="BM162" s="222" t="s">
        <v>242</v>
      </c>
    </row>
    <row r="163" s="2" customFormat="1" ht="49.05" customHeight="1">
      <c r="A163" s="35"/>
      <c r="B163" s="36"/>
      <c r="C163" s="211" t="s">
        <v>197</v>
      </c>
      <c r="D163" s="211" t="s">
        <v>122</v>
      </c>
      <c r="E163" s="212" t="s">
        <v>243</v>
      </c>
      <c r="F163" s="213" t="s">
        <v>244</v>
      </c>
      <c r="G163" s="214" t="s">
        <v>245</v>
      </c>
      <c r="H163" s="234"/>
      <c r="I163" s="216"/>
      <c r="J163" s="217">
        <f>ROUND(I163*H163,2)</f>
        <v>0</v>
      </c>
      <c r="K163" s="213" t="s">
        <v>138</v>
      </c>
      <c r="L163" s="41"/>
      <c r="M163" s="218" t="s">
        <v>1</v>
      </c>
      <c r="N163" s="219" t="s">
        <v>38</v>
      </c>
      <c r="O163" s="88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152</v>
      </c>
      <c r="AT163" s="222" t="s">
        <v>122</v>
      </c>
      <c r="AU163" s="222" t="s">
        <v>83</v>
      </c>
      <c r="AY163" s="14" t="s">
        <v>118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4" t="s">
        <v>81</v>
      </c>
      <c r="BK163" s="223">
        <f>ROUND(I163*H163,2)</f>
        <v>0</v>
      </c>
      <c r="BL163" s="14" t="s">
        <v>152</v>
      </c>
      <c r="BM163" s="222" t="s">
        <v>221</v>
      </c>
    </row>
    <row r="164" s="2" customFormat="1" ht="24.15" customHeight="1">
      <c r="A164" s="35"/>
      <c r="B164" s="36"/>
      <c r="C164" s="224" t="s">
        <v>246</v>
      </c>
      <c r="D164" s="224" t="s">
        <v>128</v>
      </c>
      <c r="E164" s="225" t="s">
        <v>247</v>
      </c>
      <c r="F164" s="226" t="s">
        <v>248</v>
      </c>
      <c r="G164" s="227" t="s">
        <v>186</v>
      </c>
      <c r="H164" s="228">
        <v>3</v>
      </c>
      <c r="I164" s="229"/>
      <c r="J164" s="230">
        <f>ROUND(I164*H164,2)</f>
        <v>0</v>
      </c>
      <c r="K164" s="226" t="s">
        <v>138</v>
      </c>
      <c r="L164" s="231"/>
      <c r="M164" s="232" t="s">
        <v>1</v>
      </c>
      <c r="N164" s="233" t="s">
        <v>38</v>
      </c>
      <c r="O164" s="88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160</v>
      </c>
      <c r="AT164" s="222" t="s">
        <v>128</v>
      </c>
      <c r="AU164" s="222" t="s">
        <v>83</v>
      </c>
      <c r="AY164" s="14" t="s">
        <v>118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4" t="s">
        <v>81</v>
      </c>
      <c r="BK164" s="223">
        <f>ROUND(I164*H164,2)</f>
        <v>0</v>
      </c>
      <c r="BL164" s="14" t="s">
        <v>152</v>
      </c>
      <c r="BM164" s="222" t="s">
        <v>198</v>
      </c>
    </row>
    <row r="165" s="2" customFormat="1" ht="24.15" customHeight="1">
      <c r="A165" s="35"/>
      <c r="B165" s="36"/>
      <c r="C165" s="224" t="s">
        <v>249</v>
      </c>
      <c r="D165" s="224" t="s">
        <v>128</v>
      </c>
      <c r="E165" s="225" t="s">
        <v>250</v>
      </c>
      <c r="F165" s="226" t="s">
        <v>251</v>
      </c>
      <c r="G165" s="227" t="s">
        <v>186</v>
      </c>
      <c r="H165" s="228">
        <v>1</v>
      </c>
      <c r="I165" s="229"/>
      <c r="J165" s="230">
        <f>ROUND(I165*H165,2)</f>
        <v>0</v>
      </c>
      <c r="K165" s="226" t="s">
        <v>138</v>
      </c>
      <c r="L165" s="231"/>
      <c r="M165" s="232" t="s">
        <v>1</v>
      </c>
      <c r="N165" s="233" t="s">
        <v>38</v>
      </c>
      <c r="O165" s="88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160</v>
      </c>
      <c r="AT165" s="222" t="s">
        <v>128</v>
      </c>
      <c r="AU165" s="222" t="s">
        <v>83</v>
      </c>
      <c r="AY165" s="14" t="s">
        <v>118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4" t="s">
        <v>81</v>
      </c>
      <c r="BK165" s="223">
        <f>ROUND(I165*H165,2)</f>
        <v>0</v>
      </c>
      <c r="BL165" s="14" t="s">
        <v>152</v>
      </c>
      <c r="BM165" s="222" t="s">
        <v>210</v>
      </c>
    </row>
    <row r="166" s="2" customFormat="1" ht="24.15" customHeight="1">
      <c r="A166" s="35"/>
      <c r="B166" s="36"/>
      <c r="C166" s="224" t="s">
        <v>252</v>
      </c>
      <c r="D166" s="224" t="s">
        <v>128</v>
      </c>
      <c r="E166" s="225" t="s">
        <v>253</v>
      </c>
      <c r="F166" s="226" t="s">
        <v>254</v>
      </c>
      <c r="G166" s="227" t="s">
        <v>186</v>
      </c>
      <c r="H166" s="228">
        <v>1</v>
      </c>
      <c r="I166" s="229"/>
      <c r="J166" s="230">
        <f>ROUND(I166*H166,2)</f>
        <v>0</v>
      </c>
      <c r="K166" s="226" t="s">
        <v>138</v>
      </c>
      <c r="L166" s="231"/>
      <c r="M166" s="232" t="s">
        <v>1</v>
      </c>
      <c r="N166" s="233" t="s">
        <v>38</v>
      </c>
      <c r="O166" s="88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160</v>
      </c>
      <c r="AT166" s="222" t="s">
        <v>128</v>
      </c>
      <c r="AU166" s="222" t="s">
        <v>83</v>
      </c>
      <c r="AY166" s="14" t="s">
        <v>118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4" t="s">
        <v>81</v>
      </c>
      <c r="BK166" s="223">
        <f>ROUND(I166*H166,2)</f>
        <v>0</v>
      </c>
      <c r="BL166" s="14" t="s">
        <v>152</v>
      </c>
      <c r="BM166" s="222" t="s">
        <v>255</v>
      </c>
    </row>
    <row r="167" s="2" customFormat="1" ht="16.5" customHeight="1">
      <c r="A167" s="35"/>
      <c r="B167" s="36"/>
      <c r="C167" s="224" t="s">
        <v>256</v>
      </c>
      <c r="D167" s="224" t="s">
        <v>128</v>
      </c>
      <c r="E167" s="225" t="s">
        <v>257</v>
      </c>
      <c r="F167" s="226" t="s">
        <v>258</v>
      </c>
      <c r="G167" s="227" t="s">
        <v>125</v>
      </c>
      <c r="H167" s="228">
        <v>5</v>
      </c>
      <c r="I167" s="229"/>
      <c r="J167" s="230">
        <f>ROUND(I167*H167,2)</f>
        <v>0</v>
      </c>
      <c r="K167" s="226" t="s">
        <v>1</v>
      </c>
      <c r="L167" s="231"/>
      <c r="M167" s="232" t="s">
        <v>1</v>
      </c>
      <c r="N167" s="233" t="s">
        <v>38</v>
      </c>
      <c r="O167" s="88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160</v>
      </c>
      <c r="AT167" s="222" t="s">
        <v>128</v>
      </c>
      <c r="AU167" s="222" t="s">
        <v>83</v>
      </c>
      <c r="AY167" s="14" t="s">
        <v>118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4" t="s">
        <v>81</v>
      </c>
      <c r="BK167" s="223">
        <f>ROUND(I167*H167,2)</f>
        <v>0</v>
      </c>
      <c r="BL167" s="14" t="s">
        <v>152</v>
      </c>
      <c r="BM167" s="222" t="s">
        <v>259</v>
      </c>
    </row>
    <row r="168" s="12" customFormat="1" ht="25.92" customHeight="1">
      <c r="A168" s="12"/>
      <c r="B168" s="195"/>
      <c r="C168" s="196"/>
      <c r="D168" s="197" t="s">
        <v>72</v>
      </c>
      <c r="E168" s="198" t="s">
        <v>128</v>
      </c>
      <c r="F168" s="198" t="s">
        <v>260</v>
      </c>
      <c r="G168" s="196"/>
      <c r="H168" s="196"/>
      <c r="I168" s="199"/>
      <c r="J168" s="200">
        <f>BK168</f>
        <v>0</v>
      </c>
      <c r="K168" s="196"/>
      <c r="L168" s="201"/>
      <c r="M168" s="202"/>
      <c r="N168" s="203"/>
      <c r="O168" s="203"/>
      <c r="P168" s="204">
        <f>P169</f>
        <v>0</v>
      </c>
      <c r="Q168" s="203"/>
      <c r="R168" s="204">
        <f>R169</f>
        <v>0</v>
      </c>
      <c r="S168" s="203"/>
      <c r="T168" s="205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6" t="s">
        <v>119</v>
      </c>
      <c r="AT168" s="207" t="s">
        <v>72</v>
      </c>
      <c r="AU168" s="207" t="s">
        <v>73</v>
      </c>
      <c r="AY168" s="206" t="s">
        <v>118</v>
      </c>
      <c r="BK168" s="208">
        <f>BK169</f>
        <v>0</v>
      </c>
    </row>
    <row r="169" s="12" customFormat="1" ht="22.8" customHeight="1">
      <c r="A169" s="12"/>
      <c r="B169" s="195"/>
      <c r="C169" s="196"/>
      <c r="D169" s="197" t="s">
        <v>72</v>
      </c>
      <c r="E169" s="209" t="s">
        <v>261</v>
      </c>
      <c r="F169" s="209" t="s">
        <v>262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P170</f>
        <v>0</v>
      </c>
      <c r="Q169" s="203"/>
      <c r="R169" s="204">
        <f>R170</f>
        <v>0</v>
      </c>
      <c r="S169" s="203"/>
      <c r="T169" s="205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6" t="s">
        <v>119</v>
      </c>
      <c r="AT169" s="207" t="s">
        <v>72</v>
      </c>
      <c r="AU169" s="207" t="s">
        <v>81</v>
      </c>
      <c r="AY169" s="206" t="s">
        <v>118</v>
      </c>
      <c r="BK169" s="208">
        <f>BK170</f>
        <v>0</v>
      </c>
    </row>
    <row r="170" s="2" customFormat="1" ht="16.5" customHeight="1">
      <c r="A170" s="35"/>
      <c r="B170" s="36"/>
      <c r="C170" s="211" t="s">
        <v>263</v>
      </c>
      <c r="D170" s="211" t="s">
        <v>122</v>
      </c>
      <c r="E170" s="212" t="s">
        <v>264</v>
      </c>
      <c r="F170" s="213" t="s">
        <v>265</v>
      </c>
      <c r="G170" s="214" t="s">
        <v>186</v>
      </c>
      <c r="H170" s="215">
        <v>176</v>
      </c>
      <c r="I170" s="216"/>
      <c r="J170" s="217">
        <f>ROUND(I170*H170,2)</f>
        <v>0</v>
      </c>
      <c r="K170" s="213" t="s">
        <v>138</v>
      </c>
      <c r="L170" s="41"/>
      <c r="M170" s="218" t="s">
        <v>1</v>
      </c>
      <c r="N170" s="219" t="s">
        <v>38</v>
      </c>
      <c r="O170" s="88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198</v>
      </c>
      <c r="AT170" s="222" t="s">
        <v>122</v>
      </c>
      <c r="AU170" s="222" t="s">
        <v>83</v>
      </c>
      <c r="AY170" s="14" t="s">
        <v>118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4" t="s">
        <v>81</v>
      </c>
      <c r="BK170" s="223">
        <f>ROUND(I170*H170,2)</f>
        <v>0</v>
      </c>
      <c r="BL170" s="14" t="s">
        <v>198</v>
      </c>
      <c r="BM170" s="222" t="s">
        <v>266</v>
      </c>
    </row>
    <row r="171" s="12" customFormat="1" ht="25.92" customHeight="1">
      <c r="A171" s="12"/>
      <c r="B171" s="195"/>
      <c r="C171" s="196"/>
      <c r="D171" s="197" t="s">
        <v>72</v>
      </c>
      <c r="E171" s="198" t="s">
        <v>267</v>
      </c>
      <c r="F171" s="198" t="s">
        <v>268</v>
      </c>
      <c r="G171" s="196"/>
      <c r="H171" s="196"/>
      <c r="I171" s="199"/>
      <c r="J171" s="200">
        <f>BK171</f>
        <v>0</v>
      </c>
      <c r="K171" s="196"/>
      <c r="L171" s="201"/>
      <c r="M171" s="202"/>
      <c r="N171" s="203"/>
      <c r="O171" s="203"/>
      <c r="P171" s="204">
        <f>P172+P174+P176</f>
        <v>0</v>
      </c>
      <c r="Q171" s="203"/>
      <c r="R171" s="204">
        <f>R172+R174+R176</f>
        <v>0</v>
      </c>
      <c r="S171" s="203"/>
      <c r="T171" s="205">
        <f>T172+T174+T176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6" t="s">
        <v>269</v>
      </c>
      <c r="AT171" s="207" t="s">
        <v>72</v>
      </c>
      <c r="AU171" s="207" t="s">
        <v>73</v>
      </c>
      <c r="AY171" s="206" t="s">
        <v>118</v>
      </c>
      <c r="BK171" s="208">
        <f>BK172+BK174+BK176</f>
        <v>0</v>
      </c>
    </row>
    <row r="172" s="12" customFormat="1" ht="22.8" customHeight="1">
      <c r="A172" s="12"/>
      <c r="B172" s="195"/>
      <c r="C172" s="196"/>
      <c r="D172" s="197" t="s">
        <v>72</v>
      </c>
      <c r="E172" s="209" t="s">
        <v>270</v>
      </c>
      <c r="F172" s="209" t="s">
        <v>271</v>
      </c>
      <c r="G172" s="196"/>
      <c r="H172" s="196"/>
      <c r="I172" s="199"/>
      <c r="J172" s="210">
        <f>BK172</f>
        <v>0</v>
      </c>
      <c r="K172" s="196"/>
      <c r="L172" s="201"/>
      <c r="M172" s="202"/>
      <c r="N172" s="203"/>
      <c r="O172" s="203"/>
      <c r="P172" s="204">
        <f>P173</f>
        <v>0</v>
      </c>
      <c r="Q172" s="203"/>
      <c r="R172" s="204">
        <f>R173</f>
        <v>0</v>
      </c>
      <c r="S172" s="203"/>
      <c r="T172" s="205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6" t="s">
        <v>269</v>
      </c>
      <c r="AT172" s="207" t="s">
        <v>72</v>
      </c>
      <c r="AU172" s="207" t="s">
        <v>81</v>
      </c>
      <c r="AY172" s="206" t="s">
        <v>118</v>
      </c>
      <c r="BK172" s="208">
        <f>BK173</f>
        <v>0</v>
      </c>
    </row>
    <row r="173" s="2" customFormat="1" ht="16.5" customHeight="1">
      <c r="A173" s="35"/>
      <c r="B173" s="36"/>
      <c r="C173" s="211" t="s">
        <v>235</v>
      </c>
      <c r="D173" s="211" t="s">
        <v>122</v>
      </c>
      <c r="E173" s="212" t="s">
        <v>272</v>
      </c>
      <c r="F173" s="213" t="s">
        <v>273</v>
      </c>
      <c r="G173" s="214" t="s">
        <v>131</v>
      </c>
      <c r="H173" s="215">
        <v>1</v>
      </c>
      <c r="I173" s="216"/>
      <c r="J173" s="217">
        <f>ROUND(I173*H173,2)</f>
        <v>0</v>
      </c>
      <c r="K173" s="213" t="s">
        <v>138</v>
      </c>
      <c r="L173" s="41"/>
      <c r="M173" s="218" t="s">
        <v>1</v>
      </c>
      <c r="N173" s="219" t="s">
        <v>38</v>
      </c>
      <c r="O173" s="88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126</v>
      </c>
      <c r="AT173" s="222" t="s">
        <v>122</v>
      </c>
      <c r="AU173" s="222" t="s">
        <v>83</v>
      </c>
      <c r="AY173" s="14" t="s">
        <v>118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4" t="s">
        <v>81</v>
      </c>
      <c r="BK173" s="223">
        <f>ROUND(I173*H173,2)</f>
        <v>0</v>
      </c>
      <c r="BL173" s="14" t="s">
        <v>126</v>
      </c>
      <c r="BM173" s="222" t="s">
        <v>183</v>
      </c>
    </row>
    <row r="174" s="12" customFormat="1" ht="22.8" customHeight="1">
      <c r="A174" s="12"/>
      <c r="B174" s="195"/>
      <c r="C174" s="196"/>
      <c r="D174" s="197" t="s">
        <v>72</v>
      </c>
      <c r="E174" s="209" t="s">
        <v>274</v>
      </c>
      <c r="F174" s="209" t="s">
        <v>275</v>
      </c>
      <c r="G174" s="196"/>
      <c r="H174" s="196"/>
      <c r="I174" s="199"/>
      <c r="J174" s="210">
        <f>BK174</f>
        <v>0</v>
      </c>
      <c r="K174" s="196"/>
      <c r="L174" s="201"/>
      <c r="M174" s="202"/>
      <c r="N174" s="203"/>
      <c r="O174" s="203"/>
      <c r="P174" s="204">
        <f>P175</f>
        <v>0</v>
      </c>
      <c r="Q174" s="203"/>
      <c r="R174" s="204">
        <f>R175</f>
        <v>0</v>
      </c>
      <c r="S174" s="203"/>
      <c r="T174" s="205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6" t="s">
        <v>269</v>
      </c>
      <c r="AT174" s="207" t="s">
        <v>72</v>
      </c>
      <c r="AU174" s="207" t="s">
        <v>81</v>
      </c>
      <c r="AY174" s="206" t="s">
        <v>118</v>
      </c>
      <c r="BK174" s="208">
        <f>BK175</f>
        <v>0</v>
      </c>
    </row>
    <row r="175" s="2" customFormat="1" ht="16.5" customHeight="1">
      <c r="A175" s="35"/>
      <c r="B175" s="36"/>
      <c r="C175" s="211" t="s">
        <v>276</v>
      </c>
      <c r="D175" s="211" t="s">
        <v>122</v>
      </c>
      <c r="E175" s="212" t="s">
        <v>277</v>
      </c>
      <c r="F175" s="213" t="s">
        <v>278</v>
      </c>
      <c r="G175" s="214" t="s">
        <v>245</v>
      </c>
      <c r="H175" s="234"/>
      <c r="I175" s="216"/>
      <c r="J175" s="217">
        <f>ROUND(I175*H175,2)</f>
        <v>0</v>
      </c>
      <c r="K175" s="213" t="s">
        <v>138</v>
      </c>
      <c r="L175" s="41"/>
      <c r="M175" s="218" t="s">
        <v>1</v>
      </c>
      <c r="N175" s="219" t="s">
        <v>38</v>
      </c>
      <c r="O175" s="88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2" t="s">
        <v>126</v>
      </c>
      <c r="AT175" s="222" t="s">
        <v>122</v>
      </c>
      <c r="AU175" s="222" t="s">
        <v>83</v>
      </c>
      <c r="AY175" s="14" t="s">
        <v>118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4" t="s">
        <v>81</v>
      </c>
      <c r="BK175" s="223">
        <f>ROUND(I175*H175,2)</f>
        <v>0</v>
      </c>
      <c r="BL175" s="14" t="s">
        <v>126</v>
      </c>
      <c r="BM175" s="222" t="s">
        <v>279</v>
      </c>
    </row>
    <row r="176" s="12" customFormat="1" ht="22.8" customHeight="1">
      <c r="A176" s="12"/>
      <c r="B176" s="195"/>
      <c r="C176" s="196"/>
      <c r="D176" s="197" t="s">
        <v>72</v>
      </c>
      <c r="E176" s="209" t="s">
        <v>280</v>
      </c>
      <c r="F176" s="209" t="s">
        <v>281</v>
      </c>
      <c r="G176" s="196"/>
      <c r="H176" s="196"/>
      <c r="I176" s="199"/>
      <c r="J176" s="210">
        <f>BK176</f>
        <v>0</v>
      </c>
      <c r="K176" s="196"/>
      <c r="L176" s="201"/>
      <c r="M176" s="202"/>
      <c r="N176" s="203"/>
      <c r="O176" s="203"/>
      <c r="P176" s="204">
        <f>P177</f>
        <v>0</v>
      </c>
      <c r="Q176" s="203"/>
      <c r="R176" s="204">
        <f>R177</f>
        <v>0</v>
      </c>
      <c r="S176" s="203"/>
      <c r="T176" s="205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6" t="s">
        <v>269</v>
      </c>
      <c r="AT176" s="207" t="s">
        <v>72</v>
      </c>
      <c r="AU176" s="207" t="s">
        <v>81</v>
      </c>
      <c r="AY176" s="206" t="s">
        <v>118</v>
      </c>
      <c r="BK176" s="208">
        <f>BK177</f>
        <v>0</v>
      </c>
    </row>
    <row r="177" s="2" customFormat="1" ht="16.5" customHeight="1">
      <c r="A177" s="35"/>
      <c r="B177" s="36"/>
      <c r="C177" s="211" t="s">
        <v>238</v>
      </c>
      <c r="D177" s="211" t="s">
        <v>122</v>
      </c>
      <c r="E177" s="212" t="s">
        <v>282</v>
      </c>
      <c r="F177" s="213" t="s">
        <v>283</v>
      </c>
      <c r="G177" s="214" t="s">
        <v>245</v>
      </c>
      <c r="H177" s="234"/>
      <c r="I177" s="216"/>
      <c r="J177" s="217">
        <f>ROUND(I177*H177,2)</f>
        <v>0</v>
      </c>
      <c r="K177" s="213" t="s">
        <v>138</v>
      </c>
      <c r="L177" s="41"/>
      <c r="M177" s="235" t="s">
        <v>1</v>
      </c>
      <c r="N177" s="236" t="s">
        <v>38</v>
      </c>
      <c r="O177" s="237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126</v>
      </c>
      <c r="AT177" s="222" t="s">
        <v>122</v>
      </c>
      <c r="AU177" s="222" t="s">
        <v>83</v>
      </c>
      <c r="AY177" s="14" t="s">
        <v>118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4" t="s">
        <v>81</v>
      </c>
      <c r="BK177" s="223">
        <f>ROUND(I177*H177,2)</f>
        <v>0</v>
      </c>
      <c r="BL177" s="14" t="s">
        <v>126</v>
      </c>
      <c r="BM177" s="222" t="s">
        <v>284</v>
      </c>
    </row>
    <row r="178" s="2" customFormat="1" ht="6.96" customHeight="1">
      <c r="A178" s="35"/>
      <c r="B178" s="63"/>
      <c r="C178" s="64"/>
      <c r="D178" s="64"/>
      <c r="E178" s="64"/>
      <c r="F178" s="64"/>
      <c r="G178" s="64"/>
      <c r="H178" s="64"/>
      <c r="I178" s="64"/>
      <c r="J178" s="64"/>
      <c r="K178" s="64"/>
      <c r="L178" s="41"/>
      <c r="M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</row>
  </sheetData>
  <sheetProtection sheet="1" autoFilter="0" formatColumns="0" formatRows="0" objects="1" scenarios="1" spinCount="100000" saltValue="zQKCeRvS+8dB0Xjz3IY7i/PLVoshvIBZSa2wlj9beB9w1F8aHGfPGGWB47TCZU6s2rnkB7wusPjVjEsudoA6wQ==" hashValue="jBz2iSO+xD2fHsHRVLHwhQDeS7lS+lKB09Nm6/gtCxHa/Hd6XDQ0wLf/9nWQFMx6hm+Jyw9prdsMmMKzo1O/Ag==" algorithmName="SHA-512" password="C53B"/>
  <autoFilter ref="C126:K17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Plachý</dc:creator>
  <cp:lastModifiedBy>Filip Plachý</cp:lastModifiedBy>
  <dcterms:created xsi:type="dcterms:W3CDTF">2024-12-18T12:54:05Z</dcterms:created>
  <dcterms:modified xsi:type="dcterms:W3CDTF">2024-12-18T12:54:09Z</dcterms:modified>
</cp:coreProperties>
</file>