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LIVIUS\česko - sasko 21 -27\Mariánské Radčice\REALIZACE\VŘ - varhany\ZD\"/>
    </mc:Choice>
  </mc:AlternateContent>
  <bookViews>
    <workbookView xWindow="-120" yWindow="-120" windowWidth="29040" windowHeight="17520" activeTab="1"/>
  </bookViews>
  <sheets>
    <sheet name="rekapitulace" sheetId="6" r:id="rId1"/>
    <sheet name="varhanní stroj rekonstrukce" sheetId="4" r:id="rId2"/>
    <sheet name="varhanní skříň" sheetId="5" r:id="rId3"/>
  </sheets>
  <calcPr calcId="162913"/>
</workbook>
</file>

<file path=xl/calcChain.xml><?xml version="1.0" encoding="utf-8"?>
<calcChain xmlns="http://schemas.openxmlformats.org/spreadsheetml/2006/main">
  <c r="C76" i="4" l="1"/>
  <c r="B30" i="5" l="1"/>
  <c r="B27" i="5"/>
  <c r="B14" i="5"/>
  <c r="B6" i="6" l="1"/>
  <c r="B31" i="5" l="1"/>
  <c r="B32" i="5" s="1"/>
  <c r="C65" i="4"/>
  <c r="C56" i="4"/>
  <c r="C48" i="4"/>
  <c r="C43" i="4"/>
  <c r="C33" i="4"/>
  <c r="C25" i="4"/>
  <c r="C12" i="4"/>
  <c r="C78" i="4" l="1"/>
  <c r="B5" i="6" s="1"/>
  <c r="B7" i="6" s="1"/>
  <c r="B8" i="6" s="1"/>
  <c r="B9" i="6" s="1"/>
  <c r="C79" i="4"/>
  <c r="C80" i="4" s="1"/>
</calcChain>
</file>

<file path=xl/sharedStrings.xml><?xml version="1.0" encoding="utf-8"?>
<sst xmlns="http://schemas.openxmlformats.org/spreadsheetml/2006/main" count="115" uniqueCount="95">
  <si>
    <t>Principal 2´</t>
  </si>
  <si>
    <t>usazení</t>
  </si>
  <si>
    <t xml:space="preserve">intonace a ladění </t>
  </si>
  <si>
    <t>Octav 4</t>
  </si>
  <si>
    <t>Quint 3´</t>
  </si>
  <si>
    <t>Superoctav 2</t>
  </si>
  <si>
    <t>intonace a ladění</t>
  </si>
  <si>
    <t>ucpávková vzdušnice + příslušenství</t>
  </si>
  <si>
    <t>rejstřík Subbass 16´</t>
  </si>
  <si>
    <t xml:space="preserve">usazení </t>
  </si>
  <si>
    <t>Rekonstrukce pedálového stroje</t>
  </si>
  <si>
    <t>Hrací stůl</t>
  </si>
  <si>
    <t>lavice</t>
  </si>
  <si>
    <t>klaviatury manuálu</t>
  </si>
  <si>
    <t>pedálnice</t>
  </si>
  <si>
    <t>manubria a štítky</t>
  </si>
  <si>
    <t>jiné položky hracího stolu výše neuvedené</t>
  </si>
  <si>
    <t>Traktura</t>
  </si>
  <si>
    <t>Vzduchové hospodářství</t>
  </si>
  <si>
    <t>ventilátor v tlumicí bedně s obložením dýhou či masivem</t>
  </si>
  <si>
    <t>regulační záklopka a kanály vedoucí do měchu</t>
  </si>
  <si>
    <t>vzduchovody</t>
  </si>
  <si>
    <t>nárazové míšky</t>
  </si>
  <si>
    <t>Restaurování skříně (bez polychromie)</t>
  </si>
  <si>
    <t>Ostatní položky</t>
  </si>
  <si>
    <t>cestovné</t>
  </si>
  <si>
    <t>kompletní přeladění před předáním zcela dokončeného nástroje</t>
  </si>
  <si>
    <t>regulace</t>
  </si>
  <si>
    <t>truhlářské výspravy skříně, případně srovnání do svislic</t>
  </si>
  <si>
    <t>vypracování stavební dokumentace</t>
  </si>
  <si>
    <t>cena bez DPH</t>
  </si>
  <si>
    <t>nové nosné konstrukce varhanních částí</t>
  </si>
  <si>
    <t>Celkem bez DPH</t>
  </si>
  <si>
    <t>elektroinstalace, osvětlení, revize</t>
  </si>
  <si>
    <t>Mezisoučet (bez DPH)</t>
  </si>
  <si>
    <t>Quintadena 8´</t>
  </si>
  <si>
    <t>Hlavní stroj</t>
  </si>
  <si>
    <t>rejstřík Principal 8´ 80% Sn</t>
  </si>
  <si>
    <t>Fugara 4´</t>
  </si>
  <si>
    <t>Octavbass 8´</t>
  </si>
  <si>
    <t>Copula maior 8</t>
  </si>
  <si>
    <t>Copula minor 4</t>
  </si>
  <si>
    <t>Spitzgamba 8</t>
  </si>
  <si>
    <t>Zadní stroj</t>
  </si>
  <si>
    <t>obnova hracího stolu, výplně, not.pult aj.</t>
  </si>
  <si>
    <t>tónová traktura pro manuály a pedál</t>
  </si>
  <si>
    <t>rekonstrukce chybějících rohů a stran skříní</t>
  </si>
  <si>
    <t>petrifikace varhanní skříně</t>
  </si>
  <si>
    <t>petrifikace řezbářské výzdoby</t>
  </si>
  <si>
    <t>zhotovení podia pro varhaníka</t>
  </si>
  <si>
    <t>Číslo položky</t>
  </si>
  <si>
    <t>Položka</t>
  </si>
  <si>
    <t>rejstříková traktura pro manuály a pedál</t>
  </si>
  <si>
    <t>Celkem s DPH (21%)</t>
  </si>
  <si>
    <t>odstranění stávajících varhan, převoz do vzdálenosti 100 km</t>
  </si>
  <si>
    <t>montáž varhan</t>
  </si>
  <si>
    <t>Rozpočet na restaurování varhan - vyjma řezbářské výzdoba a rest. polychromie</t>
  </si>
  <si>
    <t>jeden klínový měch včetně stolice a zapojení</t>
  </si>
  <si>
    <t>DPH 21 %</t>
  </si>
  <si>
    <t>CENOVÁ NABÍDKA</t>
  </si>
  <si>
    <t>Mariánské Radčice - restaurování varhan - povrchová úprava skříně a řezbářská výzdoba</t>
  </si>
  <si>
    <t>Celkem s DPH</t>
  </si>
  <si>
    <t>Restaurátorská rekonstrukce varhan v kostele Panny Marie Bolestné – Mariánské Radčice</t>
  </si>
  <si>
    <t>Rekonstrukce varhanního stroje</t>
  </si>
  <si>
    <t>Povrchová úprava skříně a řezbářská výzdoba</t>
  </si>
  <si>
    <t>Kč bez DPH</t>
  </si>
  <si>
    <t>CELKEM BEZ DPH</t>
  </si>
  <si>
    <t>CELKEM VČETNĚ DPH</t>
  </si>
  <si>
    <t>CENOVÁ NABÍDKA - REKAPITULACE</t>
  </si>
  <si>
    <t>vypracování restaurátorské zprávy ve třech vyhotoveních</t>
  </si>
  <si>
    <t>Architektura varhanní skříně</t>
  </si>
  <si>
    <t>základní očištění od atmosférických a dalších nečistot</t>
  </si>
  <si>
    <t>průběžná opakovaná fixace klihokřídových podkladů a polychromií v průběhu restaurování</t>
  </si>
  <si>
    <t>rozšířený restaurátorský průzkum</t>
  </si>
  <si>
    <t>snímání sekundárních polychromií chemicky, mechanicky, chemické, mechanické dočištění</t>
  </si>
  <si>
    <t>odstranění nevhodných tmelů, popř. jejich ztenčení</t>
  </si>
  <si>
    <t>špánování, tmelení</t>
  </si>
  <si>
    <t>úprava plasticity nových tmelů, špánů</t>
  </si>
  <si>
    <t>lokální barevné retuše, popř. lokální barevné rekonstrukce</t>
  </si>
  <si>
    <t>finální korektury, závěrečná konzervace, rozleštění</t>
  </si>
  <si>
    <t>Dekorativní dřevořezba</t>
  </si>
  <si>
    <t>kompletní demontáž, očištění od atmosférických nečistot, příprava pro transport</t>
  </si>
  <si>
    <t>radiační sterilizace (likvidace dřevokazného hmyzu)</t>
  </si>
  <si>
    <t>celoplošná petrifikace nořením (min. 120 hod.)</t>
  </si>
  <si>
    <t>snímání sekundárních náhražkových „zlatých“ materiálů, čištění nejstarší zlacené polychromie</t>
  </si>
  <si>
    <t>analogické řezbářské doplnění v lipovém masivu</t>
  </si>
  <si>
    <t>doplnění klihokřídových podkladů, vyrovnání plastické modelace</t>
  </si>
  <si>
    <t>lokální retuše zlatým plátkem ve shodě s originálem (technologicky totožný postup)</t>
  </si>
  <si>
    <t>osazení na původní místo, finální korektury</t>
  </si>
  <si>
    <t>závěrečná restaurátorská zpráva (3 paré)</t>
  </si>
  <si>
    <t>mezisoučet</t>
  </si>
  <si>
    <t>účastník vyplní žlutě podbarvené buňky</t>
  </si>
  <si>
    <t>ucpávková vzdušnice, píšťalnice, lavičky</t>
  </si>
  <si>
    <t>spojky II/I (Schibekoppel) + I/P</t>
  </si>
  <si>
    <t>Mixtur 4 fach 1 1/3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</si>
</sst>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Kč-405]_-;\-* #,##0\ [$Kč-405]_-;_-* &quot;-&quot;??\ [$Kč-405]_-;_-@_-"/>
    <numFmt numFmtId="165" formatCode="#,##0.00\ &quot;Kč&quot;"/>
  </numFmts>
  <fonts count="2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6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6"/>
      <name val="Calibri"/>
      <family val="2"/>
      <charset val="238"/>
      <scheme val="minor"/>
    </font>
    <font>
      <sz val="10"/>
      <color theme="1"/>
      <name val="Liberation Sans"/>
      <charset val="238"/>
    </font>
    <font>
      <b/>
      <sz val="10"/>
      <color theme="1"/>
      <name val="Liberation Sans"/>
      <charset val="238"/>
    </font>
    <font>
      <b/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sz val="11"/>
      <color rgb="FF000000"/>
      <name val="Calibri"/>
      <family val="2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b/>
      <sz val="18"/>
      <color rgb="FF000000"/>
      <name val="Liberation Sans"/>
      <charset val="238"/>
    </font>
    <font>
      <b/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b/>
      <i/>
      <u/>
      <sz val="10"/>
      <color theme="1"/>
      <name val="Liberation Sans"/>
      <charset val="238"/>
    </font>
    <font>
      <b/>
      <sz val="11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21">
    <xf numFmtId="0" fontId="0" fillId="0" borderId="0"/>
    <xf numFmtId="0" fontId="12" fillId="0" borderId="0"/>
    <xf numFmtId="0" fontId="13" fillId="0" borderId="0"/>
    <xf numFmtId="0" fontId="14" fillId="3" borderId="0"/>
    <xf numFmtId="0" fontId="14" fillId="4" borderId="0"/>
    <xf numFmtId="0" fontId="13" fillId="5" borderId="0"/>
    <xf numFmtId="0" fontId="15" fillId="6" borderId="0"/>
    <xf numFmtId="0" fontId="16" fillId="0" borderId="0" applyNumberFormat="0" applyFill="0" applyBorder="0" applyProtection="0"/>
    <xf numFmtId="0" fontId="14" fillId="7" borderId="0"/>
    <xf numFmtId="0" fontId="17" fillId="0" borderId="0"/>
    <xf numFmtId="0" fontId="18" fillId="8" borderId="0"/>
    <xf numFmtId="0" fontId="19" fillId="0" borderId="0"/>
    <xf numFmtId="0" fontId="20" fillId="0" borderId="0"/>
    <xf numFmtId="0" fontId="21" fillId="0" borderId="0"/>
    <xf numFmtId="0" fontId="22" fillId="0" borderId="0"/>
    <xf numFmtId="0" fontId="23" fillId="9" borderId="0"/>
    <xf numFmtId="0" fontId="24" fillId="9" borderId="15"/>
    <xf numFmtId="0" fontId="25" fillId="0" borderId="0"/>
    <xf numFmtId="0" fontId="12" fillId="0" borderId="0"/>
    <xf numFmtId="0" fontId="12" fillId="0" borderId="0"/>
    <xf numFmtId="0" fontId="15" fillId="0" borderId="0"/>
  </cellStyleXfs>
  <cellXfs count="62">
    <xf numFmtId="0" fontId="0" fillId="0" borderId="0" xfId="0"/>
    <xf numFmtId="0" fontId="0" fillId="0" borderId="4" xfId="0" applyBorder="1"/>
    <xf numFmtId="0" fontId="1" fillId="0" borderId="4" xfId="0" applyFont="1" applyBorder="1"/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0" fillId="0" borderId="4" xfId="0" applyBorder="1" applyAlignment="1">
      <alignment wrapText="1"/>
    </xf>
    <xf numFmtId="164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0" fontId="2" fillId="0" borderId="4" xfId="0" applyFont="1" applyBorder="1"/>
    <xf numFmtId="0" fontId="2" fillId="0" borderId="8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10" xfId="0" applyFont="1" applyBorder="1"/>
    <xf numFmtId="164" fontId="2" fillId="0" borderId="10" xfId="0" applyNumberFormat="1" applyFont="1" applyBorder="1" applyAlignment="1">
      <alignment horizontal="right" vertical="center"/>
    </xf>
    <xf numFmtId="164" fontId="0" fillId="2" borderId="4" xfId="0" applyNumberForma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6" xfId="0" applyFont="1" applyBorder="1"/>
    <xf numFmtId="164" fontId="6" fillId="0" borderId="6" xfId="0" applyNumberFormat="1" applyFont="1" applyBorder="1" applyAlignment="1">
      <alignment horizontal="right" vertical="center"/>
    </xf>
    <xf numFmtId="0" fontId="0" fillId="2" borderId="0" xfId="0" applyFill="1"/>
    <xf numFmtId="165" fontId="0" fillId="0" borderId="0" xfId="0" applyNumberFormat="1"/>
    <xf numFmtId="0" fontId="1" fillId="0" borderId="3" xfId="0" applyFont="1" applyBorder="1"/>
    <xf numFmtId="165" fontId="1" fillId="0" borderId="13" xfId="0" applyNumberFormat="1" applyFont="1" applyBorder="1"/>
    <xf numFmtId="165" fontId="0" fillId="2" borderId="13" xfId="0" applyNumberFormat="1" applyFill="1" applyBorder="1"/>
    <xf numFmtId="0" fontId="8" fillId="0" borderId="3" xfId="0" applyFont="1" applyBorder="1"/>
    <xf numFmtId="165" fontId="2" fillId="0" borderId="13" xfId="0" applyNumberFormat="1" applyFont="1" applyBorder="1"/>
    <xf numFmtId="0" fontId="9" fillId="0" borderId="5" xfId="0" applyFont="1" applyBorder="1"/>
    <xf numFmtId="165" fontId="6" fillId="0" borderId="14" xfId="0" applyNumberFormat="1" applyFont="1" applyBorder="1"/>
    <xf numFmtId="0" fontId="10" fillId="0" borderId="4" xfId="0" applyFont="1" applyBorder="1"/>
    <xf numFmtId="0" fontId="2" fillId="0" borderId="4" xfId="0" applyFont="1" applyBorder="1" applyAlignment="1">
      <alignment horizontal="center"/>
    </xf>
    <xf numFmtId="165" fontId="10" fillId="0" borderId="4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6" fillId="0" borderId="0" xfId="0" applyFont="1"/>
    <xf numFmtId="0" fontId="11" fillId="0" borderId="0" xfId="0" applyFont="1"/>
    <xf numFmtId="0" fontId="8" fillId="0" borderId="16" xfId="0" applyFont="1" applyBorder="1"/>
    <xf numFmtId="165" fontId="0" fillId="2" borderId="17" xfId="0" applyNumberFormat="1" applyFill="1" applyBorder="1"/>
    <xf numFmtId="0" fontId="4" fillId="0" borderId="18" xfId="0" applyFont="1" applyBorder="1"/>
    <xf numFmtId="165" fontId="0" fillId="0" borderId="19" xfId="0" applyNumberFormat="1" applyBorder="1"/>
    <xf numFmtId="0" fontId="26" fillId="0" borderId="20" xfId="1" applyFont="1" applyBorder="1" applyAlignment="1" applyProtection="1"/>
    <xf numFmtId="0" fontId="16" fillId="0" borderId="20" xfId="1" applyFont="1" applyBorder="1" applyAlignment="1" applyProtection="1"/>
    <xf numFmtId="0" fontId="16" fillId="0" borderId="21" xfId="1" applyFont="1" applyBorder="1" applyAlignment="1" applyProtection="1"/>
    <xf numFmtId="0" fontId="16" fillId="0" borderId="3" xfId="1" applyFont="1" applyBorder="1" applyAlignment="1" applyProtection="1"/>
    <xf numFmtId="0" fontId="6" fillId="0" borderId="4" xfId="0" applyFont="1" applyBorder="1"/>
    <xf numFmtId="165" fontId="6" fillId="0" borderId="4" xfId="0" applyNumberFormat="1" applyFont="1" applyBorder="1" applyAlignment="1">
      <alignment horizontal="center"/>
    </xf>
    <xf numFmtId="165" fontId="2" fillId="0" borderId="22" xfId="0" applyNumberFormat="1" applyFont="1" applyBorder="1"/>
    <xf numFmtId="0" fontId="26" fillId="0" borderId="5" xfId="1" applyFont="1" applyBorder="1" applyAlignment="1" applyProtection="1"/>
    <xf numFmtId="165" fontId="1" fillId="2" borderId="14" xfId="0" applyNumberFormat="1" applyFont="1" applyFill="1" applyBorder="1"/>
    <xf numFmtId="0" fontId="4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</cellXfs>
  <cellStyles count="21">
    <cellStyle name="Accent" xfId="2"/>
    <cellStyle name="Accent 1" xfId="3"/>
    <cellStyle name="Accent 2" xfId="4"/>
    <cellStyle name="Accent 3" xfId="5"/>
    <cellStyle name="Bad" xfId="6"/>
    <cellStyle name="Default" xfId="7"/>
    <cellStyle name="Error" xfId="8"/>
    <cellStyle name="Footnote" xfId="9"/>
    <cellStyle name="Good" xfId="10"/>
    <cellStyle name="Heading" xfId="11"/>
    <cellStyle name="Heading 1" xfId="12"/>
    <cellStyle name="Heading 2" xfId="13"/>
    <cellStyle name="Hyperlink" xfId="14"/>
    <cellStyle name="Neutral" xfId="15"/>
    <cellStyle name="Normální" xfId="0" builtinId="0"/>
    <cellStyle name="Normální 2" xfId="1"/>
    <cellStyle name="Note" xfId="16"/>
    <cellStyle name="Result" xfId="17"/>
    <cellStyle name="Status" xfId="18"/>
    <cellStyle name="Text" xfId="19"/>
    <cellStyle name="Warning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6" sqref="A6"/>
    </sheetView>
  </sheetViews>
  <sheetFormatPr defaultRowHeight="14.35"/>
  <cols>
    <col min="1" max="1" width="45.8203125" customWidth="1"/>
    <col min="2" max="2" width="35.52734375" style="26" customWidth="1"/>
  </cols>
  <sheetData>
    <row r="1" spans="1:2" ht="18">
      <c r="A1" s="43" t="s">
        <v>68</v>
      </c>
    </row>
    <row r="2" spans="1:2" ht="15.7">
      <c r="A2" s="44" t="s">
        <v>62</v>
      </c>
    </row>
    <row r="4" spans="1:2" ht="15.7">
      <c r="A4" s="38"/>
      <c r="B4" s="39" t="s">
        <v>65</v>
      </c>
    </row>
    <row r="5" spans="1:2" ht="15.7">
      <c r="A5" s="38" t="s">
        <v>63</v>
      </c>
      <c r="B5" s="40">
        <f>'varhanní stroj rekonstrukce'!C78</f>
        <v>0</v>
      </c>
    </row>
    <row r="6" spans="1:2" ht="15.7">
      <c r="A6" s="38" t="s">
        <v>64</v>
      </c>
      <c r="B6" s="40">
        <f>'varhanní skříň'!B30</f>
        <v>0</v>
      </c>
    </row>
    <row r="7" spans="1:2" ht="15.7">
      <c r="A7" s="11" t="s">
        <v>66</v>
      </c>
      <c r="B7" s="41">
        <f>B5+B6</f>
        <v>0</v>
      </c>
    </row>
    <row r="8" spans="1:2" ht="15.7">
      <c r="A8" s="11" t="s">
        <v>58</v>
      </c>
      <c r="B8" s="41">
        <f>B7*0.21</f>
        <v>0</v>
      </c>
    </row>
    <row r="9" spans="1:2" ht="18">
      <c r="A9" s="53" t="s">
        <v>67</v>
      </c>
      <c r="B9" s="54">
        <f>B7+B8</f>
        <v>0</v>
      </c>
    </row>
    <row r="10" spans="1:2">
      <c r="B10" s="4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tabSelected="1" topLeftCell="A31" workbookViewId="0">
      <selection activeCell="B23" sqref="B23"/>
    </sheetView>
  </sheetViews>
  <sheetFormatPr defaultRowHeight="14.35"/>
  <cols>
    <col min="1" max="1" width="8.9375" style="26"/>
    <col min="2" max="2" width="58.5859375" customWidth="1"/>
    <col min="3" max="3" width="37.9375" customWidth="1"/>
  </cols>
  <sheetData>
    <row r="1" spans="1:3" ht="20.7">
      <c r="A1" s="19"/>
      <c r="B1" s="58" t="s">
        <v>59</v>
      </c>
      <c r="C1" s="58"/>
    </row>
    <row r="2" spans="1:3" ht="20.7">
      <c r="A2" s="20"/>
      <c r="B2" s="59" t="s">
        <v>56</v>
      </c>
      <c r="C2" s="59"/>
    </row>
    <row r="3" spans="1:3" ht="28.7">
      <c r="A3" s="13" t="s">
        <v>50</v>
      </c>
      <c r="B3" s="14" t="s">
        <v>51</v>
      </c>
      <c r="C3" s="14" t="s">
        <v>30</v>
      </c>
    </row>
    <row r="4" spans="1:3">
      <c r="A4" s="3"/>
      <c r="B4" s="4" t="s">
        <v>43</v>
      </c>
      <c r="C4" s="6"/>
    </row>
    <row r="5" spans="1:3">
      <c r="A5" s="21">
        <v>1</v>
      </c>
      <c r="B5" s="1" t="s">
        <v>92</v>
      </c>
      <c r="C5" s="17"/>
    </row>
    <row r="6" spans="1:3">
      <c r="A6" s="21">
        <v>2</v>
      </c>
      <c r="B6" s="1" t="s">
        <v>40</v>
      </c>
      <c r="C6" s="17"/>
    </row>
    <row r="7" spans="1:3">
      <c r="A7" s="21">
        <v>3</v>
      </c>
      <c r="B7" s="1" t="s">
        <v>41</v>
      </c>
      <c r="C7" s="17"/>
    </row>
    <row r="8" spans="1:3">
      <c r="A8" s="21">
        <v>4</v>
      </c>
      <c r="B8" s="1" t="s">
        <v>0</v>
      </c>
      <c r="C8" s="17"/>
    </row>
    <row r="9" spans="1:3">
      <c r="A9" s="21">
        <v>5</v>
      </c>
      <c r="B9" s="1" t="s">
        <v>35</v>
      </c>
      <c r="C9" s="17"/>
    </row>
    <row r="10" spans="1:3">
      <c r="A10" s="21">
        <v>6</v>
      </c>
      <c r="B10" s="1" t="s">
        <v>1</v>
      </c>
      <c r="C10" s="17"/>
    </row>
    <row r="11" spans="1:3">
      <c r="A11" s="21">
        <v>7</v>
      </c>
      <c r="B11" s="1" t="s">
        <v>2</v>
      </c>
      <c r="C11" s="17"/>
    </row>
    <row r="12" spans="1:3">
      <c r="A12" s="21"/>
      <c r="B12" s="2" t="s">
        <v>34</v>
      </c>
      <c r="C12" s="8">
        <f>SUM(C5:C11)</f>
        <v>0</v>
      </c>
    </row>
    <row r="13" spans="1:3">
      <c r="A13" s="21"/>
      <c r="B13" s="1"/>
      <c r="C13" s="7"/>
    </row>
    <row r="14" spans="1:3">
      <c r="A14" s="21"/>
      <c r="B14" s="2" t="s">
        <v>36</v>
      </c>
      <c r="C14" s="7"/>
    </row>
    <row r="15" spans="1:3">
      <c r="A15" s="21">
        <v>8</v>
      </c>
      <c r="B15" s="1" t="s">
        <v>7</v>
      </c>
      <c r="C15" s="17"/>
    </row>
    <row r="16" spans="1:3">
      <c r="A16" s="21">
        <v>9</v>
      </c>
      <c r="B16" s="1" t="s">
        <v>37</v>
      </c>
      <c r="C16" s="17"/>
    </row>
    <row r="17" spans="1:3">
      <c r="A17" s="21">
        <v>10</v>
      </c>
      <c r="B17" s="1" t="s">
        <v>42</v>
      </c>
      <c r="C17" s="17"/>
    </row>
    <row r="18" spans="1:3">
      <c r="A18" s="21">
        <v>11</v>
      </c>
      <c r="B18" s="1" t="s">
        <v>3</v>
      </c>
      <c r="C18" s="17"/>
    </row>
    <row r="19" spans="1:3">
      <c r="A19" s="21">
        <v>12</v>
      </c>
      <c r="B19" s="1" t="s">
        <v>38</v>
      </c>
      <c r="C19" s="17"/>
    </row>
    <row r="20" spans="1:3">
      <c r="A20" s="21">
        <v>13</v>
      </c>
      <c r="B20" s="1" t="s">
        <v>4</v>
      </c>
      <c r="C20" s="17"/>
    </row>
    <row r="21" spans="1:3">
      <c r="A21" s="21">
        <v>14</v>
      </c>
      <c r="B21" s="1" t="s">
        <v>5</v>
      </c>
      <c r="C21" s="17"/>
    </row>
    <row r="22" spans="1:3">
      <c r="A22" s="21">
        <v>15</v>
      </c>
      <c r="B22" s="1" t="s">
        <v>94</v>
      </c>
      <c r="C22" s="17"/>
    </row>
    <row r="23" spans="1:3">
      <c r="A23" s="21">
        <v>16</v>
      </c>
      <c r="B23" s="1" t="s">
        <v>1</v>
      </c>
      <c r="C23" s="17"/>
    </row>
    <row r="24" spans="1:3">
      <c r="A24" s="21">
        <v>17</v>
      </c>
      <c r="B24" s="1" t="s">
        <v>6</v>
      </c>
      <c r="C24" s="17"/>
    </row>
    <row r="25" spans="1:3">
      <c r="A25" s="21"/>
      <c r="B25" s="2" t="s">
        <v>34</v>
      </c>
      <c r="C25" s="8">
        <f>SUM(C15:C24)</f>
        <v>0</v>
      </c>
    </row>
    <row r="26" spans="1:3">
      <c r="A26" s="21"/>
      <c r="B26" s="1"/>
      <c r="C26" s="7"/>
    </row>
    <row r="27" spans="1:3">
      <c r="A27" s="21"/>
      <c r="B27" s="2" t="s">
        <v>10</v>
      </c>
      <c r="C27" s="7"/>
    </row>
    <row r="28" spans="1:3">
      <c r="A28" s="21">
        <v>18</v>
      </c>
      <c r="B28" s="1" t="s">
        <v>7</v>
      </c>
      <c r="C28" s="17"/>
    </row>
    <row r="29" spans="1:3">
      <c r="A29" s="21">
        <v>19</v>
      </c>
      <c r="B29" s="1" t="s">
        <v>8</v>
      </c>
      <c r="C29" s="17"/>
    </row>
    <row r="30" spans="1:3">
      <c r="A30" s="21">
        <v>20</v>
      </c>
      <c r="B30" s="1" t="s">
        <v>39</v>
      </c>
      <c r="C30" s="17"/>
    </row>
    <row r="31" spans="1:3">
      <c r="A31" s="21">
        <v>21</v>
      </c>
      <c r="B31" s="1" t="s">
        <v>9</v>
      </c>
      <c r="C31" s="17"/>
    </row>
    <row r="32" spans="1:3">
      <c r="A32" s="21">
        <v>22</v>
      </c>
      <c r="B32" s="1" t="s">
        <v>6</v>
      </c>
      <c r="C32" s="17"/>
    </row>
    <row r="33" spans="1:3">
      <c r="A33" s="21"/>
      <c r="B33" s="2" t="s">
        <v>34</v>
      </c>
      <c r="C33" s="8">
        <f>SUM(C28:C32)</f>
        <v>0</v>
      </c>
    </row>
    <row r="34" spans="1:3">
      <c r="A34" s="21"/>
      <c r="B34" s="2"/>
      <c r="C34" s="8"/>
    </row>
    <row r="35" spans="1:3">
      <c r="A35" s="21"/>
      <c r="B35" s="2" t="s">
        <v>11</v>
      </c>
      <c r="C35" s="7"/>
    </row>
    <row r="36" spans="1:3">
      <c r="A36" s="21">
        <v>23</v>
      </c>
      <c r="B36" s="1" t="s">
        <v>44</v>
      </c>
      <c r="C36" s="17"/>
    </row>
    <row r="37" spans="1:3">
      <c r="A37" s="21">
        <v>24</v>
      </c>
      <c r="B37" s="1" t="s">
        <v>12</v>
      </c>
      <c r="C37" s="17"/>
    </row>
    <row r="38" spans="1:3">
      <c r="A38" s="21">
        <v>25</v>
      </c>
      <c r="B38" s="1" t="s">
        <v>13</v>
      </c>
      <c r="C38" s="17"/>
    </row>
    <row r="39" spans="1:3">
      <c r="A39" s="21">
        <v>26</v>
      </c>
      <c r="B39" s="1" t="s">
        <v>14</v>
      </c>
      <c r="C39" s="17"/>
    </row>
    <row r="40" spans="1:3">
      <c r="A40" s="21">
        <v>27</v>
      </c>
      <c r="B40" s="1" t="s">
        <v>93</v>
      </c>
      <c r="C40" s="17"/>
    </row>
    <row r="41" spans="1:3">
      <c r="A41" s="21">
        <v>28</v>
      </c>
      <c r="B41" s="1" t="s">
        <v>15</v>
      </c>
      <c r="C41" s="17"/>
    </row>
    <row r="42" spans="1:3">
      <c r="A42" s="21">
        <v>29</v>
      </c>
      <c r="B42" s="1" t="s">
        <v>16</v>
      </c>
      <c r="C42" s="17"/>
    </row>
    <row r="43" spans="1:3">
      <c r="A43" s="21"/>
      <c r="B43" s="2" t="s">
        <v>34</v>
      </c>
      <c r="C43" s="8">
        <f>SUM(C36:C42)</f>
        <v>0</v>
      </c>
    </row>
    <row r="44" spans="1:3">
      <c r="A44" s="21"/>
      <c r="B44" s="2"/>
      <c r="C44" s="8"/>
    </row>
    <row r="45" spans="1:3">
      <c r="A45" s="21"/>
      <c r="B45" s="2" t="s">
        <v>17</v>
      </c>
      <c r="C45" s="7"/>
    </row>
    <row r="46" spans="1:3">
      <c r="A46" s="21">
        <v>30</v>
      </c>
      <c r="B46" s="1" t="s">
        <v>45</v>
      </c>
      <c r="C46" s="17"/>
    </row>
    <row r="47" spans="1:3">
      <c r="A47" s="21">
        <v>31</v>
      </c>
      <c r="B47" s="1" t="s">
        <v>52</v>
      </c>
      <c r="C47" s="17"/>
    </row>
    <row r="48" spans="1:3">
      <c r="A48" s="21"/>
      <c r="B48" s="2" t="s">
        <v>34</v>
      </c>
      <c r="C48" s="8">
        <f>SUM(C46:C47)</f>
        <v>0</v>
      </c>
    </row>
    <row r="49" spans="1:3">
      <c r="A49" s="21"/>
      <c r="B49" s="1"/>
      <c r="C49" s="7"/>
    </row>
    <row r="50" spans="1:3">
      <c r="A50" s="21"/>
      <c r="B50" s="2" t="s">
        <v>18</v>
      </c>
      <c r="C50" s="7"/>
    </row>
    <row r="51" spans="1:3">
      <c r="A51" s="21">
        <v>32</v>
      </c>
      <c r="B51" s="1" t="s">
        <v>19</v>
      </c>
      <c r="C51" s="17"/>
    </row>
    <row r="52" spans="1:3">
      <c r="A52" s="21">
        <v>33</v>
      </c>
      <c r="B52" s="1" t="s">
        <v>20</v>
      </c>
      <c r="C52" s="17"/>
    </row>
    <row r="53" spans="1:3">
      <c r="A53" s="21">
        <v>34</v>
      </c>
      <c r="B53" s="1" t="s">
        <v>57</v>
      </c>
      <c r="C53" s="18"/>
    </row>
    <row r="54" spans="1:3">
      <c r="A54" s="21">
        <v>35</v>
      </c>
      <c r="B54" s="1" t="s">
        <v>21</v>
      </c>
      <c r="C54" s="17"/>
    </row>
    <row r="55" spans="1:3">
      <c r="A55" s="21">
        <v>36</v>
      </c>
      <c r="B55" s="1" t="s">
        <v>22</v>
      </c>
      <c r="C55" s="17"/>
    </row>
    <row r="56" spans="1:3">
      <c r="A56" s="21"/>
      <c r="B56" s="2" t="s">
        <v>34</v>
      </c>
      <c r="C56" s="8">
        <f>SUM(C51:C55)</f>
        <v>0</v>
      </c>
    </row>
    <row r="57" spans="1:3">
      <c r="A57" s="21"/>
      <c r="B57" s="1"/>
      <c r="C57" s="7"/>
    </row>
    <row r="58" spans="1:3">
      <c r="A58" s="21"/>
      <c r="B58" s="2" t="s">
        <v>23</v>
      </c>
      <c r="C58" s="7"/>
    </row>
    <row r="59" spans="1:3">
      <c r="A59" s="21">
        <v>37</v>
      </c>
      <c r="B59" s="1" t="s">
        <v>28</v>
      </c>
      <c r="C59" s="17"/>
    </row>
    <row r="60" spans="1:3">
      <c r="A60" s="21">
        <v>38</v>
      </c>
      <c r="B60" s="1" t="s">
        <v>47</v>
      </c>
      <c r="C60" s="17"/>
    </row>
    <row r="61" spans="1:3">
      <c r="A61" s="21">
        <v>39</v>
      </c>
      <c r="B61" s="1" t="s">
        <v>48</v>
      </c>
      <c r="C61" s="17"/>
    </row>
    <row r="62" spans="1:3">
      <c r="A62" s="21">
        <v>40</v>
      </c>
      <c r="B62" s="1" t="s">
        <v>49</v>
      </c>
      <c r="C62" s="17"/>
    </row>
    <row r="63" spans="1:3">
      <c r="A63" s="21">
        <v>41</v>
      </c>
      <c r="B63" s="1" t="s">
        <v>31</v>
      </c>
      <c r="C63" s="17"/>
    </row>
    <row r="64" spans="1:3">
      <c r="A64" s="21">
        <v>42</v>
      </c>
      <c r="B64" s="1" t="s">
        <v>46</v>
      </c>
      <c r="C64" s="17"/>
    </row>
    <row r="65" spans="1:3">
      <c r="A65" s="21"/>
      <c r="B65" s="2" t="s">
        <v>34</v>
      </c>
      <c r="C65" s="8">
        <f>SUM(C59:C64)</f>
        <v>0</v>
      </c>
    </row>
    <row r="66" spans="1:3">
      <c r="A66" s="21"/>
      <c r="B66" s="1"/>
      <c r="C66" s="7"/>
    </row>
    <row r="67" spans="1:3">
      <c r="A67" s="21"/>
      <c r="B67" s="2" t="s">
        <v>24</v>
      </c>
      <c r="C67" s="7"/>
    </row>
    <row r="68" spans="1:3">
      <c r="A68" s="21">
        <v>43</v>
      </c>
      <c r="B68" s="1" t="s">
        <v>54</v>
      </c>
      <c r="C68" s="17"/>
    </row>
    <row r="69" spans="1:3">
      <c r="A69" s="21">
        <v>44</v>
      </c>
      <c r="B69" s="1" t="s">
        <v>55</v>
      </c>
      <c r="C69" s="17"/>
    </row>
    <row r="70" spans="1:3">
      <c r="A70" s="21">
        <v>45</v>
      </c>
      <c r="B70" s="1" t="s">
        <v>25</v>
      </c>
      <c r="C70" s="17"/>
    </row>
    <row r="71" spans="1:3">
      <c r="A71" s="21">
        <v>46</v>
      </c>
      <c r="B71" s="5" t="s">
        <v>26</v>
      </c>
      <c r="C71" s="17"/>
    </row>
    <row r="72" spans="1:3">
      <c r="A72" s="21">
        <v>47</v>
      </c>
      <c r="B72" s="1" t="s">
        <v>27</v>
      </c>
      <c r="C72" s="17"/>
    </row>
    <row r="73" spans="1:3">
      <c r="A73" s="21">
        <v>48</v>
      </c>
      <c r="B73" s="1" t="s">
        <v>69</v>
      </c>
      <c r="C73" s="17"/>
    </row>
    <row r="74" spans="1:3">
      <c r="A74" s="21">
        <v>49</v>
      </c>
      <c r="B74" s="1" t="s">
        <v>29</v>
      </c>
      <c r="C74" s="17"/>
    </row>
    <row r="75" spans="1:3">
      <c r="A75" s="21">
        <v>50</v>
      </c>
      <c r="B75" s="1" t="s">
        <v>33</v>
      </c>
      <c r="C75" s="17"/>
    </row>
    <row r="76" spans="1:3">
      <c r="A76" s="21"/>
      <c r="B76" s="2" t="s">
        <v>34</v>
      </c>
      <c r="C76" s="8">
        <f>SUM(C68:C75)</f>
        <v>0</v>
      </c>
    </row>
    <row r="77" spans="1:3">
      <c r="A77" s="21"/>
      <c r="B77" s="1"/>
      <c r="C77" s="7"/>
    </row>
    <row r="78" spans="1:3" ht="15.7">
      <c r="A78" s="22"/>
      <c r="B78" s="11" t="s">
        <v>32</v>
      </c>
      <c r="C78" s="9">
        <f>C76+C65+C56+C48+C43+C33+C25+C12</f>
        <v>0</v>
      </c>
    </row>
    <row r="79" spans="1:3" ht="15.7">
      <c r="A79" s="23"/>
      <c r="B79" s="15" t="s">
        <v>58</v>
      </c>
      <c r="C79" s="16">
        <f>C78*0.21</f>
        <v>0</v>
      </c>
    </row>
    <row r="80" spans="1:3" ht="18.350000000000001" thickBot="1">
      <c r="A80" s="24"/>
      <c r="B80" s="27" t="s">
        <v>53</v>
      </c>
      <c r="C80" s="28">
        <f>C78+C79</f>
        <v>0</v>
      </c>
    </row>
    <row r="81" spans="1:3" ht="15.7">
      <c r="A81" s="25"/>
      <c r="B81" s="12"/>
      <c r="C81" s="10"/>
    </row>
    <row r="84" spans="1:3">
      <c r="B84" s="29" t="s">
        <v>91</v>
      </c>
    </row>
  </sheetData>
  <mergeCells count="2">
    <mergeCell ref="B1:C1"/>
    <mergeCell ref="B2:C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topLeftCell="A10" workbookViewId="0">
      <selection activeCell="A36" sqref="A36"/>
    </sheetView>
  </sheetViews>
  <sheetFormatPr defaultRowHeight="14.35"/>
  <cols>
    <col min="1" max="1" width="74.9375" customWidth="1"/>
    <col min="2" max="2" width="35.46875" customWidth="1"/>
  </cols>
  <sheetData>
    <row r="1" spans="1:2" ht="21" thickBot="1">
      <c r="A1" s="47" t="s">
        <v>59</v>
      </c>
      <c r="B1" s="48"/>
    </row>
    <row r="2" spans="1:2" ht="18">
      <c r="A2" s="60" t="s">
        <v>60</v>
      </c>
      <c r="B2" s="61"/>
    </row>
    <row r="3" spans="1:2">
      <c r="A3" s="31" t="s">
        <v>51</v>
      </c>
      <c r="B3" s="32" t="s">
        <v>30</v>
      </c>
    </row>
    <row r="4" spans="1:2">
      <c r="A4" s="49" t="s">
        <v>70</v>
      </c>
      <c r="B4" s="32"/>
    </row>
    <row r="5" spans="1:2">
      <c r="A5" s="50" t="s">
        <v>71</v>
      </c>
      <c r="B5" s="33"/>
    </row>
    <row r="6" spans="1:2">
      <c r="A6" s="50" t="s">
        <v>72</v>
      </c>
      <c r="B6" s="33"/>
    </row>
    <row r="7" spans="1:2">
      <c r="A7" s="50" t="s">
        <v>73</v>
      </c>
      <c r="B7" s="33"/>
    </row>
    <row r="8" spans="1:2">
      <c r="A8" s="50" t="s">
        <v>74</v>
      </c>
      <c r="B8" s="33"/>
    </row>
    <row r="9" spans="1:2">
      <c r="A9" s="50" t="s">
        <v>75</v>
      </c>
      <c r="B9" s="33"/>
    </row>
    <row r="10" spans="1:2">
      <c r="A10" s="50" t="s">
        <v>76</v>
      </c>
      <c r="B10" s="33"/>
    </row>
    <row r="11" spans="1:2">
      <c r="A11" s="50" t="s">
        <v>77</v>
      </c>
      <c r="B11" s="33"/>
    </row>
    <row r="12" spans="1:2">
      <c r="A12" s="50" t="s">
        <v>78</v>
      </c>
      <c r="B12" s="33"/>
    </row>
    <row r="13" spans="1:2">
      <c r="A13" s="50" t="s">
        <v>79</v>
      </c>
      <c r="B13" s="33"/>
    </row>
    <row r="14" spans="1:2">
      <c r="A14" s="49" t="s">
        <v>90</v>
      </c>
      <c r="B14" s="32">
        <f>SUM(B5:B13)</f>
        <v>0</v>
      </c>
    </row>
    <row r="15" spans="1:2">
      <c r="A15" s="50"/>
      <c r="B15" s="32"/>
    </row>
    <row r="16" spans="1:2">
      <c r="A16" s="49" t="s">
        <v>80</v>
      </c>
      <c r="B16" s="33"/>
    </row>
    <row r="17" spans="1:2">
      <c r="A17" s="50" t="s">
        <v>81</v>
      </c>
      <c r="B17" s="33"/>
    </row>
    <row r="18" spans="1:2">
      <c r="A18" s="50" t="s">
        <v>72</v>
      </c>
      <c r="B18" s="33"/>
    </row>
    <row r="19" spans="1:2">
      <c r="A19" s="50" t="s">
        <v>73</v>
      </c>
      <c r="B19" s="33"/>
    </row>
    <row r="20" spans="1:2">
      <c r="A20" s="50" t="s">
        <v>82</v>
      </c>
      <c r="B20" s="33"/>
    </row>
    <row r="21" spans="1:2">
      <c r="A21" s="50" t="s">
        <v>83</v>
      </c>
      <c r="B21" s="33"/>
    </row>
    <row r="22" spans="1:2">
      <c r="A22" s="50" t="s">
        <v>84</v>
      </c>
      <c r="B22" s="33"/>
    </row>
    <row r="23" spans="1:2">
      <c r="A23" s="50" t="s">
        <v>85</v>
      </c>
      <c r="B23" s="33"/>
    </row>
    <row r="24" spans="1:2">
      <c r="A24" s="50" t="s">
        <v>86</v>
      </c>
      <c r="B24" s="33"/>
    </row>
    <row r="25" spans="1:2">
      <c r="A25" s="51" t="s">
        <v>87</v>
      </c>
      <c r="B25" s="46"/>
    </row>
    <row r="26" spans="1:2">
      <c r="A26" s="52" t="s">
        <v>88</v>
      </c>
      <c r="B26" s="33"/>
    </row>
    <row r="27" spans="1:2">
      <c r="A27" s="49" t="s">
        <v>90</v>
      </c>
      <c r="B27" s="32">
        <f>SUM(B16:B26)</f>
        <v>0</v>
      </c>
    </row>
    <row r="28" spans="1:2">
      <c r="A28" s="52"/>
      <c r="B28" s="32"/>
    </row>
    <row r="29" spans="1:2" ht="14.7" thickBot="1">
      <c r="A29" s="56" t="s">
        <v>89</v>
      </c>
      <c r="B29" s="57"/>
    </row>
    <row r="30" spans="1:2" ht="15.7">
      <c r="A30" s="45" t="s">
        <v>32</v>
      </c>
      <c r="B30" s="55">
        <f>B29+B27+B14</f>
        <v>0</v>
      </c>
    </row>
    <row r="31" spans="1:2" ht="15.7">
      <c r="A31" s="34" t="s">
        <v>58</v>
      </c>
      <c r="B31" s="35">
        <f>B30*0.21</f>
        <v>0</v>
      </c>
    </row>
    <row r="32" spans="1:2" ht="18.350000000000001" thickBot="1">
      <c r="A32" s="36" t="s">
        <v>61</v>
      </c>
      <c r="B32" s="37">
        <f>B30+B31</f>
        <v>0</v>
      </c>
    </row>
    <row r="33" spans="1:2">
      <c r="B33" s="30"/>
    </row>
    <row r="34" spans="1:2">
      <c r="B34" s="30"/>
    </row>
    <row r="35" spans="1:2">
      <c r="A35" s="29" t="s">
        <v>91</v>
      </c>
      <c r="B35" s="30"/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varhanní stroj rekonstrukce</vt:lpstr>
      <vt:lpstr>varhanní skříň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</dc:creator>
  <cp:lastModifiedBy>Tomáš Správka</cp:lastModifiedBy>
  <cp:lastPrinted>2025-03-11T10:03:35Z</cp:lastPrinted>
  <dcterms:created xsi:type="dcterms:W3CDTF">2015-09-12T19:56:57Z</dcterms:created>
  <dcterms:modified xsi:type="dcterms:W3CDTF">2025-03-11T12:56:07Z</dcterms:modified>
</cp:coreProperties>
</file>