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ÍTEK\PRÁCE\Dýšina\oprava MK 2020\školní\ROZPOČET DOTACE 2020\"/>
    </mc:Choice>
  </mc:AlternateContent>
  <bookViews>
    <workbookView xWindow="0" yWindow="0" windowWidth="0" windowHeight="0"/>
  </bookViews>
  <sheets>
    <sheet name="Rekapitulace stavby" sheetId="1" r:id="rId1"/>
    <sheet name="SO 101.1 - 1.ETAPA" sheetId="2" r:id="rId2"/>
    <sheet name="SO 101.2 - 2.ETAPA - UZNA..." sheetId="3" r:id="rId3"/>
    <sheet name="SO 101.3 - 2.ETAPA - NEUZ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101.1 - 1.ETAPA'!$C$89:$K$317</definedName>
    <definedName name="_xlnm.Print_Area" localSheetId="1">'SO 101.1 - 1.ETAPA'!$C$4:$J$39,'SO 101.1 - 1.ETAPA'!$C$45:$J$71,'SO 101.1 - 1.ETAPA'!$C$77:$K$317</definedName>
    <definedName name="_xlnm.Print_Titles" localSheetId="1">'SO 101.1 - 1.ETAPA'!$89:$89</definedName>
    <definedName name="_xlnm._FilterDatabase" localSheetId="2" hidden="1">'SO 101.2 - 2.ETAPA - UZNA...'!$C$89:$K$216</definedName>
    <definedName name="_xlnm.Print_Area" localSheetId="2">'SO 101.2 - 2.ETAPA - UZNA...'!$C$4:$J$39,'SO 101.2 - 2.ETAPA - UZNA...'!$C$45:$J$71,'SO 101.2 - 2.ETAPA - UZNA...'!$C$77:$K$216</definedName>
    <definedName name="_xlnm.Print_Titles" localSheetId="2">'SO 101.2 - 2.ETAPA - UZNA...'!$89:$89</definedName>
    <definedName name="_xlnm._FilterDatabase" localSheetId="3" hidden="1">'SO 101.3 - 2.ETAPA - NEUZ...'!$C$82:$K$125</definedName>
    <definedName name="_xlnm.Print_Area" localSheetId="3">'SO 101.3 - 2.ETAPA - NEUZ...'!$C$4:$J$39,'SO 101.3 - 2.ETAPA - NEUZ...'!$C$45:$J$64,'SO 101.3 - 2.ETAPA - NEUZ...'!$C$70:$K$125</definedName>
    <definedName name="_xlnm.Print_Titles" localSheetId="3">'SO 101.3 - 2.ETAPA - NEUZ...'!$82:$82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77"/>
  <c r="E7"/>
  <c r="E73"/>
  <c i="3" r="J37"/>
  <c r="J36"/>
  <c i="1" r="AY56"/>
  <c i="3" r="J35"/>
  <c i="1" r="AX56"/>
  <c i="3" r="BI215"/>
  <c r="BH215"/>
  <c r="BG215"/>
  <c r="BF215"/>
  <c r="T215"/>
  <c r="T214"/>
  <c r="R215"/>
  <c r="R214"/>
  <c r="P215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T174"/>
  <c r="R183"/>
  <c r="R174"/>
  <c r="P183"/>
  <c r="P174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0"/>
  <c r="BH130"/>
  <c r="BG130"/>
  <c r="BF130"/>
  <c r="T130"/>
  <c r="R130"/>
  <c r="P130"/>
  <c r="BI126"/>
  <c r="BH126"/>
  <c r="BG126"/>
  <c r="BF126"/>
  <c r="T126"/>
  <c r="R126"/>
  <c r="P126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F84"/>
  <c r="E82"/>
  <c r="F52"/>
  <c r="E50"/>
  <c r="J24"/>
  <c r="E24"/>
  <c r="J87"/>
  <c r="J23"/>
  <c r="J21"/>
  <c r="E21"/>
  <c r="J54"/>
  <c r="J20"/>
  <c r="J18"/>
  <c r="E18"/>
  <c r="F87"/>
  <c r="J17"/>
  <c r="J15"/>
  <c r="E15"/>
  <c r="F86"/>
  <c r="J14"/>
  <c r="J12"/>
  <c r="J84"/>
  <c r="E7"/>
  <c r="E80"/>
  <c i="2" r="J172"/>
  <c r="J37"/>
  <c r="J36"/>
  <c i="1" r="AY55"/>
  <c i="2" r="J35"/>
  <c i="1" r="AX55"/>
  <c i="2" r="BI315"/>
  <c r="BH315"/>
  <c r="BG315"/>
  <c r="BF315"/>
  <c r="T315"/>
  <c r="T314"/>
  <c r="R315"/>
  <c r="R314"/>
  <c r="P315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1"/>
  <c r="BH281"/>
  <c r="BG281"/>
  <c r="BF281"/>
  <c r="T281"/>
  <c r="R281"/>
  <c r="P281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3"/>
  <c r="BH213"/>
  <c r="BG213"/>
  <c r="BF213"/>
  <c r="T213"/>
  <c r="R213"/>
  <c r="P213"/>
  <c r="BI210"/>
  <c r="BH210"/>
  <c r="BG210"/>
  <c r="BF210"/>
  <c r="T210"/>
  <c r="R210"/>
  <c r="P210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4"/>
  <c r="BH174"/>
  <c r="BG174"/>
  <c r="BF174"/>
  <c r="T174"/>
  <c r="R174"/>
  <c r="P174"/>
  <c r="J63"/>
  <c r="BI169"/>
  <c r="BH169"/>
  <c r="BG169"/>
  <c r="BF169"/>
  <c r="T169"/>
  <c r="R169"/>
  <c r="P169"/>
  <c r="BI164"/>
  <c r="BH164"/>
  <c r="BG164"/>
  <c r="BF164"/>
  <c r="T164"/>
  <c r="R164"/>
  <c r="P164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98"/>
  <c r="BH98"/>
  <c r="BG98"/>
  <c r="BF98"/>
  <c r="T98"/>
  <c r="R98"/>
  <c r="P98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86"/>
  <c r="J14"/>
  <c r="J12"/>
  <c r="J84"/>
  <c r="E7"/>
  <c r="E80"/>
  <c i="1" r="L50"/>
  <c r="AM50"/>
  <c r="AM49"/>
  <c r="L49"/>
  <c r="AM47"/>
  <c r="L47"/>
  <c r="L45"/>
  <c r="L44"/>
  <c i="2" r="BK311"/>
  <c r="J186"/>
  <c i="3" r="BK172"/>
  <c r="BK151"/>
  <c i="2" r="J253"/>
  <c r="BK182"/>
  <c r="J98"/>
  <c r="BK226"/>
  <c r="J142"/>
  <c i="3" r="J113"/>
  <c r="J175"/>
  <c i="4" r="J118"/>
  <c i="2" r="J308"/>
  <c r="J226"/>
  <c r="J169"/>
  <c i="3" r="J193"/>
  <c i="4" r="BK96"/>
  <c i="3" r="J98"/>
  <c r="J103"/>
  <c r="J145"/>
  <c r="J208"/>
  <c i="4" r="J96"/>
  <c i="1" r="AS54"/>
  <c i="3" r="J154"/>
  <c r="BK148"/>
  <c r="BK130"/>
  <c i="4" r="J114"/>
  <c i="2" r="J233"/>
  <c r="BK198"/>
  <c r="J164"/>
  <c r="J116"/>
  <c i="3" r="BK175"/>
  <c r="J100"/>
  <c i="2" r="BK273"/>
  <c r="BK194"/>
  <c r="J111"/>
  <c i="3" r="BK215"/>
  <c i="2" r="BK298"/>
  <c r="BK202"/>
  <c r="BK93"/>
  <c r="J264"/>
  <c r="J148"/>
  <c i="3" r="BK98"/>
  <c r="BK193"/>
  <c i="4" r="J93"/>
  <c i="2" r="BK281"/>
  <c r="J213"/>
  <c r="BK148"/>
  <c i="3" r="BK107"/>
  <c i="4" r="BK88"/>
  <c i="3" r="BK212"/>
  <c r="BK183"/>
  <c r="J126"/>
  <c r="BK118"/>
  <c i="2" r="F36"/>
  <c r="BK223"/>
  <c r="J125"/>
  <c i="3" r="J137"/>
  <c r="BK113"/>
  <c i="4" r="J106"/>
  <c i="2" r="J223"/>
  <c r="BK142"/>
  <c r="J281"/>
  <c r="J198"/>
  <c i="3" r="J160"/>
  <c r="BK103"/>
  <c r="J110"/>
  <c i="2" r="BK315"/>
  <c r="BK251"/>
  <c r="J202"/>
  <c r="J121"/>
  <c i="3" r="BK137"/>
  <c r="BK154"/>
  <c i="4" r="BK123"/>
  <c i="2" r="F35"/>
  <c r="BK229"/>
  <c r="J145"/>
  <c i="3" r="BK93"/>
  <c r="J134"/>
  <c i="4" r="BK114"/>
  <c i="2" r="J291"/>
  <c r="BK169"/>
  <c r="J315"/>
  <c r="BK129"/>
  <c i="3" r="J148"/>
  <c i="2" r="F37"/>
  <c i="4" r="BK93"/>
  <c i="2" r="J249"/>
  <c r="J174"/>
  <c i="3" r="J188"/>
  <c r="J93"/>
  <c i="2" r="J238"/>
  <c r="J129"/>
  <c r="BK294"/>
  <c r="BK210"/>
  <c r="BK111"/>
  <c i="3" r="BK203"/>
  <c i="4" r="J88"/>
  <c i="2" r="F34"/>
  <c r="J294"/>
  <c r="J190"/>
  <c r="BK138"/>
  <c i="3" r="BK170"/>
  <c r="J130"/>
  <c i="4" r="BK118"/>
  <c i="2" r="J305"/>
  <c r="J210"/>
  <c i="3" r="J165"/>
  <c i="2" r="BK308"/>
  <c r="J134"/>
  <c r="BK249"/>
  <c r="BK186"/>
  <c r="BK98"/>
  <c i="3" r="BK134"/>
  <c i="4" r="BK111"/>
  <c i="2" r="J298"/>
  <c r="BK238"/>
  <c r="J182"/>
  <c r="BK125"/>
  <c i="3" r="BK110"/>
  <c i="4" r="J101"/>
  <c i="3" r="BK210"/>
  <c r="J212"/>
  <c r="J210"/>
  <c r="BK145"/>
  <c i="4" r="J90"/>
  <c i="3" r="BK168"/>
  <c r="BK100"/>
  <c r="J118"/>
  <c r="J170"/>
  <c i="4" r="BK106"/>
  <c i="2" r="J311"/>
  <c r="BK264"/>
  <c r="BK174"/>
  <c r="BK121"/>
  <c i="3" r="J203"/>
  <c r="J215"/>
  <c r="BK126"/>
  <c i="2" r="BK291"/>
  <c r="J138"/>
  <c i="3" r="J172"/>
  <c r="BK160"/>
  <c i="2" r="J229"/>
  <c r="J153"/>
  <c r="J34"/>
  <c r="BK305"/>
  <c r="J251"/>
  <c r="BK213"/>
  <c i="3" r="BK142"/>
  <c r="J157"/>
  <c i="2" r="BK253"/>
  <c r="BK153"/>
  <c i="3" r="J151"/>
  <c i="4" r="J86"/>
  <c i="2" r="BK268"/>
  <c r="J194"/>
  <c r="BK116"/>
  <c r="BK233"/>
  <c r="BK164"/>
  <c r="J268"/>
  <c r="BK190"/>
  <c r="BK134"/>
  <c r="J108"/>
  <c i="3" r="J200"/>
  <c r="J107"/>
  <c i="2" r="J93"/>
  <c i="3" r="J183"/>
  <c r="J168"/>
  <c r="BK165"/>
  <c i="4" r="BK101"/>
  <c r="J123"/>
  <c i="3" r="BK200"/>
  <c r="J142"/>
  <c r="BK188"/>
  <c i="4" r="J111"/>
  <c r="BK90"/>
  <c i="2" r="J273"/>
  <c r="BK145"/>
  <c r="BK108"/>
  <c i="3" r="BK157"/>
  <c r="BK208"/>
  <c i="4" r="BK86"/>
  <c i="2" l="1" r="BK173"/>
  <c r="J173"/>
  <c r="J64"/>
  <c r="T225"/>
  <c r="T272"/>
  <c i="3" r="T92"/>
  <c r="R125"/>
  <c i="2" r="R173"/>
  <c r="P225"/>
  <c r="R272"/>
  <c i="3" r="BK92"/>
  <c r="P136"/>
  <c i="2" r="P92"/>
  <c r="R163"/>
  <c r="BK232"/>
  <c r="J232"/>
  <c r="J66"/>
  <c r="BK304"/>
  <c r="J304"/>
  <c r="J69"/>
  <c i="3" r="P92"/>
  <c r="R136"/>
  <c r="R167"/>
  <c r="R187"/>
  <c r="BK207"/>
  <c r="T207"/>
  <c r="T206"/>
  <c i="2" r="T173"/>
  <c r="R225"/>
  <c r="P272"/>
  <c i="4" r="BK85"/>
  <c r="P100"/>
  <c r="BK113"/>
  <c r="J113"/>
  <c r="J63"/>
  <c i="2" r="P173"/>
  <c r="BK225"/>
  <c r="J225"/>
  <c r="J65"/>
  <c r="BK272"/>
  <c r="J272"/>
  <c r="J67"/>
  <c i="3" r="T136"/>
  <c r="BK187"/>
  <c r="J187"/>
  <c r="J67"/>
  <c i="4" r="R85"/>
  <c r="T100"/>
  <c i="2" r="BK92"/>
  <c r="J92"/>
  <c r="J61"/>
  <c r="BK163"/>
  <c r="J163"/>
  <c r="J62"/>
  <c r="P232"/>
  <c r="R304"/>
  <c r="R303"/>
  <c i="3" r="BK136"/>
  <c r="J136"/>
  <c r="J64"/>
  <c r="T167"/>
  <c r="T187"/>
  <c r="P207"/>
  <c r="P206"/>
  <c r="R207"/>
  <c r="R206"/>
  <c i="4" r="BK100"/>
  <c r="J100"/>
  <c r="J62"/>
  <c r="P113"/>
  <c i="2" r="R92"/>
  <c r="P163"/>
  <c r="R232"/>
  <c r="P304"/>
  <c r="P303"/>
  <c i="3" r="R92"/>
  <c r="R91"/>
  <c r="R90"/>
  <c r="P125"/>
  <c r="P167"/>
  <c i="4" r="P85"/>
  <c r="P84"/>
  <c r="P83"/>
  <c i="1" r="AU57"/>
  <c i="4" r="R100"/>
  <c r="R113"/>
  <c i="2" r="T92"/>
  <c r="T91"/>
  <c r="T163"/>
  <c r="T232"/>
  <c r="T304"/>
  <c r="T303"/>
  <c i="3" r="BK125"/>
  <c r="J125"/>
  <c r="J62"/>
  <c r="T125"/>
  <c r="BK167"/>
  <c r="J167"/>
  <c r="J65"/>
  <c r="P187"/>
  <c i="4" r="T85"/>
  <c r="T84"/>
  <c r="T83"/>
  <c r="T113"/>
  <c i="3" r="BK174"/>
  <c r="J174"/>
  <c r="J66"/>
  <c i="2" r="BK314"/>
  <c r="J314"/>
  <c r="J70"/>
  <c i="3" r="BK214"/>
  <c r="J214"/>
  <c r="J70"/>
  <c r="BK133"/>
  <c r="J133"/>
  <c r="J63"/>
  <c r="J92"/>
  <c r="J61"/>
  <c i="4" r="J55"/>
  <c r="F80"/>
  <c r="BE106"/>
  <c i="3" r="J207"/>
  <c r="J69"/>
  <c i="4" r="BE111"/>
  <c r="BE114"/>
  <c r="J52"/>
  <c r="BE90"/>
  <c r="BE123"/>
  <c r="J54"/>
  <c r="F79"/>
  <c r="BE88"/>
  <c r="E48"/>
  <c r="BE118"/>
  <c r="BE86"/>
  <c r="BE101"/>
  <c r="BE93"/>
  <c r="BE96"/>
  <c i="3" r="E48"/>
  <c r="F55"/>
  <c r="J86"/>
  <c r="BE103"/>
  <c r="BE110"/>
  <c r="BE130"/>
  <c r="BE134"/>
  <c r="BE137"/>
  <c r="BE148"/>
  <c r="BE151"/>
  <c r="BE183"/>
  <c r="BE203"/>
  <c r="BE210"/>
  <c r="BE215"/>
  <c r="BE172"/>
  <c r="BE175"/>
  <c r="BE126"/>
  <c r="BE142"/>
  <c r="BE154"/>
  <c r="BE193"/>
  <c r="BE200"/>
  <c r="J55"/>
  <c r="BE113"/>
  <c r="BE145"/>
  <c r="BE165"/>
  <c r="BE170"/>
  <c i="2" r="BK303"/>
  <c r="J303"/>
  <c r="J68"/>
  <c i="3" r="J52"/>
  <c r="BE98"/>
  <c r="BE107"/>
  <c r="BE157"/>
  <c r="BE168"/>
  <c r="BE188"/>
  <c r="BE208"/>
  <c r="BE212"/>
  <c r="BE160"/>
  <c r="F54"/>
  <c r="BE93"/>
  <c r="BE100"/>
  <c r="BE118"/>
  <c i="1" r="BA55"/>
  <c r="BC55"/>
  <c r="BB55"/>
  <c i="2" r="E48"/>
  <c r="J52"/>
  <c r="F54"/>
  <c r="J54"/>
  <c r="F55"/>
  <c r="J55"/>
  <c r="BE93"/>
  <c r="BE98"/>
  <c r="BE108"/>
  <c r="BE111"/>
  <c r="BE116"/>
  <c r="BE121"/>
  <c r="BE125"/>
  <c r="BE129"/>
  <c r="BE134"/>
  <c r="BE138"/>
  <c r="BE142"/>
  <c r="BE145"/>
  <c r="BE148"/>
  <c r="BE153"/>
  <c r="BE164"/>
  <c r="BE169"/>
  <c r="BE174"/>
  <c r="BE182"/>
  <c r="BE186"/>
  <c r="BE190"/>
  <c r="BE194"/>
  <c r="BE198"/>
  <c r="BE202"/>
  <c r="BE210"/>
  <c r="BE213"/>
  <c r="BE223"/>
  <c r="BE226"/>
  <c r="BE229"/>
  <c r="BE233"/>
  <c r="BE238"/>
  <c r="BE249"/>
  <c r="BE251"/>
  <c r="BE253"/>
  <c r="BE264"/>
  <c r="BE268"/>
  <c r="BE273"/>
  <c r="BE281"/>
  <c r="BE291"/>
  <c r="BE294"/>
  <c r="BE298"/>
  <c r="BE305"/>
  <c r="BE308"/>
  <c r="BE311"/>
  <c r="BE315"/>
  <c i="1" r="BD55"/>
  <c r="AW55"/>
  <c i="4" r="F36"/>
  <c i="1" r="BC57"/>
  <c i="3" r="F35"/>
  <c i="1" r="BB56"/>
  <c i="4" r="F34"/>
  <c i="1" r="BA57"/>
  <c i="3" r="F34"/>
  <c i="1" r="BA56"/>
  <c i="4" r="J34"/>
  <c i="1" r="AW57"/>
  <c i="3" r="F36"/>
  <c i="1" r="BC56"/>
  <c i="4" r="F35"/>
  <c i="1" r="BB57"/>
  <c i="3" r="F37"/>
  <c i="1" r="BD56"/>
  <c i="4" r="F37"/>
  <c i="1" r="BD57"/>
  <c i="3" r="J34"/>
  <c i="1" r="AW56"/>
  <c i="2" l="1" r="T90"/>
  <c r="P91"/>
  <c r="P90"/>
  <c i="1" r="AU55"/>
  <c i="3" r="BK91"/>
  <c r="J91"/>
  <c r="J60"/>
  <c i="4" r="R84"/>
  <c r="R83"/>
  <c i="3" r="T91"/>
  <c r="T90"/>
  <c i="4" r="BK84"/>
  <c r="BK83"/>
  <c r="J83"/>
  <c r="J59"/>
  <c i="3" r="BK206"/>
  <c r="J206"/>
  <c r="J68"/>
  <c i="2" r="R91"/>
  <c r="R90"/>
  <c i="3" r="P91"/>
  <c r="P90"/>
  <c i="1" r="AU56"/>
  <c i="2" r="BK91"/>
  <c r="J91"/>
  <c r="J60"/>
  <c i="4" r="J85"/>
  <c r="J61"/>
  <c r="F33"/>
  <c i="1" r="AZ57"/>
  <c r="BB54"/>
  <c r="W31"/>
  <c r="BD54"/>
  <c r="W33"/>
  <c i="4" r="J33"/>
  <c i="1" r="AV57"/>
  <c r="AT57"/>
  <c r="BC54"/>
  <c r="W32"/>
  <c i="3" r="J33"/>
  <c i="1" r="AV56"/>
  <c r="AT56"/>
  <c i="2" r="F33"/>
  <c i="1" r="AZ55"/>
  <c i="2" r="J33"/>
  <c i="1" r="AV55"/>
  <c r="AT55"/>
  <c r="BA54"/>
  <c r="W30"/>
  <c i="3" r="F33"/>
  <c i="1" r="AZ56"/>
  <c i="2" l="1" r="BK90"/>
  <c r="J90"/>
  <c r="J59"/>
  <c i="4" r="J84"/>
  <c r="J60"/>
  <c i="3" r="BK90"/>
  <c r="J90"/>
  <c i="1" r="AW54"/>
  <c r="AK30"/>
  <c i="4" r="J30"/>
  <c i="1" r="AG57"/>
  <c i="3" r="J30"/>
  <c i="1" r="AG56"/>
  <c r="AX54"/>
  <c r="AU54"/>
  <c i="2" r="J30"/>
  <c i="1" r="AG55"/>
  <c r="AZ54"/>
  <c r="W29"/>
  <c r="AY54"/>
  <c i="3" l="1" r="J39"/>
  <c i="4" r="J39"/>
  <c i="3" r="J59"/>
  <c i="2" r="J39"/>
  <c i="1" r="AN55"/>
  <c r="AN56"/>
  <c r="AN57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<sst xmlns="http://schemas.openxmlformats.org/spreadsheetml/2006/main">
  <si>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</si>
  <si>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</si>
  <si>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</si>
  <si>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</si>
  <si>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</si>
  <si>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{5130b4e4-707e-437d-9bd5-2d9c636a8261}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</si>
  <si>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</si>
  <si>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</si>
  <si>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</si>
  <si>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</si>
  <si>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</si>
  <si>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</si>
  <si>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</si>
  <si>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</si>
  <si>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0175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</si>
  <si>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</si>
  <si>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</si>
  <si>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DÝŠINA-ŠKOLNÍ ULICE - REKONSTRUKCE MK</t>
  </si>
  <si>
    <t>KSO:</t>
  </si>
  <si>
    <t/>
  </si>
  <si>
    <t>CC-CZ:</t>
  </si>
  <si>
    <t>Místo:</t>
  </si>
  <si>
    <t xml:space="preserve"> </t>
  </si>
  <si>
    <t>Datum:</t>
  </si>
  <si>
    <t>25. 11. 2020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</si>
  <si>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</si>
  <si>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</si>
  <si>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</si>
  <si>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</si>
  <si>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</si>
  <si>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</si>
  <si>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</si>
  <si>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</si>
  <si>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</si>
  <si>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</si>
  <si>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</si>
  <si>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</si>
  <si>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</si>
  <si>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</si>
  <si>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</si>
  <si>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</si>
  <si>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</si>
  <si>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</si>
  <si>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</si>
  <si>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</si>
  <si>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</si>
  <si>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</si>
  <si>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</si>
  <si>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</si>
  <si>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</si>
  <si>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</si>
  <si>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</si>
  <si>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</si>
  <si>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</si>
  <si>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</si>
  <si>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</si>
  <si>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</si>
  <si>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</si>
  <si>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</si>
  <si>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</si>
  <si>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</si>
  <si>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</si>
  <si>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</si>
  <si>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</si>
  <si>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</si>
  <si>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</si>
  <si>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</si>
  <si>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</si>
  <si>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</si>
  <si>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</si>
  <si>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</si>
  <si>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</si>
  <si>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</si>
  <si>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</si>
  <si>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101.1</t>
  </si>
  <si>
    <t>1.ETAPA</t>
  </si>
  <si>
    <t>STA</t>
  </si>
  <si>
    <t>1</t>
  </si>
  <si>
    <t>{3c697fa7-b8d1-4d54-9f3c-4470ba97f6c7}</t>
  </si>
  <si>
    <t>2</t>
  </si>
  <si>
    <t>SO 101.2</t>
  </si>
  <si>
    <t>2.ETAPA - UZNATELNÉ</t>
  </si>
  <si>
    <t>{c435b09d-384b-4df7-b2ab-cf32b68637fa}</t>
  </si>
  <si>
    <t>SO 101.3</t>
  </si>
  <si>
    <t>2.ETAPA - NEUZNATELNÉ</t>
  </si>
  <si>
    <t>{be262635-0b74-45d7-ac54-f3d92d3f2f4c}</t>
  </si>
  <si>
    <t>KRYCÍ LIST SOUPISU PRACÍ</t>
  </si>
  <si>
    <t>Objekt:</t>
  </si>
  <si>
    <t>SO 101.1 - 1.ETAPA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</si>
  <si>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</si>
  <si>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</si>
  <si>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</si>
  <si>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</si>
  <si>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</si>
  <si>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</si>
  <si>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</si>
  <si>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</si>
  <si>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</si>
  <si>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</si>
  <si>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</si>
  <si>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</si>
  <si>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</si>
  <si>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</si>
  <si>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</si>
  <si>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</si>
  <si>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</si>
  <si>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</si>
  <si>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</si>
  <si>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</si>
  <si>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</si>
  <si>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</si>
  <si>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</si>
  <si>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</si>
  <si>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</si>
  <si>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</si>
  <si>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</si>
  <si>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</si>
  <si>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</si>
  <si>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</si>
  <si>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</si>
  <si>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</si>
  <si>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M</t>
  </si>
  <si>
    <t>999100100</t>
  </si>
  <si>
    <t>Sanace - Výměna nevhodné podložní zeminy (odkop zeminy, odvoz, skládkovné, dovoz vhodného materiálu vč. nákupu, pokládka se zhutněním)</t>
  </si>
  <si>
    <t>m3</t>
  </si>
  <si>
    <t>VL.POLOŽKA</t>
  </si>
  <si>
    <t>8</t>
  </si>
  <si>
    <t>4</t>
  </si>
  <si>
    <t>1155305124</t>
  </si>
  <si>
    <t>PP</t>
  </si>
  <si>
    <t>P</t>
  </si>
  <si>
    <t xml:space="preserve">Poznámka k položce:_x000d_
výměna počítána v 50%  povrchu tl. 300mm</t>
  </si>
  <si>
    <t>VV</t>
  </si>
  <si>
    <t>(3018-1117)*0,3</t>
  </si>
  <si>
    <t>570,3*0,5 'Přepočtené koeficientem množství</t>
  </si>
  <si>
    <t>K</t>
  </si>
  <si>
    <t>113106171</t>
  </si>
  <si>
    <t>Rozebrání dlažeb vozovek ze zámkové dlažby s ložem z kameniva ručně</t>
  </si>
  <si>
    <t>m2</t>
  </si>
  <si>
    <t>CS ÚRS 2025 01</t>
  </si>
  <si>
    <t>-11632715</t>
  </si>
  <si>
    <t>Rozebrání dlažeb a dílců vozovek a ploch s přemístěním hmot na skládku na vzdálenost do 3 m nebo s naložením na dopravní prostředek, s jakoukoliv výplní spár ručně ze zámkové dlažby s ložem z kameniva</t>
  </si>
  <si>
    <t>Online PSC</t>
  </si>
  <si>
    <t>https://podminky.urs.cz/item/CS_URS_2025_01/113106171</t>
  </si>
  <si>
    <t>VJEZD</t>
  </si>
  <si>
    <t>18</t>
  </si>
  <si>
    <t>POPELNICE</t>
  </si>
  <si>
    <t>6</t>
  </si>
  <si>
    <t>PŘEDPOKLAD UVOLNĚNÍ DLAŽBY PŘI VYOPADNUTÍ KRAJNÍKU</t>
  </si>
  <si>
    <t>50</t>
  </si>
  <si>
    <t>Součet</t>
  </si>
  <si>
    <t>3</t>
  </si>
  <si>
    <t>113107243</t>
  </si>
  <si>
    <t>Odstranění podkladu živičného tl 150 mm strojně pl přes 200 m2</t>
  </si>
  <si>
    <t>124481359</t>
  </si>
  <si>
    <t>Odstranění podkladů nebo krytů strojně plochy jednotlivě přes 200 m2 s přemístěním hmot na skládku na vzdálenost do 20 m nebo s naložením na dopravní prostředek živičných, o tl. vrstvy přes 100 do 150 mm</t>
  </si>
  <si>
    <t>https://podminky.urs.cz/item/CS_URS_2025_01/113107243</t>
  </si>
  <si>
    <t>113202111</t>
  </si>
  <si>
    <t>Vytrhání obrub krajníků obrubníků stojatých</t>
  </si>
  <si>
    <t>m</t>
  </si>
  <si>
    <t>-161698473</t>
  </si>
  <si>
    <t>Vytrhání obrub s vybouráním lože, s přemístěním hmot na skládku na vzdálenost do 3 m nebo s naložením na dopravní prostředek z krajníků nebo obrubníků stojatých</t>
  </si>
  <si>
    <t>https://podminky.urs.cz/item/CS_URS_2025_01/113202111</t>
  </si>
  <si>
    <t>KRAJNÍK</t>
  </si>
  <si>
    <t>31-15</t>
  </si>
  <si>
    <t>5</t>
  </si>
  <si>
    <t>113204111</t>
  </si>
  <si>
    <t>Vytrhání obrub záhonových</t>
  </si>
  <si>
    <t>1496380257</t>
  </si>
  <si>
    <t>Vytrhání obrub s vybouráním lože, s přemístěním hmot na skládku na vzdálenost do 3 m nebo s naložením na dopravní prostředek záhonových</t>
  </si>
  <si>
    <t>https://podminky.urs.cz/item/CS_URS_2025_01/113204111</t>
  </si>
  <si>
    <t xml:space="preserve"> OBRUBNÍK 500/250/80</t>
  </si>
  <si>
    <t>122202203</t>
  </si>
  <si>
    <t>Odkopávky a prokopávky nezapažené pro silnice objemu do 5000 m3 v hornině tř. 3</t>
  </si>
  <si>
    <t>-1083509834</t>
  </si>
  <si>
    <t>Odkopávky a prokopávky nezapažené pro silnice s přemístěním výkopku v příčných profilech na vzdálenost do 15 m nebo s naložením na dopravní prostředek v hornině tř. 3 přes 1 000 do 5 000 m3</t>
  </si>
  <si>
    <t>https://podminky.urs.cz/item/CS_URS_2025_01/122202203</t>
  </si>
  <si>
    <t>(3018-1117)*0,35</t>
  </si>
  <si>
    <t>7</t>
  </si>
  <si>
    <t>162701105</t>
  </si>
  <si>
    <t>Vodorovné přemístění do 10000 m výkopku/sypaniny z horniny tř. 1 až 4</t>
  </si>
  <si>
    <t>546263020</t>
  </si>
  <si>
    <t>Vodorovné přemístění výkopku nebo sypaniny po suchu na obvyklém dopravním prostředku, bez naložení výkopku, avšak se složením bez rozhrnutí z horniny tř. 1 až 4 na vzdálenost přes 9 000 do 10 000 m</t>
  </si>
  <si>
    <t>https://podminky.urs.cz/item/CS_URS_2025_01/162701105</t>
  </si>
  <si>
    <t>665,35</t>
  </si>
  <si>
    <t>162701109</t>
  </si>
  <si>
    <t>Příplatek k vodorovnému přemístění výkopku/sypaniny z horniny tř. 1 až 4 ZKD 1000 m přes 10000 m</t>
  </si>
  <si>
    <t>-387310629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</si>
  <si>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</si>
  <si>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https://podminky.urs.cz/item/CS_URS_2025_01/162701109</t>
  </si>
  <si>
    <t>Poznámka k položce:_x000d_
skládka do 20km</t>
  </si>
  <si>
    <t>665,35*10 'Přepočtené koeficientem množství</t>
  </si>
  <si>
    <t>9</t>
  </si>
  <si>
    <t>181301101</t>
  </si>
  <si>
    <t>Rozprostření ornice tl vrstvy do 100 mm pl do 500 m2 v rovině nebo ve svahu do 1:5</t>
  </si>
  <si>
    <t>2017485691</t>
  </si>
  <si>
    <t>Rozprostření a urovnání ornice v rovině nebo ve svahu sklonu do 1:5 při souvislé ploše do 500 m2, tl. vrstvy do 100 mm</t>
  </si>
  <si>
    <t>https://podminky.urs.cz/item/CS_URS_2025_01/181301101</t>
  </si>
  <si>
    <t>410-100</t>
  </si>
  <si>
    <t>10</t>
  </si>
  <si>
    <t>181411131</t>
  </si>
  <si>
    <t>Založení parkového trávníku výsevem plochy do 1000 m2 v rovině a ve svahu do 1:5</t>
  </si>
  <si>
    <t>662889034</t>
  </si>
  <si>
    <t>Založení trávníku na půdě předem připravené plochy do 1000 m2 výsevem včetně utažení parkového v rovině nebo na svahu do 1:5</t>
  </si>
  <si>
    <t>https://podminky.urs.cz/item/CS_URS_2025_01/181411131</t>
  </si>
  <si>
    <t>11</t>
  </si>
  <si>
    <t>00572410</t>
  </si>
  <si>
    <t>osivo směs travní parková</t>
  </si>
  <si>
    <t>kg</t>
  </si>
  <si>
    <t>811750063</t>
  </si>
  <si>
    <t>310*0,015 'Přepočtené koeficientem množství</t>
  </si>
  <si>
    <t>10364101</t>
  </si>
  <si>
    <t xml:space="preserve">zemina pro terénní úpravy -  ornice</t>
  </si>
  <si>
    <t>t</t>
  </si>
  <si>
    <t>-74369068</t>
  </si>
  <si>
    <t>310*0,1*1,8</t>
  </si>
  <si>
    <t>13</t>
  </si>
  <si>
    <t>181951101</t>
  </si>
  <si>
    <t>Úprava pláně v hornině tř. 1 až 4 bez zhutnění</t>
  </si>
  <si>
    <t>-356323343</t>
  </si>
  <si>
    <t>Úprava pláně vyrovnáním výškových rozdílů v hornině tř. 1 až 4 bez zhutnění</t>
  </si>
  <si>
    <t>https://podminky.urs.cz/item/CS_URS_2025_01/181951101</t>
  </si>
  <si>
    <t>TRÁVNÍK</t>
  </si>
  <si>
    <t>14</t>
  </si>
  <si>
    <t>181951102</t>
  </si>
  <si>
    <t>Úprava pláně v hornině tř. 1 až 4 se zhutněním</t>
  </si>
  <si>
    <t>-1260817609</t>
  </si>
  <si>
    <t>Úprava pláně vyrovnáním výškových rozdílů v hornině tř. 1 až 4 se zhutněním</t>
  </si>
  <si>
    <t>https://podminky.urs.cz/item/CS_URS_2025_01/181951102</t>
  </si>
  <si>
    <t>VOZOVKA</t>
  </si>
  <si>
    <t>1901</t>
  </si>
  <si>
    <t>17</t>
  </si>
  <si>
    <t>VCHODY</t>
  </si>
  <si>
    <t>Zakládání</t>
  </si>
  <si>
    <t>15</t>
  </si>
  <si>
    <t>213141112</t>
  </si>
  <si>
    <t>Zřízení vrstvy z geotextilie v rovině nebo ve sklonu do 1:5 š do 6 m</t>
  </si>
  <si>
    <t>1886269210</t>
  </si>
  <si>
    <t>Zřízení vrstvy z geotextilie filtrační, separační, odvodňovací, ochranné, výztužné nebo protierozní v rovině nebo ve sklonu do 1:5, šířky přes 3 do 6 m</t>
  </si>
  <si>
    <t>https://podminky.urs.cz/item/CS_URS_2025_01/213141112</t>
  </si>
  <si>
    <t>3050-1120</t>
  </si>
  <si>
    <t>1930*1,15 'Přepočtené koeficientem množství</t>
  </si>
  <si>
    <t>16</t>
  </si>
  <si>
    <t>69311068</t>
  </si>
  <si>
    <t>geotextilie netkaná separační, ochranná, filtrační, drenážní PP 300g/m2</t>
  </si>
  <si>
    <t>-1830408483</t>
  </si>
  <si>
    <t>Svislé a kompletní konstrukce</t>
  </si>
  <si>
    <t>Komunikace pozemní</t>
  </si>
  <si>
    <t>564851111</t>
  </si>
  <si>
    <t>Podklad ze štěrkodrtě ŠD tl 150 mm</t>
  </si>
  <si>
    <t>-149710084</t>
  </si>
  <si>
    <t>Podklad ze štěrkodrti ŠD s rozprostřením a zhutněním, po zhutnění tl. 150 mm</t>
  </si>
  <si>
    <t>https://podminky.urs.cz/item/CS_URS_2025_01/564851111</t>
  </si>
  <si>
    <t>VJEZDY</t>
  </si>
  <si>
    <t>20+18+17</t>
  </si>
  <si>
    <t>VCHODY + CHODNÍK</t>
  </si>
  <si>
    <t>2,5</t>
  </si>
  <si>
    <t>564861111</t>
  </si>
  <si>
    <t>Podklad ze štěrkodrtě ŠD tl 200 mm</t>
  </si>
  <si>
    <t>11234700</t>
  </si>
  <si>
    <t>Podklad ze štěrkodrti ŠD s rozprostřením a zhutněním, po zhutnění tl. 200 mm</t>
  </si>
  <si>
    <t>https://podminky.urs.cz/item/CS_URS_2025_01/564861111</t>
  </si>
  <si>
    <t>3018-1117</t>
  </si>
  <si>
    <t>19</t>
  </si>
  <si>
    <t>564952111</t>
  </si>
  <si>
    <t>Podklad z mechanicky zpevněného kameniva MZK tl 150 mm</t>
  </si>
  <si>
    <t>-328329357</t>
  </si>
  <si>
    <t>Podklad z mechanicky zpevněného kameniva MZK (minerální beton) s rozprostřením a s hutněním, po zhutnění tl. 150 mm</t>
  </si>
  <si>
    <t>https://podminky.urs.cz/item/CS_URS_2025_01/564952111</t>
  </si>
  <si>
    <t>20</t>
  </si>
  <si>
    <t>565135111</t>
  </si>
  <si>
    <t>Asfaltový beton vrstva podkladní ACP 16 (obalované kamenivo OKS) tl 50 mm š do 3 m</t>
  </si>
  <si>
    <t>-1103037831</t>
  </si>
  <si>
    <t>Asfaltový beton vrstva podkladní ACP 16 (obalované kamenivo střednězrnné - OKS) s rozprostřením a zhutněním v pruhu šířky do 3 m, po zhutnění tl. 50 mm</t>
  </si>
  <si>
    <t>https://podminky.urs.cz/item/CS_URS_2025_01/565135111</t>
  </si>
  <si>
    <t>573211108</t>
  </si>
  <si>
    <t>Postřik živičný spojovací z asfaltu v množství 0,40 kg/m2</t>
  </si>
  <si>
    <t>78204621</t>
  </si>
  <si>
    <t>Postřik spojovací PS bez posypu kamenivem z asfaltu silničního, v množství 0,40 kg/m2</t>
  </si>
  <si>
    <t>https://podminky.urs.cz/item/CS_URS_2025_01/573211108</t>
  </si>
  <si>
    <t>22</t>
  </si>
  <si>
    <t>577144111</t>
  </si>
  <si>
    <t>Asfaltový beton vrstva obrusná ACO 11 (ABS) tř. I tl 50 mm š do 3 m z nemodifikovaného asfaltu</t>
  </si>
  <si>
    <t>-1305729618</t>
  </si>
  <si>
    <t>Asfaltový beton vrstva obrusná ACO 11 (ABS) s rozprostřením a se zhutněním z nemodifikovaného asfaltu v pruhu šířky do 3 m tř. I, po zhutnění tl. 50 mm</t>
  </si>
  <si>
    <t>https://podminky.urs.cz/item/CS_URS_2025_01/577144111</t>
  </si>
  <si>
    <t>23</t>
  </si>
  <si>
    <t>596211110</t>
  </si>
  <si>
    <t>Kladení zámkové dlažby komunikací pro pěší tl 60 mm skupiny A pl do 50 m2</t>
  </si>
  <si>
    <t>-1959521793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</si>
  <si>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</si>
  <si>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https://podminky.urs.cz/item/CS_URS_2025_01/596211110</t>
  </si>
  <si>
    <t>ZNOVUOSAZENÍ DLAŽBY PO UVOLNĚNÍ OBRUBY</t>
  </si>
  <si>
    <t>30+6</t>
  </si>
  <si>
    <t>2,0</t>
  </si>
  <si>
    <t>24</t>
  </si>
  <si>
    <t>59245018</t>
  </si>
  <si>
    <t>dlažba skladebná betonová 200x100x60mm přírodní</t>
  </si>
  <si>
    <t>-194421009</t>
  </si>
  <si>
    <t>25</t>
  </si>
  <si>
    <t>596212211</t>
  </si>
  <si>
    <t>Kladení zámkové dlažby pozemních komunikací tl 80 mm skupiny A pl do 100 m2</t>
  </si>
  <si>
    <t>-228619880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</si>
  <si>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</si>
  <si>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https://podminky.urs.cz/item/CS_URS_2025_01/596212211</t>
  </si>
  <si>
    <t xml:space="preserve">UVOLNĚNÁ </t>
  </si>
  <si>
    <t>PŘEDPOKLAD PŘESKLÁDÁNÍ PO UVOLNĚNÍ OBRUBNÍKU</t>
  </si>
  <si>
    <t>NOVÉ VJEZDY</t>
  </si>
  <si>
    <t>26</t>
  </si>
  <si>
    <t>59245020</t>
  </si>
  <si>
    <t>dlažba skladebná betonová 200x100x80mm přírodní</t>
  </si>
  <si>
    <t>1309230846</t>
  </si>
  <si>
    <t>Trubní vedení</t>
  </si>
  <si>
    <t>27</t>
  </si>
  <si>
    <t>899331111</t>
  </si>
  <si>
    <t>Výšková úprava uličního vstupu nebo vpusti do 200 mm zvýšením poklopu</t>
  </si>
  <si>
    <t>kus</t>
  </si>
  <si>
    <t>1969027373</t>
  </si>
  <si>
    <t>https://podminky.urs.cz/item/CS_URS_2025_01/899331111</t>
  </si>
  <si>
    <t>28</t>
  </si>
  <si>
    <t>899431111</t>
  </si>
  <si>
    <t>Výšková úprava uličního vstupu nebo vpusti do 200 mm zvýšením krycího hrnce, šoupěte nebo hydrantu</t>
  </si>
  <si>
    <t>951648951</t>
  </si>
  <si>
    <t>Výšková úprava uličního vstupu nebo vpusti do 200 mm zvýšením krycího hrnce, šoupěte nebo hydrantu bez úpravy armatur</t>
  </si>
  <si>
    <t>https://podminky.urs.cz/item/CS_URS_2025_01/899431111</t>
  </si>
  <si>
    <t>Ostatní konstrukce a práce, bourání</t>
  </si>
  <si>
    <t>29</t>
  </si>
  <si>
    <t>915131116</t>
  </si>
  <si>
    <t>Vodorovné dopravní značení přechody pro chodce, šipky, symboly retroreflexní žlutá barva</t>
  </si>
  <si>
    <t>-1062686421</t>
  </si>
  <si>
    <t>Vodorovné dopravní značení stříkané barvou přechody pro chodce, šipky, symboly žluté retroreflexní</t>
  </si>
  <si>
    <t>https://podminky.urs.cz/item/CS_URS_2025_01/915131116</t>
  </si>
  <si>
    <t>V11a - ZASTÁVKA BUS</t>
  </si>
  <si>
    <t>30</t>
  </si>
  <si>
    <t>916231213</t>
  </si>
  <si>
    <t>Osazení chodníkového obrubníku betonového stojatého s boční opěrou do lože z betonu prostého</t>
  </si>
  <si>
    <t>1549225432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</si>
  <si>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</si>
  <si>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</si>
  <si>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OBRUBA 500/250/80</t>
  </si>
  <si>
    <t>U POPELNIC</t>
  </si>
  <si>
    <t>ZAHRADNÍ U VCHODŮ</t>
  </si>
  <si>
    <t>31</t>
  </si>
  <si>
    <t>59217037</t>
  </si>
  <si>
    <t>obrubník betonový parkový přírodní 500x50x200mm</t>
  </si>
  <si>
    <t>651104458</t>
  </si>
  <si>
    <t>32</t>
  </si>
  <si>
    <t>59217036</t>
  </si>
  <si>
    <t>obrubník betonový parkový přírodní 500x80x250mm</t>
  </si>
  <si>
    <t>1139470447</t>
  </si>
  <si>
    <t>33</t>
  </si>
  <si>
    <t>916241213</t>
  </si>
  <si>
    <t>Osazení obrubníku kamenného stojatého s boční opěrou do lože z betonu prostého</t>
  </si>
  <si>
    <t>134084293</t>
  </si>
  <si>
    <t>Osazení obrubníku kamenného se zřízením lože, s vyplněním a zatřením spár cementovou maltou stojatého s boční opěrou z betonu prostého, do lože z betonu prostého</t>
  </si>
  <si>
    <t>https://podminky.urs.cz/item/CS_URS_2025_01/916241213</t>
  </si>
  <si>
    <t xml:space="preserve">OSAZENÍ KRAJNÍKU </t>
  </si>
  <si>
    <t>UVOLNĚNÝ</t>
  </si>
  <si>
    <t>PŘEDPOKLAD UVOLNĚNÍ</t>
  </si>
  <si>
    <t>OSAZENÍ VYBOURANÉHO + NOVÉHO</t>
  </si>
  <si>
    <t>263-83</t>
  </si>
  <si>
    <t>34</t>
  </si>
  <si>
    <t>58380001</t>
  </si>
  <si>
    <t>krajník kamenný žulový silniční 130x200x300-800mm</t>
  </si>
  <si>
    <t>1095474435</t>
  </si>
  <si>
    <t>PŘEDPOKLAD NÁKUPU 100M - NENÍ NA SKLADĚ OBCE A NENÍ ANI NA STAVBĚ</t>
  </si>
  <si>
    <t>35</t>
  </si>
  <si>
    <t>919732211</t>
  </si>
  <si>
    <t>Styčná spára napojení nového živičného povrchu na stávající za tepla š 15 mm hl 25 mm s prořezáním</t>
  </si>
  <si>
    <t>-2117292242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</si>
  <si>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</si>
  <si>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</si>
  <si>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(22+17+17,5+7,5)-30</t>
  </si>
  <si>
    <t>997</t>
  </si>
  <si>
    <t>Přesun sutě</t>
  </si>
  <si>
    <t>36</t>
  </si>
  <si>
    <t>997221571</t>
  </si>
  <si>
    <t>Vodorovná doprava vybouraných hmot do 1 km</t>
  </si>
  <si>
    <t>-1190099188</t>
  </si>
  <si>
    <t>Vodorovná doprava vybouraných hmot bez naložení, ale se složením a s hrubým urovnáním na vzdálenost do 1 km</t>
  </si>
  <si>
    <t>https://podminky.urs.cz/item/CS_URS_2025_01/997221571</t>
  </si>
  <si>
    <t>obrubníky -beton</t>
  </si>
  <si>
    <t>0,24</t>
  </si>
  <si>
    <t>asf. kry</t>
  </si>
  <si>
    <t>601</t>
  </si>
  <si>
    <t>37</t>
  </si>
  <si>
    <t>997221579</t>
  </si>
  <si>
    <t>Příplatek ZKD 1 km u vodorovné dopravy vybouraných hmot</t>
  </si>
  <si>
    <t>-1488343514</t>
  </si>
  <si>
    <t>Vodorovná doprava vybouraných hmot bez naložení, ale se složením a s hrubým urovnáním na vzdálenost Příplatek k ceně za každý další i započatý 1 km přes 1 km</t>
  </si>
  <si>
    <t>https://podminky.urs.cz/item/CS_URS_2025_01/997221579</t>
  </si>
  <si>
    <t xml:space="preserve">Poznámka k položce:_x000d_
skládka do 20km_x000d_
</t>
  </si>
  <si>
    <t>601,24*19 'Přepočtené koeficientem množství</t>
  </si>
  <si>
    <t>38</t>
  </si>
  <si>
    <t>997221815</t>
  </si>
  <si>
    <t>Poplatek za uložení na skládce (skládkovné) stavebního odpadu betonového kód odpadu 170 101</t>
  </si>
  <si>
    <t>-1518248507</t>
  </si>
  <si>
    <t>Poplatek za uložení stavebního odpadu na skládce (skládkovné) z prostého betonu zatříděného do Katalogu odpadů pod kódem 170 101</t>
  </si>
  <si>
    <t>https://podminky.urs.cz/item/CS_URS_2025_01/997221815</t>
  </si>
  <si>
    <t>39</t>
  </si>
  <si>
    <t>997221845</t>
  </si>
  <si>
    <t>Poplatek za uložení na skládce (skládkovné) odpadu asfaltového bez dehtu kód odpadu 170 302</t>
  </si>
  <si>
    <t>-381579308</t>
  </si>
  <si>
    <t>Poplatek za uložení stavebního odpadu na skládce (skládkovné) asfaltového bez obsahu dehtu zatříděného do Katalogu odpadů pod kódem 170 302</t>
  </si>
  <si>
    <t>https://podminky.urs.cz/item/CS_URS_2025_01/997221845</t>
  </si>
  <si>
    <t>40</t>
  </si>
  <si>
    <t>997221855</t>
  </si>
  <si>
    <t>Poplatek za uložení na skládce (skládkovné) zeminy a kameniva kód odpadu 170 504</t>
  </si>
  <si>
    <t>696758551</t>
  </si>
  <si>
    <t>Poplatek za uložení stavebního odpadu na skládce (skládkovné) zeminy a kameniva zatříděného do Katalogu odpadů pod kódem 170 504</t>
  </si>
  <si>
    <t>https://podminky.urs.cz/item/CS_URS_2025_01/997221855</t>
  </si>
  <si>
    <t>665,35*1,8 'Přepočtené koeficientem množství</t>
  </si>
  <si>
    <t>VRN</t>
  </si>
  <si>
    <t>Vedlejší rozpočtové náklady</t>
  </si>
  <si>
    <t>VRN1</t>
  </si>
  <si>
    <t>Průzkumné, geodetické a projektové práce</t>
  </si>
  <si>
    <t>41</t>
  </si>
  <si>
    <t>012103000</t>
  </si>
  <si>
    <t>Geodetické práce před výstavbou</t>
  </si>
  <si>
    <t>KUS</t>
  </si>
  <si>
    <t>1024</t>
  </si>
  <si>
    <t>-460634827</t>
  </si>
  <si>
    <t>Geodetické práce před výstavbou-VYTYČENÍ STAVBY</t>
  </si>
  <si>
    <t>https://podminky.urs.cz/item/CS_URS_2025_01/012103000</t>
  </si>
  <si>
    <t>42</t>
  </si>
  <si>
    <t>012303000</t>
  </si>
  <si>
    <t>Geodetické práce po výstavbě</t>
  </si>
  <si>
    <t>1978979981</t>
  </si>
  <si>
    <t>Geodetické práce po výstavbě- ZAMĚŘENÍ SKUTEČNÉHO STAVU</t>
  </si>
  <si>
    <t>https://podminky.urs.cz/item/CS_URS_2025_01/012303000</t>
  </si>
  <si>
    <t>43</t>
  </si>
  <si>
    <t>013254000</t>
  </si>
  <si>
    <t>Dokumentace skutečného provedení stavby</t>
  </si>
  <si>
    <t>375727929</t>
  </si>
  <si>
    <t>https://podminky.urs.cz/item/CS_URS_2025_01/013254000</t>
  </si>
  <si>
    <t>VRN3</t>
  </si>
  <si>
    <t>Zařízení staveniště</t>
  </si>
  <si>
    <t>44</t>
  </si>
  <si>
    <t>034303000</t>
  </si>
  <si>
    <t>Dopravní značení na staveništi</t>
  </si>
  <si>
    <t>947091895</t>
  </si>
  <si>
    <t>Dopravní značení na staveništi - DIO</t>
  </si>
  <si>
    <t>https://podminky.urs.cz/item/CS_URS_2025_01/034303000</t>
  </si>
  <si>
    <t>SO 101.2 - 2.ETAPA - UZNATELNÉ</t>
  </si>
  <si>
    <t>469390187</t>
  </si>
  <si>
    <t>1117*0,3</t>
  </si>
  <si>
    <t>335,1*0,5 'Přepočtené koeficientem množství</t>
  </si>
  <si>
    <t>113106183</t>
  </si>
  <si>
    <t>Rozebrání dlažeb vozovek z velkých kostek s ložem z kameniva strojně pl do 50 m2</t>
  </si>
  <si>
    <t>CS ÚRS 2019 01</t>
  </si>
  <si>
    <t>823001931</t>
  </si>
  <si>
    <t>Rozebrání dlažeb a dílců vozovek a ploch s přemístěním hmot na skládku na vzdálenost do 3 m nebo s naložením na dopravní prostředek, s jakoukoliv výplní spár strojně plochy jednotlivě do 50 m2 z velkých kostek s ložem z kameniva</t>
  </si>
  <si>
    <t>CS ÚRS 2020 01</t>
  </si>
  <si>
    <t>-1145131033</t>
  </si>
  <si>
    <t>1117</t>
  </si>
  <si>
    <t>-1864805469</t>
  </si>
  <si>
    <t>-799381265</t>
  </si>
  <si>
    <t>1117*0,35 'Přepočtené koeficientem množství</t>
  </si>
  <si>
    <t>1732232542</t>
  </si>
  <si>
    <t>390,95</t>
  </si>
  <si>
    <t>2074709357</t>
  </si>
  <si>
    <t>390,95*10 'Přepočtené koeficientem množství</t>
  </si>
  <si>
    <t>-973163174</t>
  </si>
  <si>
    <t>1646273961</t>
  </si>
  <si>
    <t>1117*1,15 'Přepočtené koeficientem množství</t>
  </si>
  <si>
    <t>1902272230</t>
  </si>
  <si>
    <t>359901111</t>
  </si>
  <si>
    <t>Vyčištění uliční vpusti - tlakovou vodou včetně přípojky</t>
  </si>
  <si>
    <t>-1834304482</t>
  </si>
  <si>
    <t>1102872225</t>
  </si>
  <si>
    <t>ÚČELOVÁ KOMUNIKACE K ZŠ</t>
  </si>
  <si>
    <t>98729992</t>
  </si>
  <si>
    <t>1865026700</t>
  </si>
  <si>
    <t>-221054962</t>
  </si>
  <si>
    <t>-1678417478</t>
  </si>
  <si>
    <t>-1949214078</t>
  </si>
  <si>
    <t>591111111</t>
  </si>
  <si>
    <t>Kladení dlažby z kostek velkých z kamene do lože z kameniva těženého tl 50 mm</t>
  </si>
  <si>
    <t>-1889720524</t>
  </si>
  <si>
    <t>Kladení dlažby z kostek s provedením lože do tl. 50 mm, s vyplněním spár, s dvojím beraněním a se smetením přebytečného materiálu na krajnici velkých z kamene, do lože z kameniva těženého</t>
  </si>
  <si>
    <t xml:space="preserve">Poznámka k položce:_x000d_
ZNOVUOSAZENÍ KAMENNÉ DLAŽBY U ŠKOLY </t>
  </si>
  <si>
    <t>-54264401</t>
  </si>
  <si>
    <t>-1920556983</t>
  </si>
  <si>
    <t>899231111</t>
  </si>
  <si>
    <t>Výšková úprava uličního vstupu nebo vpusti do 200 mm zvýšením mříže</t>
  </si>
  <si>
    <t>1758986045</t>
  </si>
  <si>
    <t>-1446843201</t>
  </si>
  <si>
    <t>-1097555859</t>
  </si>
  <si>
    <t>-882239895</t>
  </si>
  <si>
    <t>83</t>
  </si>
  <si>
    <t>1129562792</t>
  </si>
  <si>
    <t>-462785217</t>
  </si>
  <si>
    <t>353</t>
  </si>
  <si>
    <t>-1004809460</t>
  </si>
  <si>
    <t>353*19 'Přepočtené koeficientem množství</t>
  </si>
  <si>
    <t>353011128</t>
  </si>
  <si>
    <t>-1606905773</t>
  </si>
  <si>
    <t>390,95*1,8 'Přepočtené koeficientem množství</t>
  </si>
  <si>
    <t>61708731</t>
  </si>
  <si>
    <t>-1804600557</t>
  </si>
  <si>
    <t>1013987581</t>
  </si>
  <si>
    <t>262967237</t>
  </si>
  <si>
    <t>SO 101.3 - 2.ETAPA - NEUZNATELNÉ</t>
  </si>
  <si>
    <t>-1366367863</t>
  </si>
  <si>
    <t>-1297355208</t>
  </si>
  <si>
    <t>-1955274966</t>
  </si>
  <si>
    <t>100*0,015 'Přepočtené koeficientem množství</t>
  </si>
  <si>
    <t>-304594863</t>
  </si>
  <si>
    <t>100*0,1*1,8</t>
  </si>
  <si>
    <t>-507782073</t>
  </si>
  <si>
    <t>100</t>
  </si>
  <si>
    <t>427897185</t>
  </si>
  <si>
    <t>637358105</t>
  </si>
  <si>
    <t>1189790508</t>
  </si>
  <si>
    <t>915111112</t>
  </si>
  <si>
    <t>Vodorovné dopravní značení dělící čáry souvislé š 125 mm retroreflexní bílá barva</t>
  </si>
  <si>
    <t>-257222123</t>
  </si>
  <si>
    <t>Vodorovné dopravní značení stříkané barvou dělící čára šířky 125 mm souvislá bílá retroreflexní</t>
  </si>
  <si>
    <t>VODÍCÍ PÁS MÍSTA PRO PŘECHÁZENÍ</t>
  </si>
  <si>
    <t>3*6</t>
  </si>
  <si>
    <t>-1671147397</t>
  </si>
  <si>
    <t>1151711371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</si>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</sst>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71" TargetMode="External" /><Relationship Id="rId2" Type="http://schemas.openxmlformats.org/officeDocument/2006/relationships/hyperlink" Target="https://podminky.urs.cz/item/CS_URS_2025_01/113107243" TargetMode="External" /><Relationship Id="rId3" Type="http://schemas.openxmlformats.org/officeDocument/2006/relationships/hyperlink" Target="https://podminky.urs.cz/item/CS_URS_2025_01/113202111" TargetMode="External" /><Relationship Id="rId4" Type="http://schemas.openxmlformats.org/officeDocument/2006/relationships/hyperlink" Target="https://podminky.urs.cz/item/CS_URS_2025_01/113204111" TargetMode="External" /><Relationship Id="rId5" Type="http://schemas.openxmlformats.org/officeDocument/2006/relationships/hyperlink" Target="https://podminky.urs.cz/item/CS_URS_2025_01/122202203" TargetMode="External" /><Relationship Id="rId6" Type="http://schemas.openxmlformats.org/officeDocument/2006/relationships/hyperlink" Target="https://podminky.urs.cz/item/CS_URS_2025_01/162701105" TargetMode="External" /><Relationship Id="rId7" Type="http://schemas.openxmlformats.org/officeDocument/2006/relationships/hyperlink" Target="https://podminky.urs.cz/item/CS_URS_2025_01/162701109" TargetMode="External" /><Relationship Id="rId8" Type="http://schemas.openxmlformats.org/officeDocument/2006/relationships/hyperlink" Target="https://podminky.urs.cz/item/CS_URS_2025_01/181301101" TargetMode="External" /><Relationship Id="rId9" Type="http://schemas.openxmlformats.org/officeDocument/2006/relationships/hyperlink" Target="https://podminky.urs.cz/item/CS_URS_2025_01/181411131" TargetMode="External" /><Relationship Id="rId10" Type="http://schemas.openxmlformats.org/officeDocument/2006/relationships/hyperlink" Target="https://podminky.urs.cz/item/CS_URS_2025_01/181951101" TargetMode="External" /><Relationship Id="rId11" Type="http://schemas.openxmlformats.org/officeDocument/2006/relationships/hyperlink" Target="https://podminky.urs.cz/item/CS_URS_2025_01/181951102" TargetMode="External" /><Relationship Id="rId12" Type="http://schemas.openxmlformats.org/officeDocument/2006/relationships/hyperlink" Target="https://podminky.urs.cz/item/CS_URS_2025_01/213141112" TargetMode="External" /><Relationship Id="rId13" Type="http://schemas.openxmlformats.org/officeDocument/2006/relationships/hyperlink" Target="https://podminky.urs.cz/item/CS_URS_2025_01/564851111" TargetMode="External" /><Relationship Id="rId14" Type="http://schemas.openxmlformats.org/officeDocument/2006/relationships/hyperlink" Target="https://podminky.urs.cz/item/CS_URS_2025_01/564861111" TargetMode="External" /><Relationship Id="rId15" Type="http://schemas.openxmlformats.org/officeDocument/2006/relationships/hyperlink" Target="https://podminky.urs.cz/item/CS_URS_2025_01/564952111" TargetMode="External" /><Relationship Id="rId16" Type="http://schemas.openxmlformats.org/officeDocument/2006/relationships/hyperlink" Target="https://podminky.urs.cz/item/CS_URS_2025_01/565135111" TargetMode="External" /><Relationship Id="rId17" Type="http://schemas.openxmlformats.org/officeDocument/2006/relationships/hyperlink" Target="https://podminky.urs.cz/item/CS_URS_2025_01/573211108" TargetMode="External" /><Relationship Id="rId18" Type="http://schemas.openxmlformats.org/officeDocument/2006/relationships/hyperlink" Target="https://podminky.urs.cz/item/CS_URS_2025_01/577144111" TargetMode="External" /><Relationship Id="rId19" Type="http://schemas.openxmlformats.org/officeDocument/2006/relationships/hyperlink" Target="https://podminky.urs.cz/item/CS_URS_2025_01/596211110" TargetMode="External" /><Relationship Id="rId20" Type="http://schemas.openxmlformats.org/officeDocument/2006/relationships/hyperlink" Target="https://podminky.urs.cz/item/CS_URS_2025_01/596212211" TargetMode="External" /><Relationship Id="rId21" Type="http://schemas.openxmlformats.org/officeDocument/2006/relationships/hyperlink" Target="https://podminky.urs.cz/item/CS_URS_2025_01/899331111" TargetMode="External" /><Relationship Id="rId22" Type="http://schemas.openxmlformats.org/officeDocument/2006/relationships/hyperlink" Target="https://podminky.urs.cz/item/CS_URS_2025_01/899431111" TargetMode="External" /><Relationship Id="rId23" Type="http://schemas.openxmlformats.org/officeDocument/2006/relationships/hyperlink" Target="https://podminky.urs.cz/item/CS_URS_2025_01/915131116" TargetMode="External" /><Relationship Id="rId24" Type="http://schemas.openxmlformats.org/officeDocument/2006/relationships/hyperlink" Target="https://podminky.urs.cz/item/CS_URS_2025_01/916231213" TargetMode="External" /><Relationship Id="rId25" Type="http://schemas.openxmlformats.org/officeDocument/2006/relationships/hyperlink" Target="https://podminky.urs.cz/item/CS_URS_2025_01/916241213" TargetMode="External" /><Relationship Id="rId26" Type="http://schemas.openxmlformats.org/officeDocument/2006/relationships/hyperlink" Target="https://podminky.urs.cz/item/CS_URS_2025_01/919732211" TargetMode="External" /><Relationship Id="rId27" Type="http://schemas.openxmlformats.org/officeDocument/2006/relationships/hyperlink" Target="https://podminky.urs.cz/item/CS_URS_2025_01/997221571" TargetMode="External" /><Relationship Id="rId28" Type="http://schemas.openxmlformats.org/officeDocument/2006/relationships/hyperlink" Target="https://podminky.urs.cz/item/CS_URS_2025_01/997221579" TargetMode="External" /><Relationship Id="rId29" Type="http://schemas.openxmlformats.org/officeDocument/2006/relationships/hyperlink" Target="https://podminky.urs.cz/item/CS_URS_2025_01/997221815" TargetMode="External" /><Relationship Id="rId30" Type="http://schemas.openxmlformats.org/officeDocument/2006/relationships/hyperlink" Target="https://podminky.urs.cz/item/CS_URS_2025_01/997221845" TargetMode="External" /><Relationship Id="rId31" Type="http://schemas.openxmlformats.org/officeDocument/2006/relationships/hyperlink" Target="https://podminky.urs.cz/item/CS_URS_2025_01/997221855" TargetMode="External" /><Relationship Id="rId32" Type="http://schemas.openxmlformats.org/officeDocument/2006/relationships/hyperlink" Target="https://podminky.urs.cz/item/CS_URS_2025_01/012103000" TargetMode="External" /><Relationship Id="rId33" Type="http://schemas.openxmlformats.org/officeDocument/2006/relationships/hyperlink" Target="https://podminky.urs.cz/item/CS_URS_2025_01/012303000" TargetMode="External" /><Relationship Id="rId34" Type="http://schemas.openxmlformats.org/officeDocument/2006/relationships/hyperlink" Target="https://podminky.urs.cz/item/CS_URS_2025_01/013254000" TargetMode="External" /><Relationship Id="rId35" Type="http://schemas.openxmlformats.org/officeDocument/2006/relationships/hyperlink" Target="https://podminky.urs.cz/item/CS_URS_2025_01/034303000" TargetMode="External" /><Relationship Id="rId3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31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0175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DÝŠINA-ŠKOLNÍ ULICE - REKONSTRUKCE MK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25. 11. 2020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24.7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101.1 - 1.ETAPA'!J30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'SO 101.1 - 1.ETAPA'!P90</f>
        <v>0</v>
      </c>
      <c r="AV55" s="122">
        <f>'SO 101.1 - 1.ETAPA'!J33</f>
        <v>0</v>
      </c>
      <c r="AW55" s="122">
        <f>'SO 101.1 - 1.ETAPA'!J34</f>
        <v>0</v>
      </c>
      <c r="AX55" s="122">
        <f>'SO 101.1 - 1.ETAPA'!J35</f>
        <v>0</v>
      </c>
      <c r="AY55" s="122">
        <f>'SO 101.1 - 1.ETAPA'!J36</f>
        <v>0</v>
      </c>
      <c r="AZ55" s="122">
        <f>'SO 101.1 - 1.ETAPA'!F33</f>
        <v>0</v>
      </c>
      <c r="BA55" s="122">
        <f>'SO 101.1 - 1.ETAPA'!F34</f>
        <v>0</v>
      </c>
      <c r="BB55" s="122">
        <f>'SO 101.1 - 1.ETAPA'!F35</f>
        <v>0</v>
      </c>
      <c r="BC55" s="122">
        <f>'SO 101.1 - 1.ETAPA'!F36</f>
        <v>0</v>
      </c>
      <c r="BD55" s="124">
        <f>'SO 101.1 - 1.ETAPA'!F37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24.7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101.2 - 2.ETAPA - UZNA...'!J30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'SO 101.2 - 2.ETAPA - UZNA...'!P90</f>
        <v>0</v>
      </c>
      <c r="AV56" s="122">
        <f>'SO 101.2 - 2.ETAPA - UZNA...'!J33</f>
        <v>0</v>
      </c>
      <c r="AW56" s="122">
        <f>'SO 101.2 - 2.ETAPA - UZNA...'!J34</f>
        <v>0</v>
      </c>
      <c r="AX56" s="122">
        <f>'SO 101.2 - 2.ETAPA - UZNA...'!J35</f>
        <v>0</v>
      </c>
      <c r="AY56" s="122">
        <f>'SO 101.2 - 2.ETAPA - UZNA...'!J36</f>
        <v>0</v>
      </c>
      <c r="AZ56" s="122">
        <f>'SO 101.2 - 2.ETAPA - UZNA...'!F33</f>
        <v>0</v>
      </c>
      <c r="BA56" s="122">
        <f>'SO 101.2 - 2.ETAPA - UZNA...'!F34</f>
        <v>0</v>
      </c>
      <c r="BB56" s="122">
        <f>'SO 101.2 - 2.ETAPA - UZNA...'!F35</f>
        <v>0</v>
      </c>
      <c r="BC56" s="122">
        <f>'SO 101.2 - 2.ETAPA - UZNA...'!F36</f>
        <v>0</v>
      </c>
      <c r="BD56" s="124">
        <f>'SO 101.2 - 2.ETAPA - UZNA...'!F37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24.7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101.3 - 2.ETAPA - NEUZ...'!J30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6">
        <v>0</v>
      </c>
      <c r="AT57" s="127">
        <f>ROUND(SUM(AV57:AW57),2)</f>
        <v>0</v>
      </c>
      <c r="AU57" s="128">
        <f>'SO 101.3 - 2.ETAPA - NEUZ...'!P83</f>
        <v>0</v>
      </c>
      <c r="AV57" s="127">
        <f>'SO 101.3 - 2.ETAPA - NEUZ...'!J33</f>
        <v>0</v>
      </c>
      <c r="AW57" s="127">
        <f>'SO 101.3 - 2.ETAPA - NEUZ...'!J34</f>
        <v>0</v>
      </c>
      <c r="AX57" s="127">
        <f>'SO 101.3 - 2.ETAPA - NEUZ...'!J35</f>
        <v>0</v>
      </c>
      <c r="AY57" s="127">
        <f>'SO 101.3 - 2.ETAPA - NEUZ...'!J36</f>
        <v>0</v>
      </c>
      <c r="AZ57" s="127">
        <f>'SO 101.3 - 2.ETAPA - NEUZ...'!F33</f>
        <v>0</v>
      </c>
      <c r="BA57" s="127">
        <f>'SO 101.3 - 2.ETAPA - NEUZ...'!F34</f>
        <v>0</v>
      </c>
      <c r="BB57" s="127">
        <f>'SO 101.3 - 2.ETAPA - NEUZ...'!F35</f>
        <v>0</v>
      </c>
      <c r="BC57" s="127">
        <f>'SO 101.3 - 2.ETAPA - NEUZ...'!F36</f>
        <v>0</v>
      </c>
      <c r="BD57" s="129">
        <f>'SO 101.3 - 2.ETAPA - NEUZ...'!F37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1L9t4SIGF6SSbyckx0n3VK9OuB21jjGbTmDpR1RVJ4Ox425SB/1HjDmQycHmoex6VBtAmjRSl0EoF3+GMfeD9Q==" hashValue="fHPHZWf/VCEoovAfY6uzwvXHIMgKGtMzMAH67zByM9OD7M73d9q+QWGp5Nu+2eAB6/0Nt6cIe5TS94vp3lOmX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.1 - 1.ETAPA'!C2" display="/"/>
    <hyperlink ref="A56" location="'SO 101.2 - 2.ETAPA - UZNA...'!C2" display="/"/>
    <hyperlink ref="A57" location="'SO 101.3 - 2.ETAPA - NEU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DÝŠINA-ŠKOLNÍ ULICE - REKONSTRUKCE MK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25. 11. 2020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ROUND((SUM(BE90:BE317)),  2)</f>
        <v>0</v>
      </c>
      <c r="G33" s="40"/>
      <c r="H33" s="40"/>
      <c r="I33" s="150">
        <v>0.20999999999999999</v>
      </c>
      <c r="J33" s="149">
        <f>ROUND(((SUM(BE90:BE317))*I33),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ROUND((SUM(BF90:BF317)),  2)</f>
        <v>0</v>
      </c>
      <c r="G34" s="40"/>
      <c r="H34" s="40"/>
      <c r="I34" s="150">
        <v>0.12</v>
      </c>
      <c r="J34" s="149">
        <f>ROUND(((SUM(BF90:BF317))*I34),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ROUND((SUM(BG90:BG317)),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ROUND((SUM(BH90:BH317)),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ROUND((SUM(BI90:BI317)),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DÝŠINA-ŠKOLNÍ ULICE - REKONSTRUKCE MK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101.1 - 1.ETAPA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25. 11. 2020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J163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J172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J173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J225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J232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J272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101</v>
      </c>
      <c r="E68" s="170"/>
      <c r="F68" s="170"/>
      <c r="G68" s="170"/>
      <c r="H68" s="170"/>
      <c r="I68" s="170"/>
      <c r="J68" s="171">
        <f>J303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J304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J314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DÝŠINA-ŠKOLNÍ ULICE - REKONSTRUKCE MK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87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101.1 - 1.ETAPA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25. 11. 2020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105</v>
      </c>
      <c r="D89" s="182" t="s">
        <v>54</v>
      </c>
      <c r="E89" s="182" t="s">
        <v>50</v>
      </c>
      <c r="F89" s="182" t="s">
        <v>51</v>
      </c>
      <c r="G89" s="182" t="s">
        <v>106</v>
      </c>
      <c r="H89" s="182" t="s">
        <v>107</v>
      </c>
      <c r="I89" s="182" t="s">
        <v>108</v>
      </c>
      <c r="J89" s="182" t="s">
        <v>91</v>
      </c>
      <c r="K89" s="183" t="s">
        <v>109</v>
      </c>
      <c r="L89" s="184"/>
      <c r="M89" s="94" t="s">
        <v>19</v>
      </c>
      <c r="N89" s="95" t="s">
        <v>39</v>
      </c>
      <c r="O89" s="95" t="s">
        <v>110</v>
      </c>
      <c r="P89" s="95" t="s">
        <v>111</v>
      </c>
      <c r="Q89" s="95" t="s">
        <v>112</v>
      </c>
      <c r="R89" s="95" t="s">
        <v>113</v>
      </c>
      <c r="S89" s="95" t="s">
        <v>114</v>
      </c>
      <c r="T89" s="96" t="s">
        <v>115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116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P91+P303</f>
        <v>0</v>
      </c>
      <c r="Q90" s="98"/>
      <c r="R90" s="187">
        <f>R91+R303</f>
        <v>116.85615999999999</v>
      </c>
      <c r="S90" s="98"/>
      <c r="T90" s="188">
        <f>T91+T303</f>
        <v>626.06600000000003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92</v>
      </c>
      <c r="BK90" s="189">
        <f>BK91+BK303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117</v>
      </c>
      <c r="F91" s="193" t="s">
        <v>118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P92+P163+P172+P173+P225+P232+P272</f>
        <v>0</v>
      </c>
      <c r="Q91" s="198"/>
      <c r="R91" s="199">
        <f>R92+R163+R172+R173+R225+R232+R272</f>
        <v>116.85615999999999</v>
      </c>
      <c r="S91" s="198"/>
      <c r="T91" s="200">
        <f>T92+T163+T172+T173+T225+T232+T272</f>
        <v>626.06600000000003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119</v>
      </c>
      <c r="BK91" s="203">
        <f>BK92+BK163+BK172+BK173+BK225+BK232+BK272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77</v>
      </c>
      <c r="F92" s="204" t="s">
        <v>120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SUM(P93:P162)</f>
        <v>0</v>
      </c>
      <c r="Q92" s="198"/>
      <c r="R92" s="199">
        <f>SUM(R93:R162)</f>
        <v>55.804649999999995</v>
      </c>
      <c r="S92" s="198"/>
      <c r="T92" s="200">
        <f>SUM(T93:T162)</f>
        <v>626.06600000000003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119</v>
      </c>
      <c r="BK92" s="203">
        <f>SUM(BK93:BK162)</f>
        <v>0</v>
      </c>
    </row>
    <row r="93" s="2" customFormat="1" ht="24.15" customHeight="1">
      <c r="A93" s="40"/>
      <c r="B93" s="41"/>
      <c r="C93" s="206" t="s">
        <v>77</v>
      </c>
      <c r="D93" s="206" t="s">
        <v>121</v>
      </c>
      <c r="E93" s="207" t="s">
        <v>122</v>
      </c>
      <c r="F93" s="208" t="s">
        <v>123</v>
      </c>
      <c r="G93" s="209" t="s">
        <v>124</v>
      </c>
      <c r="H93" s="210">
        <v>285.14999999999998</v>
      </c>
      <c r="I93" s="211"/>
      <c r="J93" s="212">
        <f>ROUND(I93*H93,2)</f>
        <v>0</v>
      </c>
      <c r="K93" s="208" t="s">
        <v>125</v>
      </c>
      <c r="L93" s="213"/>
      <c r="M93" s="214" t="s">
        <v>19</v>
      </c>
      <c r="N93" s="215" t="s">
        <v>40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126</v>
      </c>
      <c r="AT93" s="218" t="s">
        <v>121</v>
      </c>
      <c r="AU93" s="218" t="s">
        <v>79</v>
      </c>
      <c r="AY93" s="19" t="s">
        <v>119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77</v>
      </c>
      <c r="BK93" s="219">
        <f>ROUND(I93*H93,2)</f>
        <v>0</v>
      </c>
      <c r="BL93" s="19" t="s">
        <v>127</v>
      </c>
      <c r="BM93" s="218" t="s">
        <v>128</v>
      </c>
    </row>
    <row r="94" s="2" customFormat="1">
      <c r="A94" s="40"/>
      <c r="B94" s="41"/>
      <c r="C94" s="42"/>
      <c r="D94" s="220" t="s">
        <v>129</v>
      </c>
      <c r="E94" s="42"/>
      <c r="F94" s="221" t="s">
        <v>123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129</v>
      </c>
      <c r="AU94" s="19" t="s">
        <v>79</v>
      </c>
    </row>
    <row r="95" s="2" customFormat="1">
      <c r="A95" s="40"/>
      <c r="B95" s="41"/>
      <c r="C95" s="42"/>
      <c r="D95" s="220" t="s">
        <v>130</v>
      </c>
      <c r="E95" s="42"/>
      <c r="F95" s="225" t="s">
        <v>131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130</v>
      </c>
      <c r="AU95" s="19" t="s">
        <v>79</v>
      </c>
    </row>
    <row r="96" s="13" customFormat="1">
      <c r="A96" s="13"/>
      <c r="B96" s="226"/>
      <c r="C96" s="227"/>
      <c r="D96" s="220" t="s">
        <v>132</v>
      </c>
      <c r="E96" s="228" t="s">
        <v>19</v>
      </c>
      <c r="F96" s="229" t="s">
        <v>133</v>
      </c>
      <c r="G96" s="227"/>
      <c r="H96" s="230">
        <v>570.29999999999995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132</v>
      </c>
      <c r="AU96" s="236" t="s">
        <v>79</v>
      </c>
      <c r="AV96" s="13" t="s">
        <v>79</v>
      </c>
      <c r="AW96" s="13" t="s">
        <v>31</v>
      </c>
      <c r="AX96" s="13" t="s">
        <v>77</v>
      </c>
      <c r="AY96" s="236" t="s">
        <v>119</v>
      </c>
    </row>
    <row r="97" s="13" customFormat="1">
      <c r="A97" s="13"/>
      <c r="B97" s="226"/>
      <c r="C97" s="227"/>
      <c r="D97" s="220" t="s">
        <v>132</v>
      </c>
      <c r="E97" s="227"/>
      <c r="F97" s="229" t="s">
        <v>134</v>
      </c>
      <c r="G97" s="227"/>
      <c r="H97" s="230">
        <v>285.14999999999998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132</v>
      </c>
      <c r="AU97" s="236" t="s">
        <v>79</v>
      </c>
      <c r="AV97" s="13" t="s">
        <v>79</v>
      </c>
      <c r="AW97" s="13" t="s">
        <v>4</v>
      </c>
      <c r="AX97" s="13" t="s">
        <v>77</v>
      </c>
      <c r="AY97" s="236" t="s">
        <v>119</v>
      </c>
    </row>
    <row r="98" s="2" customFormat="1" ht="16.5" customHeight="1">
      <c r="A98" s="40"/>
      <c r="B98" s="41"/>
      <c r="C98" s="237" t="s">
        <v>79</v>
      </c>
      <c r="D98" s="237" t="s">
        <v>135</v>
      </c>
      <c r="E98" s="238" t="s">
        <v>136</v>
      </c>
      <c r="F98" s="239" t="s">
        <v>137</v>
      </c>
      <c r="G98" s="240" t="s">
        <v>138</v>
      </c>
      <c r="H98" s="241">
        <v>74</v>
      </c>
      <c r="I98" s="242"/>
      <c r="J98" s="243">
        <f>ROUND(I98*H98,2)</f>
        <v>0</v>
      </c>
      <c r="K98" s="239" t="s">
        <v>139</v>
      </c>
      <c r="L98" s="46"/>
      <c r="M98" s="244" t="s">
        <v>19</v>
      </c>
      <c r="N98" s="245" t="s">
        <v>40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0.29499999999999998</v>
      </c>
      <c r="T98" s="217">
        <f>S98*H98</f>
        <v>21.829999999999998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127</v>
      </c>
      <c r="AT98" s="218" t="s">
        <v>135</v>
      </c>
      <c r="AU98" s="218" t="s">
        <v>79</v>
      </c>
      <c r="AY98" s="19" t="s">
        <v>119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77</v>
      </c>
      <c r="BK98" s="219">
        <f>ROUND(I98*H98,2)</f>
        <v>0</v>
      </c>
      <c r="BL98" s="19" t="s">
        <v>127</v>
      </c>
      <c r="BM98" s="218" t="s">
        <v>140</v>
      </c>
    </row>
    <row r="99" s="2" customFormat="1">
      <c r="A99" s="40"/>
      <c r="B99" s="41"/>
      <c r="C99" s="42"/>
      <c r="D99" s="220" t="s">
        <v>129</v>
      </c>
      <c r="E99" s="42"/>
      <c r="F99" s="221" t="s">
        <v>141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129</v>
      </c>
      <c r="AU99" s="19" t="s">
        <v>79</v>
      </c>
    </row>
    <row r="100" s="2" customFormat="1">
      <c r="A100" s="40"/>
      <c r="B100" s="41"/>
      <c r="C100" s="42"/>
      <c r="D100" s="246" t="s">
        <v>142</v>
      </c>
      <c r="E100" s="42"/>
      <c r="F100" s="247" t="s">
        <v>143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79</v>
      </c>
    </row>
    <row r="101" s="14" customFormat="1">
      <c r="A101" s="14"/>
      <c r="B101" s="248"/>
      <c r="C101" s="249"/>
      <c r="D101" s="220" t="s">
        <v>132</v>
      </c>
      <c r="E101" s="250" t="s">
        <v>19</v>
      </c>
      <c r="F101" s="251" t="s">
        <v>144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132</v>
      </c>
      <c r="AU101" s="257" t="s">
        <v>79</v>
      </c>
      <c r="AV101" s="14" t="s">
        <v>77</v>
      </c>
      <c r="AW101" s="14" t="s">
        <v>31</v>
      </c>
      <c r="AX101" s="14" t="s">
        <v>69</v>
      </c>
      <c r="AY101" s="257" t="s">
        <v>119</v>
      </c>
    </row>
    <row r="102" s="13" customFormat="1">
      <c r="A102" s="13"/>
      <c r="B102" s="226"/>
      <c r="C102" s="227"/>
      <c r="D102" s="220" t="s">
        <v>132</v>
      </c>
      <c r="E102" s="228" t="s">
        <v>19</v>
      </c>
      <c r="F102" s="229" t="s">
        <v>145</v>
      </c>
      <c r="G102" s="227"/>
      <c r="H102" s="230">
        <v>18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132</v>
      </c>
      <c r="AU102" s="236" t="s">
        <v>79</v>
      </c>
      <c r="AV102" s="13" t="s">
        <v>79</v>
      </c>
      <c r="AW102" s="13" t="s">
        <v>31</v>
      </c>
      <c r="AX102" s="13" t="s">
        <v>69</v>
      </c>
      <c r="AY102" s="236" t="s">
        <v>119</v>
      </c>
    </row>
    <row r="103" s="14" customFormat="1">
      <c r="A103" s="14"/>
      <c r="B103" s="248"/>
      <c r="C103" s="249"/>
      <c r="D103" s="220" t="s">
        <v>132</v>
      </c>
      <c r="E103" s="250" t="s">
        <v>19</v>
      </c>
      <c r="F103" s="251" t="s">
        <v>146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132</v>
      </c>
      <c r="AU103" s="257" t="s">
        <v>79</v>
      </c>
      <c r="AV103" s="14" t="s">
        <v>77</v>
      </c>
      <c r="AW103" s="14" t="s">
        <v>31</v>
      </c>
      <c r="AX103" s="14" t="s">
        <v>69</v>
      </c>
      <c r="AY103" s="257" t="s">
        <v>119</v>
      </c>
    </row>
    <row r="104" s="13" customFormat="1">
      <c r="A104" s="13"/>
      <c r="B104" s="226"/>
      <c r="C104" s="227"/>
      <c r="D104" s="220" t="s">
        <v>132</v>
      </c>
      <c r="E104" s="228" t="s">
        <v>19</v>
      </c>
      <c r="F104" s="229" t="s">
        <v>147</v>
      </c>
      <c r="G104" s="227"/>
      <c r="H104" s="230">
        <v>6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132</v>
      </c>
      <c r="AU104" s="236" t="s">
        <v>79</v>
      </c>
      <c r="AV104" s="13" t="s">
        <v>79</v>
      </c>
      <c r="AW104" s="13" t="s">
        <v>31</v>
      </c>
      <c r="AX104" s="13" t="s">
        <v>69</v>
      </c>
      <c r="AY104" s="236" t="s">
        <v>119</v>
      </c>
    </row>
    <row r="105" s="14" customFormat="1">
      <c r="A105" s="14"/>
      <c r="B105" s="248"/>
      <c r="C105" s="249"/>
      <c r="D105" s="220" t="s">
        <v>132</v>
      </c>
      <c r="E105" s="250" t="s">
        <v>19</v>
      </c>
      <c r="F105" s="251" t="s">
        <v>148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132</v>
      </c>
      <c r="AU105" s="257" t="s">
        <v>79</v>
      </c>
      <c r="AV105" s="14" t="s">
        <v>77</v>
      </c>
      <c r="AW105" s="14" t="s">
        <v>31</v>
      </c>
      <c r="AX105" s="14" t="s">
        <v>69</v>
      </c>
      <c r="AY105" s="257" t="s">
        <v>119</v>
      </c>
    </row>
    <row r="106" s="13" customFormat="1">
      <c r="A106" s="13"/>
      <c r="B106" s="226"/>
      <c r="C106" s="227"/>
      <c r="D106" s="220" t="s">
        <v>132</v>
      </c>
      <c r="E106" s="228" t="s">
        <v>19</v>
      </c>
      <c r="F106" s="229" t="s">
        <v>149</v>
      </c>
      <c r="G106" s="227"/>
      <c r="H106" s="230">
        <v>50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132</v>
      </c>
      <c r="AU106" s="236" t="s">
        <v>79</v>
      </c>
      <c r="AV106" s="13" t="s">
        <v>79</v>
      </c>
      <c r="AW106" s="13" t="s">
        <v>31</v>
      </c>
      <c r="AX106" s="13" t="s">
        <v>69</v>
      </c>
      <c r="AY106" s="236" t="s">
        <v>119</v>
      </c>
    </row>
    <row r="107" s="15" customFormat="1">
      <c r="A107" s="15"/>
      <c r="B107" s="258"/>
      <c r="C107" s="259"/>
      <c r="D107" s="220" t="s">
        <v>132</v>
      </c>
      <c r="E107" s="260" t="s">
        <v>19</v>
      </c>
      <c r="F107" s="261" t="s">
        <v>150</v>
      </c>
      <c r="G107" s="259"/>
      <c r="H107" s="262">
        <v>74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132</v>
      </c>
      <c r="AU107" s="268" t="s">
        <v>79</v>
      </c>
      <c r="AV107" s="15" t="s">
        <v>127</v>
      </c>
      <c r="AW107" s="15" t="s">
        <v>31</v>
      </c>
      <c r="AX107" s="15" t="s">
        <v>77</v>
      </c>
      <c r="AY107" s="268" t="s">
        <v>119</v>
      </c>
    </row>
    <row r="108" s="2" customFormat="1" ht="16.5" customHeight="1">
      <c r="A108" s="40"/>
      <c r="B108" s="41"/>
      <c r="C108" s="237" t="s">
        <v>151</v>
      </c>
      <c r="D108" s="237" t="s">
        <v>135</v>
      </c>
      <c r="E108" s="238" t="s">
        <v>152</v>
      </c>
      <c r="F108" s="239" t="s">
        <v>153</v>
      </c>
      <c r="G108" s="240" t="s">
        <v>138</v>
      </c>
      <c r="H108" s="241">
        <v>1901</v>
      </c>
      <c r="I108" s="242"/>
      <c r="J108" s="243">
        <f>ROUND(I108*H108,2)</f>
        <v>0</v>
      </c>
      <c r="K108" s="239" t="s">
        <v>139</v>
      </c>
      <c r="L108" s="46"/>
      <c r="M108" s="244" t="s">
        <v>19</v>
      </c>
      <c r="N108" s="245" t="s">
        <v>40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0.316</v>
      </c>
      <c r="T108" s="217">
        <f>S108*H108</f>
        <v>600.71600000000001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127</v>
      </c>
      <c r="AT108" s="218" t="s">
        <v>135</v>
      </c>
      <c r="AU108" s="218" t="s">
        <v>79</v>
      </c>
      <c r="AY108" s="19" t="s">
        <v>119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77</v>
      </c>
      <c r="BK108" s="219">
        <f>ROUND(I108*H108,2)</f>
        <v>0</v>
      </c>
      <c r="BL108" s="19" t="s">
        <v>127</v>
      </c>
      <c r="BM108" s="218" t="s">
        <v>154</v>
      </c>
    </row>
    <row r="109" s="2" customFormat="1">
      <c r="A109" s="40"/>
      <c r="B109" s="41"/>
      <c r="C109" s="42"/>
      <c r="D109" s="220" t="s">
        <v>129</v>
      </c>
      <c r="E109" s="42"/>
      <c r="F109" s="221" t="s">
        <v>155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129</v>
      </c>
      <c r="AU109" s="19" t="s">
        <v>79</v>
      </c>
    </row>
    <row r="110" s="2" customFormat="1">
      <c r="A110" s="40"/>
      <c r="B110" s="41"/>
      <c r="C110" s="42"/>
      <c r="D110" s="246" t="s">
        <v>142</v>
      </c>
      <c r="E110" s="42"/>
      <c r="F110" s="247" t="s">
        <v>156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142</v>
      </c>
      <c r="AU110" s="19" t="s">
        <v>79</v>
      </c>
    </row>
    <row r="111" s="2" customFormat="1" ht="16.5" customHeight="1">
      <c r="A111" s="40"/>
      <c r="B111" s="41"/>
      <c r="C111" s="237" t="s">
        <v>127</v>
      </c>
      <c r="D111" s="237" t="s">
        <v>135</v>
      </c>
      <c r="E111" s="238" t="s">
        <v>157</v>
      </c>
      <c r="F111" s="239" t="s">
        <v>158</v>
      </c>
      <c r="G111" s="240" t="s">
        <v>159</v>
      </c>
      <c r="H111" s="241">
        <v>16</v>
      </c>
      <c r="I111" s="242"/>
      <c r="J111" s="243">
        <f>ROUND(I111*H111,2)</f>
        <v>0</v>
      </c>
      <c r="K111" s="239" t="s">
        <v>139</v>
      </c>
      <c r="L111" s="46"/>
      <c r="M111" s="244" t="s">
        <v>19</v>
      </c>
      <c r="N111" s="245" t="s">
        <v>40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0.20499999999999999</v>
      </c>
      <c r="T111" s="217">
        <f>S111*H111</f>
        <v>3.2799999999999998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127</v>
      </c>
      <c r="AT111" s="218" t="s">
        <v>135</v>
      </c>
      <c r="AU111" s="218" t="s">
        <v>79</v>
      </c>
      <c r="AY111" s="19" t="s">
        <v>119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77</v>
      </c>
      <c r="BK111" s="219">
        <f>ROUND(I111*H111,2)</f>
        <v>0</v>
      </c>
      <c r="BL111" s="19" t="s">
        <v>127</v>
      </c>
      <c r="BM111" s="218" t="s">
        <v>160</v>
      </c>
    </row>
    <row r="112" s="2" customFormat="1">
      <c r="A112" s="40"/>
      <c r="B112" s="41"/>
      <c r="C112" s="42"/>
      <c r="D112" s="220" t="s">
        <v>129</v>
      </c>
      <c r="E112" s="42"/>
      <c r="F112" s="221" t="s">
        <v>161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129</v>
      </c>
      <c r="AU112" s="19" t="s">
        <v>79</v>
      </c>
    </row>
    <row r="113" s="2" customFormat="1">
      <c r="A113" s="40"/>
      <c r="B113" s="41"/>
      <c r="C113" s="42"/>
      <c r="D113" s="246" t="s">
        <v>142</v>
      </c>
      <c r="E113" s="42"/>
      <c r="F113" s="247" t="s">
        <v>162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79</v>
      </c>
    </row>
    <row r="114" s="14" customFormat="1">
      <c r="A114" s="14"/>
      <c r="B114" s="248"/>
      <c r="C114" s="249"/>
      <c r="D114" s="220" t="s">
        <v>132</v>
      </c>
      <c r="E114" s="250" t="s">
        <v>19</v>
      </c>
      <c r="F114" s="251" t="s">
        <v>163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132</v>
      </c>
      <c r="AU114" s="257" t="s">
        <v>79</v>
      </c>
      <c r="AV114" s="14" t="s">
        <v>77</v>
      </c>
      <c r="AW114" s="14" t="s">
        <v>31</v>
      </c>
      <c r="AX114" s="14" t="s">
        <v>69</v>
      </c>
      <c r="AY114" s="257" t="s">
        <v>119</v>
      </c>
    </row>
    <row r="115" s="13" customFormat="1">
      <c r="A115" s="13"/>
      <c r="B115" s="226"/>
      <c r="C115" s="227"/>
      <c r="D115" s="220" t="s">
        <v>132</v>
      </c>
      <c r="E115" s="228" t="s">
        <v>19</v>
      </c>
      <c r="F115" s="229" t="s">
        <v>164</v>
      </c>
      <c r="G115" s="227"/>
      <c r="H115" s="230">
        <v>16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132</v>
      </c>
      <c r="AU115" s="236" t="s">
        <v>79</v>
      </c>
      <c r="AV115" s="13" t="s">
        <v>79</v>
      </c>
      <c r="AW115" s="13" t="s">
        <v>31</v>
      </c>
      <c r="AX115" s="13" t="s">
        <v>77</v>
      </c>
      <c r="AY115" s="236" t="s">
        <v>119</v>
      </c>
    </row>
    <row r="116" s="2" customFormat="1" ht="16.5" customHeight="1">
      <c r="A116" s="40"/>
      <c r="B116" s="41"/>
      <c r="C116" s="237" t="s">
        <v>165</v>
      </c>
      <c r="D116" s="237" t="s">
        <v>135</v>
      </c>
      <c r="E116" s="238" t="s">
        <v>166</v>
      </c>
      <c r="F116" s="239" t="s">
        <v>167</v>
      </c>
      <c r="G116" s="240" t="s">
        <v>159</v>
      </c>
      <c r="H116" s="241">
        <v>6</v>
      </c>
      <c r="I116" s="242"/>
      <c r="J116" s="243">
        <f>ROUND(I116*H116,2)</f>
        <v>0</v>
      </c>
      <c r="K116" s="239" t="s">
        <v>139</v>
      </c>
      <c r="L116" s="46"/>
      <c r="M116" s="244" t="s">
        <v>19</v>
      </c>
      <c r="N116" s="245" t="s">
        <v>40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0.040000000000000001</v>
      </c>
      <c r="T116" s="217">
        <f>S116*H116</f>
        <v>0.23999999999999999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127</v>
      </c>
      <c r="AT116" s="218" t="s">
        <v>135</v>
      </c>
      <c r="AU116" s="218" t="s">
        <v>79</v>
      </c>
      <c r="AY116" s="19" t="s">
        <v>119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77</v>
      </c>
      <c r="BK116" s="219">
        <f>ROUND(I116*H116,2)</f>
        <v>0</v>
      </c>
      <c r="BL116" s="19" t="s">
        <v>127</v>
      </c>
      <c r="BM116" s="218" t="s">
        <v>168</v>
      </c>
    </row>
    <row r="117" s="2" customFormat="1">
      <c r="A117" s="40"/>
      <c r="B117" s="41"/>
      <c r="C117" s="42"/>
      <c r="D117" s="220" t="s">
        <v>129</v>
      </c>
      <c r="E117" s="42"/>
      <c r="F117" s="221" t="s">
        <v>169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129</v>
      </c>
      <c r="AU117" s="19" t="s">
        <v>79</v>
      </c>
    </row>
    <row r="118" s="2" customFormat="1">
      <c r="A118" s="40"/>
      <c r="B118" s="41"/>
      <c r="C118" s="42"/>
      <c r="D118" s="246" t="s">
        <v>142</v>
      </c>
      <c r="E118" s="42"/>
      <c r="F118" s="247" t="s">
        <v>170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142</v>
      </c>
      <c r="AU118" s="19" t="s">
        <v>79</v>
      </c>
    </row>
    <row r="119" s="14" customFormat="1">
      <c r="A119" s="14"/>
      <c r="B119" s="248"/>
      <c r="C119" s="249"/>
      <c r="D119" s="220" t="s">
        <v>132</v>
      </c>
      <c r="E119" s="250" t="s">
        <v>19</v>
      </c>
      <c r="F119" s="251" t="s">
        <v>171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132</v>
      </c>
      <c r="AU119" s="257" t="s">
        <v>79</v>
      </c>
      <c r="AV119" s="14" t="s">
        <v>77</v>
      </c>
      <c r="AW119" s="14" t="s">
        <v>31</v>
      </c>
      <c r="AX119" s="14" t="s">
        <v>69</v>
      </c>
      <c r="AY119" s="257" t="s">
        <v>119</v>
      </c>
    </row>
    <row r="120" s="13" customFormat="1">
      <c r="A120" s="13"/>
      <c r="B120" s="226"/>
      <c r="C120" s="227"/>
      <c r="D120" s="220" t="s">
        <v>132</v>
      </c>
      <c r="E120" s="228" t="s">
        <v>19</v>
      </c>
      <c r="F120" s="229" t="s">
        <v>147</v>
      </c>
      <c r="G120" s="227"/>
      <c r="H120" s="230">
        <v>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132</v>
      </c>
      <c r="AU120" s="236" t="s">
        <v>79</v>
      </c>
      <c r="AV120" s="13" t="s">
        <v>79</v>
      </c>
      <c r="AW120" s="13" t="s">
        <v>31</v>
      </c>
      <c r="AX120" s="13" t="s">
        <v>77</v>
      </c>
      <c r="AY120" s="236" t="s">
        <v>119</v>
      </c>
    </row>
    <row r="121" s="2" customFormat="1" ht="16.5" customHeight="1">
      <c r="A121" s="40"/>
      <c r="B121" s="41"/>
      <c r="C121" s="237" t="s">
        <v>147</v>
      </c>
      <c r="D121" s="237" t="s">
        <v>135</v>
      </c>
      <c r="E121" s="238" t="s">
        <v>172</v>
      </c>
      <c r="F121" s="239" t="s">
        <v>173</v>
      </c>
      <c r="G121" s="240" t="s">
        <v>124</v>
      </c>
      <c r="H121" s="241">
        <v>665.35000000000002</v>
      </c>
      <c r="I121" s="242"/>
      <c r="J121" s="243">
        <f>ROUND(I121*H121,2)</f>
        <v>0</v>
      </c>
      <c r="K121" s="239" t="s">
        <v>139</v>
      </c>
      <c r="L121" s="46"/>
      <c r="M121" s="244" t="s">
        <v>19</v>
      </c>
      <c r="N121" s="245" t="s">
        <v>40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127</v>
      </c>
      <c r="AT121" s="218" t="s">
        <v>135</v>
      </c>
      <c r="AU121" s="218" t="s">
        <v>79</v>
      </c>
      <c r="AY121" s="19" t="s">
        <v>119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77</v>
      </c>
      <c r="BK121" s="219">
        <f>ROUND(I121*H121,2)</f>
        <v>0</v>
      </c>
      <c r="BL121" s="19" t="s">
        <v>127</v>
      </c>
      <c r="BM121" s="218" t="s">
        <v>174</v>
      </c>
    </row>
    <row r="122" s="2" customFormat="1">
      <c r="A122" s="40"/>
      <c r="B122" s="41"/>
      <c r="C122" s="42"/>
      <c r="D122" s="220" t="s">
        <v>129</v>
      </c>
      <c r="E122" s="42"/>
      <c r="F122" s="221" t="s">
        <v>175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129</v>
      </c>
      <c r="AU122" s="19" t="s">
        <v>79</v>
      </c>
    </row>
    <row r="123" s="2" customFormat="1">
      <c r="A123" s="40"/>
      <c r="B123" s="41"/>
      <c r="C123" s="42"/>
      <c r="D123" s="246" t="s">
        <v>142</v>
      </c>
      <c r="E123" s="42"/>
      <c r="F123" s="247" t="s">
        <v>176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79</v>
      </c>
    </row>
    <row r="124" s="13" customFormat="1">
      <c r="A124" s="13"/>
      <c r="B124" s="226"/>
      <c r="C124" s="227"/>
      <c r="D124" s="220" t="s">
        <v>132</v>
      </c>
      <c r="E124" s="228" t="s">
        <v>19</v>
      </c>
      <c r="F124" s="229" t="s">
        <v>177</v>
      </c>
      <c r="G124" s="227"/>
      <c r="H124" s="230">
        <v>665.35000000000002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132</v>
      </c>
      <c r="AU124" s="236" t="s">
        <v>79</v>
      </c>
      <c r="AV124" s="13" t="s">
        <v>79</v>
      </c>
      <c r="AW124" s="13" t="s">
        <v>31</v>
      </c>
      <c r="AX124" s="13" t="s">
        <v>77</v>
      </c>
      <c r="AY124" s="236" t="s">
        <v>119</v>
      </c>
    </row>
    <row r="125" s="2" customFormat="1" ht="16.5" customHeight="1">
      <c r="A125" s="40"/>
      <c r="B125" s="41"/>
      <c r="C125" s="237" t="s">
        <v>178</v>
      </c>
      <c r="D125" s="237" t="s">
        <v>135</v>
      </c>
      <c r="E125" s="238" t="s">
        <v>179</v>
      </c>
      <c r="F125" s="239" t="s">
        <v>180</v>
      </c>
      <c r="G125" s="240" t="s">
        <v>124</v>
      </c>
      <c r="H125" s="241">
        <v>665.35000000000002</v>
      </c>
      <c r="I125" s="242"/>
      <c r="J125" s="243">
        <f>ROUND(I125*H125,2)</f>
        <v>0</v>
      </c>
      <c r="K125" s="239" t="s">
        <v>139</v>
      </c>
      <c r="L125" s="46"/>
      <c r="M125" s="244" t="s">
        <v>19</v>
      </c>
      <c r="N125" s="245" t="s">
        <v>40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127</v>
      </c>
      <c r="AT125" s="218" t="s">
        <v>135</v>
      </c>
      <c r="AU125" s="218" t="s">
        <v>79</v>
      </c>
      <c r="AY125" s="19" t="s">
        <v>119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77</v>
      </c>
      <c r="BK125" s="219">
        <f>ROUND(I125*H125,2)</f>
        <v>0</v>
      </c>
      <c r="BL125" s="19" t="s">
        <v>127</v>
      </c>
      <c r="BM125" s="218" t="s">
        <v>181</v>
      </c>
    </row>
    <row r="126" s="2" customFormat="1">
      <c r="A126" s="40"/>
      <c r="B126" s="41"/>
      <c r="C126" s="42"/>
      <c r="D126" s="220" t="s">
        <v>129</v>
      </c>
      <c r="E126" s="42"/>
      <c r="F126" s="221" t="s">
        <v>182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129</v>
      </c>
      <c r="AU126" s="19" t="s">
        <v>79</v>
      </c>
    </row>
    <row r="127" s="2" customFormat="1">
      <c r="A127" s="40"/>
      <c r="B127" s="41"/>
      <c r="C127" s="42"/>
      <c r="D127" s="246" t="s">
        <v>142</v>
      </c>
      <c r="E127" s="42"/>
      <c r="F127" s="247" t="s">
        <v>183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79</v>
      </c>
    </row>
    <row r="128" s="13" customFormat="1">
      <c r="A128" s="13"/>
      <c r="B128" s="226"/>
      <c r="C128" s="227"/>
      <c r="D128" s="220" t="s">
        <v>132</v>
      </c>
      <c r="E128" s="228" t="s">
        <v>19</v>
      </c>
      <c r="F128" s="229" t="s">
        <v>184</v>
      </c>
      <c r="G128" s="227"/>
      <c r="H128" s="230">
        <v>665.35000000000002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132</v>
      </c>
      <c r="AU128" s="236" t="s">
        <v>79</v>
      </c>
      <c r="AV128" s="13" t="s">
        <v>79</v>
      </c>
      <c r="AW128" s="13" t="s">
        <v>31</v>
      </c>
      <c r="AX128" s="13" t="s">
        <v>77</v>
      </c>
      <c r="AY128" s="236" t="s">
        <v>119</v>
      </c>
    </row>
    <row r="129" s="2" customFormat="1" ht="21.75" customHeight="1">
      <c r="A129" s="40"/>
      <c r="B129" s="41"/>
      <c r="C129" s="237" t="s">
        <v>126</v>
      </c>
      <c r="D129" s="237" t="s">
        <v>135</v>
      </c>
      <c r="E129" s="238" t="s">
        <v>185</v>
      </c>
      <c r="F129" s="239" t="s">
        <v>186</v>
      </c>
      <c r="G129" s="240" t="s">
        <v>124</v>
      </c>
      <c r="H129" s="241">
        <v>6653.5</v>
      </c>
      <c r="I129" s="242"/>
      <c r="J129" s="243">
        <f>ROUND(I129*H129,2)</f>
        <v>0</v>
      </c>
      <c r="K129" s="239" t="s">
        <v>139</v>
      </c>
      <c r="L129" s="46"/>
      <c r="M129" s="244" t="s">
        <v>19</v>
      </c>
      <c r="N129" s="245" t="s">
        <v>40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127</v>
      </c>
      <c r="AT129" s="218" t="s">
        <v>135</v>
      </c>
      <c r="AU129" s="218" t="s">
        <v>79</v>
      </c>
      <c r="AY129" s="19" t="s">
        <v>119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77</v>
      </c>
      <c r="BK129" s="219">
        <f>ROUND(I129*H129,2)</f>
        <v>0</v>
      </c>
      <c r="BL129" s="19" t="s">
        <v>127</v>
      </c>
      <c r="BM129" s="218" t="s">
        <v>187</v>
      </c>
    </row>
    <row r="130" s="2" customFormat="1">
      <c r="A130" s="40"/>
      <c r="B130" s="41"/>
      <c r="C130" s="42"/>
      <c r="D130" s="220" t="s">
        <v>129</v>
      </c>
      <c r="E130" s="42"/>
      <c r="F130" s="221" t="s">
        <v>188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129</v>
      </c>
      <c r="AU130" s="19" t="s">
        <v>79</v>
      </c>
    </row>
    <row r="131" s="2" customFormat="1">
      <c r="A131" s="40"/>
      <c r="B131" s="41"/>
      <c r="C131" s="42"/>
      <c r="D131" s="246" t="s">
        <v>142</v>
      </c>
      <c r="E131" s="42"/>
      <c r="F131" s="247" t="s">
        <v>189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142</v>
      </c>
      <c r="AU131" s="19" t="s">
        <v>79</v>
      </c>
    </row>
    <row r="132" s="2" customFormat="1">
      <c r="A132" s="40"/>
      <c r="B132" s="41"/>
      <c r="C132" s="42"/>
      <c r="D132" s="220" t="s">
        <v>130</v>
      </c>
      <c r="E132" s="42"/>
      <c r="F132" s="225" t="s">
        <v>190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130</v>
      </c>
      <c r="AU132" s="19" t="s">
        <v>79</v>
      </c>
    </row>
    <row r="133" s="13" customFormat="1">
      <c r="A133" s="13"/>
      <c r="B133" s="226"/>
      <c r="C133" s="227"/>
      <c r="D133" s="220" t="s">
        <v>132</v>
      </c>
      <c r="E133" s="227"/>
      <c r="F133" s="229" t="s">
        <v>191</v>
      </c>
      <c r="G133" s="227"/>
      <c r="H133" s="230">
        <v>6653.5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132</v>
      </c>
      <c r="AU133" s="236" t="s">
        <v>79</v>
      </c>
      <c r="AV133" s="13" t="s">
        <v>79</v>
      </c>
      <c r="AW133" s="13" t="s">
        <v>4</v>
      </c>
      <c r="AX133" s="13" t="s">
        <v>77</v>
      </c>
      <c r="AY133" s="236" t="s">
        <v>119</v>
      </c>
    </row>
    <row r="134" s="2" customFormat="1" ht="16.5" customHeight="1">
      <c r="A134" s="40"/>
      <c r="B134" s="41"/>
      <c r="C134" s="237" t="s">
        <v>192</v>
      </c>
      <c r="D134" s="237" t="s">
        <v>135</v>
      </c>
      <c r="E134" s="238" t="s">
        <v>193</v>
      </c>
      <c r="F134" s="239" t="s">
        <v>194</v>
      </c>
      <c r="G134" s="240" t="s">
        <v>138</v>
      </c>
      <c r="H134" s="241">
        <v>310</v>
      </c>
      <c r="I134" s="242"/>
      <c r="J134" s="243">
        <f>ROUND(I134*H134,2)</f>
        <v>0</v>
      </c>
      <c r="K134" s="239" t="s">
        <v>139</v>
      </c>
      <c r="L134" s="46"/>
      <c r="M134" s="244" t="s">
        <v>19</v>
      </c>
      <c r="N134" s="245" t="s">
        <v>40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127</v>
      </c>
      <c r="AT134" s="218" t="s">
        <v>135</v>
      </c>
      <c r="AU134" s="218" t="s">
        <v>79</v>
      </c>
      <c r="AY134" s="19" t="s">
        <v>119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77</v>
      </c>
      <c r="BK134" s="219">
        <f>ROUND(I134*H134,2)</f>
        <v>0</v>
      </c>
      <c r="BL134" s="19" t="s">
        <v>127</v>
      </c>
      <c r="BM134" s="218" t="s">
        <v>195</v>
      </c>
    </row>
    <row r="135" s="2" customFormat="1">
      <c r="A135" s="40"/>
      <c r="B135" s="41"/>
      <c r="C135" s="42"/>
      <c r="D135" s="220" t="s">
        <v>129</v>
      </c>
      <c r="E135" s="42"/>
      <c r="F135" s="221" t="s">
        <v>196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129</v>
      </c>
      <c r="AU135" s="19" t="s">
        <v>79</v>
      </c>
    </row>
    <row r="136" s="2" customFormat="1">
      <c r="A136" s="40"/>
      <c r="B136" s="41"/>
      <c r="C136" s="42"/>
      <c r="D136" s="246" t="s">
        <v>142</v>
      </c>
      <c r="E136" s="42"/>
      <c r="F136" s="247" t="s">
        <v>197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142</v>
      </c>
      <c r="AU136" s="19" t="s">
        <v>79</v>
      </c>
    </row>
    <row r="137" s="13" customFormat="1">
      <c r="A137" s="13"/>
      <c r="B137" s="226"/>
      <c r="C137" s="227"/>
      <c r="D137" s="220" t="s">
        <v>132</v>
      </c>
      <c r="E137" s="228" t="s">
        <v>19</v>
      </c>
      <c r="F137" s="229" t="s">
        <v>198</v>
      </c>
      <c r="G137" s="227"/>
      <c r="H137" s="230">
        <v>310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132</v>
      </c>
      <c r="AU137" s="236" t="s">
        <v>79</v>
      </c>
      <c r="AV137" s="13" t="s">
        <v>79</v>
      </c>
      <c r="AW137" s="13" t="s">
        <v>31</v>
      </c>
      <c r="AX137" s="13" t="s">
        <v>77</v>
      </c>
      <c r="AY137" s="236" t="s">
        <v>119</v>
      </c>
    </row>
    <row r="138" s="2" customFormat="1" ht="16.5" customHeight="1">
      <c r="A138" s="40"/>
      <c r="B138" s="41"/>
      <c r="C138" s="237" t="s">
        <v>199</v>
      </c>
      <c r="D138" s="237" t="s">
        <v>135</v>
      </c>
      <c r="E138" s="238" t="s">
        <v>200</v>
      </c>
      <c r="F138" s="239" t="s">
        <v>201</v>
      </c>
      <c r="G138" s="240" t="s">
        <v>138</v>
      </c>
      <c r="H138" s="241">
        <v>310</v>
      </c>
      <c r="I138" s="242"/>
      <c r="J138" s="243">
        <f>ROUND(I138*H138,2)</f>
        <v>0</v>
      </c>
      <c r="K138" s="239" t="s">
        <v>139</v>
      </c>
      <c r="L138" s="46"/>
      <c r="M138" s="244" t="s">
        <v>19</v>
      </c>
      <c r="N138" s="245" t="s">
        <v>40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127</v>
      </c>
      <c r="AT138" s="218" t="s">
        <v>135</v>
      </c>
      <c r="AU138" s="218" t="s">
        <v>79</v>
      </c>
      <c r="AY138" s="19" t="s">
        <v>119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77</v>
      </c>
      <c r="BK138" s="219">
        <f>ROUND(I138*H138,2)</f>
        <v>0</v>
      </c>
      <c r="BL138" s="19" t="s">
        <v>127</v>
      </c>
      <c r="BM138" s="218" t="s">
        <v>202</v>
      </c>
    </row>
    <row r="139" s="2" customFormat="1">
      <c r="A139" s="40"/>
      <c r="B139" s="41"/>
      <c r="C139" s="42"/>
      <c r="D139" s="220" t="s">
        <v>129</v>
      </c>
      <c r="E139" s="42"/>
      <c r="F139" s="221" t="s">
        <v>203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129</v>
      </c>
      <c r="AU139" s="19" t="s">
        <v>79</v>
      </c>
    </row>
    <row r="140" s="2" customFormat="1">
      <c r="A140" s="40"/>
      <c r="B140" s="41"/>
      <c r="C140" s="42"/>
      <c r="D140" s="246" t="s">
        <v>142</v>
      </c>
      <c r="E140" s="42"/>
      <c r="F140" s="247" t="s">
        <v>204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142</v>
      </c>
      <c r="AU140" s="19" t="s">
        <v>79</v>
      </c>
    </row>
    <row r="141" s="13" customFormat="1">
      <c r="A141" s="13"/>
      <c r="B141" s="226"/>
      <c r="C141" s="227"/>
      <c r="D141" s="220" t="s">
        <v>132</v>
      </c>
      <c r="E141" s="228" t="s">
        <v>19</v>
      </c>
      <c r="F141" s="229" t="s">
        <v>198</v>
      </c>
      <c r="G141" s="227"/>
      <c r="H141" s="230">
        <v>310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132</v>
      </c>
      <c r="AU141" s="236" t="s">
        <v>79</v>
      </c>
      <c r="AV141" s="13" t="s">
        <v>79</v>
      </c>
      <c r="AW141" s="13" t="s">
        <v>31</v>
      </c>
      <c r="AX141" s="13" t="s">
        <v>77</v>
      </c>
      <c r="AY141" s="236" t="s">
        <v>119</v>
      </c>
    </row>
    <row r="142" s="2" customFormat="1" ht="16.5" customHeight="1">
      <c r="A142" s="40"/>
      <c r="B142" s="41"/>
      <c r="C142" s="206" t="s">
        <v>205</v>
      </c>
      <c r="D142" s="206" t="s">
        <v>121</v>
      </c>
      <c r="E142" s="207" t="s">
        <v>206</v>
      </c>
      <c r="F142" s="208" t="s">
        <v>207</v>
      </c>
      <c r="G142" s="209" t="s">
        <v>208</v>
      </c>
      <c r="H142" s="210">
        <v>4.6500000000000004</v>
      </c>
      <c r="I142" s="211"/>
      <c r="J142" s="212">
        <f>ROUND(I142*H142,2)</f>
        <v>0</v>
      </c>
      <c r="K142" s="208" t="s">
        <v>139</v>
      </c>
      <c r="L142" s="213"/>
      <c r="M142" s="214" t="s">
        <v>19</v>
      </c>
      <c r="N142" s="215" t="s">
        <v>40</v>
      </c>
      <c r="O142" s="86"/>
      <c r="P142" s="216">
        <f>O142*H142</f>
        <v>0</v>
      </c>
      <c r="Q142" s="216">
        <v>0.001</v>
      </c>
      <c r="R142" s="216">
        <f>Q142*H142</f>
        <v>0.0046500000000000005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126</v>
      </c>
      <c r="AT142" s="218" t="s">
        <v>121</v>
      </c>
      <c r="AU142" s="218" t="s">
        <v>79</v>
      </c>
      <c r="AY142" s="19" t="s">
        <v>119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77</v>
      </c>
      <c r="BK142" s="219">
        <f>ROUND(I142*H142,2)</f>
        <v>0</v>
      </c>
      <c r="BL142" s="19" t="s">
        <v>127</v>
      </c>
      <c r="BM142" s="218" t="s">
        <v>209</v>
      </c>
    </row>
    <row r="143" s="2" customFormat="1">
      <c r="A143" s="40"/>
      <c r="B143" s="41"/>
      <c r="C143" s="42"/>
      <c r="D143" s="220" t="s">
        <v>129</v>
      </c>
      <c r="E143" s="42"/>
      <c r="F143" s="221" t="s">
        <v>207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129</v>
      </c>
      <c r="AU143" s="19" t="s">
        <v>79</v>
      </c>
    </row>
    <row r="144" s="13" customFormat="1">
      <c r="A144" s="13"/>
      <c r="B144" s="226"/>
      <c r="C144" s="227"/>
      <c r="D144" s="220" t="s">
        <v>132</v>
      </c>
      <c r="E144" s="227"/>
      <c r="F144" s="229" t="s">
        <v>210</v>
      </c>
      <c r="G144" s="227"/>
      <c r="H144" s="230">
        <v>4.6500000000000004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132</v>
      </c>
      <c r="AU144" s="236" t="s">
        <v>79</v>
      </c>
      <c r="AV144" s="13" t="s">
        <v>79</v>
      </c>
      <c r="AW144" s="13" t="s">
        <v>4</v>
      </c>
      <c r="AX144" s="13" t="s">
        <v>77</v>
      </c>
      <c r="AY144" s="236" t="s">
        <v>119</v>
      </c>
    </row>
    <row r="145" s="2" customFormat="1" ht="16.5" customHeight="1">
      <c r="A145" s="40"/>
      <c r="B145" s="41"/>
      <c r="C145" s="206" t="s">
        <v>8</v>
      </c>
      <c r="D145" s="206" t="s">
        <v>121</v>
      </c>
      <c r="E145" s="207" t="s">
        <v>211</v>
      </c>
      <c r="F145" s="208" t="s">
        <v>212</v>
      </c>
      <c r="G145" s="209" t="s">
        <v>213</v>
      </c>
      <c r="H145" s="210">
        <v>55.799999999999997</v>
      </c>
      <c r="I145" s="211"/>
      <c r="J145" s="212">
        <f>ROUND(I145*H145,2)</f>
        <v>0</v>
      </c>
      <c r="K145" s="208" t="s">
        <v>139</v>
      </c>
      <c r="L145" s="213"/>
      <c r="M145" s="214" t="s">
        <v>19</v>
      </c>
      <c r="N145" s="215" t="s">
        <v>40</v>
      </c>
      <c r="O145" s="86"/>
      <c r="P145" s="216">
        <f>O145*H145</f>
        <v>0</v>
      </c>
      <c r="Q145" s="216">
        <v>1</v>
      </c>
      <c r="R145" s="216">
        <f>Q145*H145</f>
        <v>55.799999999999997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126</v>
      </c>
      <c r="AT145" s="218" t="s">
        <v>121</v>
      </c>
      <c r="AU145" s="218" t="s">
        <v>79</v>
      </c>
      <c r="AY145" s="19" t="s">
        <v>119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77</v>
      </c>
      <c r="BK145" s="219">
        <f>ROUND(I145*H145,2)</f>
        <v>0</v>
      </c>
      <c r="BL145" s="19" t="s">
        <v>127</v>
      </c>
      <c r="BM145" s="218" t="s">
        <v>214</v>
      </c>
    </row>
    <row r="146" s="2" customFormat="1">
      <c r="A146" s="40"/>
      <c r="B146" s="41"/>
      <c r="C146" s="42"/>
      <c r="D146" s="220" t="s">
        <v>129</v>
      </c>
      <c r="E146" s="42"/>
      <c r="F146" s="221" t="s">
        <v>212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129</v>
      </c>
      <c r="AU146" s="19" t="s">
        <v>79</v>
      </c>
    </row>
    <row r="147" s="13" customFormat="1">
      <c r="A147" s="13"/>
      <c r="B147" s="226"/>
      <c r="C147" s="227"/>
      <c r="D147" s="220" t="s">
        <v>132</v>
      </c>
      <c r="E147" s="228" t="s">
        <v>19</v>
      </c>
      <c r="F147" s="229" t="s">
        <v>215</v>
      </c>
      <c r="G147" s="227"/>
      <c r="H147" s="230">
        <v>55.799999999999997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132</v>
      </c>
      <c r="AU147" s="236" t="s">
        <v>79</v>
      </c>
      <c r="AV147" s="13" t="s">
        <v>79</v>
      </c>
      <c r="AW147" s="13" t="s">
        <v>31</v>
      </c>
      <c r="AX147" s="13" t="s">
        <v>77</v>
      </c>
      <c r="AY147" s="236" t="s">
        <v>119</v>
      </c>
    </row>
    <row r="148" s="2" customFormat="1" ht="16.5" customHeight="1">
      <c r="A148" s="40"/>
      <c r="B148" s="41"/>
      <c r="C148" s="237" t="s">
        <v>216</v>
      </c>
      <c r="D148" s="237" t="s">
        <v>135</v>
      </c>
      <c r="E148" s="238" t="s">
        <v>217</v>
      </c>
      <c r="F148" s="239" t="s">
        <v>218</v>
      </c>
      <c r="G148" s="240" t="s">
        <v>138</v>
      </c>
      <c r="H148" s="241">
        <v>310</v>
      </c>
      <c r="I148" s="242"/>
      <c r="J148" s="243">
        <f>ROUND(I148*H148,2)</f>
        <v>0</v>
      </c>
      <c r="K148" s="239" t="s">
        <v>139</v>
      </c>
      <c r="L148" s="46"/>
      <c r="M148" s="244" t="s">
        <v>19</v>
      </c>
      <c r="N148" s="245" t="s">
        <v>40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127</v>
      </c>
      <c r="AT148" s="218" t="s">
        <v>135</v>
      </c>
      <c r="AU148" s="218" t="s">
        <v>79</v>
      </c>
      <c r="AY148" s="19" t="s">
        <v>119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77</v>
      </c>
      <c r="BK148" s="219">
        <f>ROUND(I148*H148,2)</f>
        <v>0</v>
      </c>
      <c r="BL148" s="19" t="s">
        <v>127</v>
      </c>
      <c r="BM148" s="218" t="s">
        <v>219</v>
      </c>
    </row>
    <row r="149" s="2" customFormat="1">
      <c r="A149" s="40"/>
      <c r="B149" s="41"/>
      <c r="C149" s="42"/>
      <c r="D149" s="220" t="s">
        <v>129</v>
      </c>
      <c r="E149" s="42"/>
      <c r="F149" s="221" t="s">
        <v>220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129</v>
      </c>
      <c r="AU149" s="19" t="s">
        <v>79</v>
      </c>
    </row>
    <row r="150" s="2" customFormat="1">
      <c r="A150" s="40"/>
      <c r="B150" s="41"/>
      <c r="C150" s="42"/>
      <c r="D150" s="246" t="s">
        <v>142</v>
      </c>
      <c r="E150" s="42"/>
      <c r="F150" s="247" t="s">
        <v>221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142</v>
      </c>
      <c r="AU150" s="19" t="s">
        <v>79</v>
      </c>
    </row>
    <row r="151" s="14" customFormat="1">
      <c r="A151" s="14"/>
      <c r="B151" s="248"/>
      <c r="C151" s="249"/>
      <c r="D151" s="220" t="s">
        <v>132</v>
      </c>
      <c r="E151" s="250" t="s">
        <v>19</v>
      </c>
      <c r="F151" s="251" t="s">
        <v>222</v>
      </c>
      <c r="G151" s="249"/>
      <c r="H151" s="250" t="s">
        <v>19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132</v>
      </c>
      <c r="AU151" s="257" t="s">
        <v>79</v>
      </c>
      <c r="AV151" s="14" t="s">
        <v>77</v>
      </c>
      <c r="AW151" s="14" t="s">
        <v>31</v>
      </c>
      <c r="AX151" s="14" t="s">
        <v>69</v>
      </c>
      <c r="AY151" s="257" t="s">
        <v>119</v>
      </c>
    </row>
    <row r="152" s="13" customFormat="1">
      <c r="A152" s="13"/>
      <c r="B152" s="226"/>
      <c r="C152" s="227"/>
      <c r="D152" s="220" t="s">
        <v>132</v>
      </c>
      <c r="E152" s="228" t="s">
        <v>19</v>
      </c>
      <c r="F152" s="229" t="s">
        <v>198</v>
      </c>
      <c r="G152" s="227"/>
      <c r="H152" s="230">
        <v>310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132</v>
      </c>
      <c r="AU152" s="236" t="s">
        <v>79</v>
      </c>
      <c r="AV152" s="13" t="s">
        <v>79</v>
      </c>
      <c r="AW152" s="13" t="s">
        <v>31</v>
      </c>
      <c r="AX152" s="13" t="s">
        <v>77</v>
      </c>
      <c r="AY152" s="236" t="s">
        <v>119</v>
      </c>
    </row>
    <row r="153" s="2" customFormat="1" ht="16.5" customHeight="1">
      <c r="A153" s="40"/>
      <c r="B153" s="41"/>
      <c r="C153" s="237" t="s">
        <v>223</v>
      </c>
      <c r="D153" s="237" t="s">
        <v>135</v>
      </c>
      <c r="E153" s="238" t="s">
        <v>224</v>
      </c>
      <c r="F153" s="239" t="s">
        <v>225</v>
      </c>
      <c r="G153" s="240" t="s">
        <v>138</v>
      </c>
      <c r="H153" s="241">
        <v>1920</v>
      </c>
      <c r="I153" s="242"/>
      <c r="J153" s="243">
        <f>ROUND(I153*H153,2)</f>
        <v>0</v>
      </c>
      <c r="K153" s="239" t="s">
        <v>139</v>
      </c>
      <c r="L153" s="46"/>
      <c r="M153" s="244" t="s">
        <v>19</v>
      </c>
      <c r="N153" s="245" t="s">
        <v>40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127</v>
      </c>
      <c r="AT153" s="218" t="s">
        <v>135</v>
      </c>
      <c r="AU153" s="218" t="s">
        <v>79</v>
      </c>
      <c r="AY153" s="19" t="s">
        <v>119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77</v>
      </c>
      <c r="BK153" s="219">
        <f>ROUND(I153*H153,2)</f>
        <v>0</v>
      </c>
      <c r="BL153" s="19" t="s">
        <v>127</v>
      </c>
      <c r="BM153" s="218" t="s">
        <v>226</v>
      </c>
    </row>
    <row r="154" s="2" customFormat="1">
      <c r="A154" s="40"/>
      <c r="B154" s="41"/>
      <c r="C154" s="42"/>
      <c r="D154" s="220" t="s">
        <v>129</v>
      </c>
      <c r="E154" s="42"/>
      <c r="F154" s="221" t="s">
        <v>227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129</v>
      </c>
      <c r="AU154" s="19" t="s">
        <v>79</v>
      </c>
    </row>
    <row r="155" s="2" customFormat="1">
      <c r="A155" s="40"/>
      <c r="B155" s="41"/>
      <c r="C155" s="42"/>
      <c r="D155" s="246" t="s">
        <v>142</v>
      </c>
      <c r="E155" s="42"/>
      <c r="F155" s="247" t="s">
        <v>228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79</v>
      </c>
    </row>
    <row r="156" s="14" customFormat="1">
      <c r="A156" s="14"/>
      <c r="B156" s="248"/>
      <c r="C156" s="249"/>
      <c r="D156" s="220" t="s">
        <v>132</v>
      </c>
      <c r="E156" s="250" t="s">
        <v>19</v>
      </c>
      <c r="F156" s="251" t="s">
        <v>229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132</v>
      </c>
      <c r="AU156" s="257" t="s">
        <v>79</v>
      </c>
      <c r="AV156" s="14" t="s">
        <v>77</v>
      </c>
      <c r="AW156" s="14" t="s">
        <v>31</v>
      </c>
      <c r="AX156" s="14" t="s">
        <v>69</v>
      </c>
      <c r="AY156" s="257" t="s">
        <v>119</v>
      </c>
    </row>
    <row r="157" s="13" customFormat="1">
      <c r="A157" s="13"/>
      <c r="B157" s="226"/>
      <c r="C157" s="227"/>
      <c r="D157" s="220" t="s">
        <v>132</v>
      </c>
      <c r="E157" s="228" t="s">
        <v>19</v>
      </c>
      <c r="F157" s="229" t="s">
        <v>230</v>
      </c>
      <c r="G157" s="227"/>
      <c r="H157" s="230">
        <v>1901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132</v>
      </c>
      <c r="AU157" s="236" t="s">
        <v>79</v>
      </c>
      <c r="AV157" s="13" t="s">
        <v>79</v>
      </c>
      <c r="AW157" s="13" t="s">
        <v>31</v>
      </c>
      <c r="AX157" s="13" t="s">
        <v>69</v>
      </c>
      <c r="AY157" s="236" t="s">
        <v>119</v>
      </c>
    </row>
    <row r="158" s="14" customFormat="1">
      <c r="A158" s="14"/>
      <c r="B158" s="248"/>
      <c r="C158" s="249"/>
      <c r="D158" s="220" t="s">
        <v>132</v>
      </c>
      <c r="E158" s="250" t="s">
        <v>19</v>
      </c>
      <c r="F158" s="251" t="s">
        <v>144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132</v>
      </c>
      <c r="AU158" s="257" t="s">
        <v>79</v>
      </c>
      <c r="AV158" s="14" t="s">
        <v>77</v>
      </c>
      <c r="AW158" s="14" t="s">
        <v>31</v>
      </c>
      <c r="AX158" s="14" t="s">
        <v>69</v>
      </c>
      <c r="AY158" s="257" t="s">
        <v>119</v>
      </c>
    </row>
    <row r="159" s="13" customFormat="1">
      <c r="A159" s="13"/>
      <c r="B159" s="226"/>
      <c r="C159" s="227"/>
      <c r="D159" s="220" t="s">
        <v>132</v>
      </c>
      <c r="E159" s="228" t="s">
        <v>19</v>
      </c>
      <c r="F159" s="229" t="s">
        <v>231</v>
      </c>
      <c r="G159" s="227"/>
      <c r="H159" s="230">
        <v>17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132</v>
      </c>
      <c r="AU159" s="236" t="s">
        <v>79</v>
      </c>
      <c r="AV159" s="13" t="s">
        <v>79</v>
      </c>
      <c r="AW159" s="13" t="s">
        <v>31</v>
      </c>
      <c r="AX159" s="13" t="s">
        <v>69</v>
      </c>
      <c r="AY159" s="236" t="s">
        <v>119</v>
      </c>
    </row>
    <row r="160" s="14" customFormat="1">
      <c r="A160" s="14"/>
      <c r="B160" s="248"/>
      <c r="C160" s="249"/>
      <c r="D160" s="220" t="s">
        <v>132</v>
      </c>
      <c r="E160" s="250" t="s">
        <v>19</v>
      </c>
      <c r="F160" s="251" t="s">
        <v>232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132</v>
      </c>
      <c r="AU160" s="257" t="s">
        <v>79</v>
      </c>
      <c r="AV160" s="14" t="s">
        <v>77</v>
      </c>
      <c r="AW160" s="14" t="s">
        <v>31</v>
      </c>
      <c r="AX160" s="14" t="s">
        <v>69</v>
      </c>
      <c r="AY160" s="257" t="s">
        <v>119</v>
      </c>
    </row>
    <row r="161" s="13" customFormat="1">
      <c r="A161" s="13"/>
      <c r="B161" s="226"/>
      <c r="C161" s="227"/>
      <c r="D161" s="220" t="s">
        <v>132</v>
      </c>
      <c r="E161" s="228" t="s">
        <v>19</v>
      </c>
      <c r="F161" s="229" t="s">
        <v>79</v>
      </c>
      <c r="G161" s="227"/>
      <c r="H161" s="230">
        <v>2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132</v>
      </c>
      <c r="AU161" s="236" t="s">
        <v>79</v>
      </c>
      <c r="AV161" s="13" t="s">
        <v>79</v>
      </c>
      <c r="AW161" s="13" t="s">
        <v>31</v>
      </c>
      <c r="AX161" s="13" t="s">
        <v>69</v>
      </c>
      <c r="AY161" s="236" t="s">
        <v>119</v>
      </c>
    </row>
    <row r="162" s="15" customFormat="1">
      <c r="A162" s="15"/>
      <c r="B162" s="258"/>
      <c r="C162" s="259"/>
      <c r="D162" s="220" t="s">
        <v>132</v>
      </c>
      <c r="E162" s="260" t="s">
        <v>19</v>
      </c>
      <c r="F162" s="261" t="s">
        <v>150</v>
      </c>
      <c r="G162" s="259"/>
      <c r="H162" s="262">
        <v>1920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132</v>
      </c>
      <c r="AU162" s="268" t="s">
        <v>79</v>
      </c>
      <c r="AV162" s="15" t="s">
        <v>127</v>
      </c>
      <c r="AW162" s="15" t="s">
        <v>31</v>
      </c>
      <c r="AX162" s="15" t="s">
        <v>77</v>
      </c>
      <c r="AY162" s="268" t="s">
        <v>119</v>
      </c>
    </row>
    <row r="163" s="12" customFormat="1" ht="22.8" customHeight="1">
      <c r="A163" s="12"/>
      <c r="B163" s="190"/>
      <c r="C163" s="191"/>
      <c r="D163" s="192" t="s">
        <v>68</v>
      </c>
      <c r="E163" s="204" t="s">
        <v>79</v>
      </c>
      <c r="F163" s="204" t="s">
        <v>233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SUM(P164:P171)</f>
        <v>0</v>
      </c>
      <c r="Q163" s="198"/>
      <c r="R163" s="199">
        <f>SUM(R164:R171)</f>
        <v>0.97657999999999989</v>
      </c>
      <c r="S163" s="198"/>
      <c r="T163" s="200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77</v>
      </c>
      <c r="AT163" s="202" t="s">
        <v>68</v>
      </c>
      <c r="AU163" s="202" t="s">
        <v>77</v>
      </c>
      <c r="AY163" s="201" t="s">
        <v>119</v>
      </c>
      <c r="BK163" s="203">
        <f>SUM(BK164:BK171)</f>
        <v>0</v>
      </c>
    </row>
    <row r="164" s="2" customFormat="1" ht="16.5" customHeight="1">
      <c r="A164" s="40"/>
      <c r="B164" s="41"/>
      <c r="C164" s="237" t="s">
        <v>234</v>
      </c>
      <c r="D164" s="237" t="s">
        <v>135</v>
      </c>
      <c r="E164" s="238" t="s">
        <v>235</v>
      </c>
      <c r="F164" s="239" t="s">
        <v>236</v>
      </c>
      <c r="G164" s="240" t="s">
        <v>138</v>
      </c>
      <c r="H164" s="241">
        <v>2219.5</v>
      </c>
      <c r="I164" s="242"/>
      <c r="J164" s="243">
        <f>ROUND(I164*H164,2)</f>
        <v>0</v>
      </c>
      <c r="K164" s="239" t="s">
        <v>139</v>
      </c>
      <c r="L164" s="46"/>
      <c r="M164" s="244" t="s">
        <v>19</v>
      </c>
      <c r="N164" s="245" t="s">
        <v>40</v>
      </c>
      <c r="O164" s="86"/>
      <c r="P164" s="216">
        <f>O164*H164</f>
        <v>0</v>
      </c>
      <c r="Q164" s="216">
        <v>0.00013999999999999999</v>
      </c>
      <c r="R164" s="216">
        <f>Q164*H164</f>
        <v>0.31072999999999995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127</v>
      </c>
      <c r="AT164" s="218" t="s">
        <v>135</v>
      </c>
      <c r="AU164" s="218" t="s">
        <v>79</v>
      </c>
      <c r="AY164" s="19" t="s">
        <v>119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77</v>
      </c>
      <c r="BK164" s="219">
        <f>ROUND(I164*H164,2)</f>
        <v>0</v>
      </c>
      <c r="BL164" s="19" t="s">
        <v>127</v>
      </c>
      <c r="BM164" s="218" t="s">
        <v>237</v>
      </c>
    </row>
    <row r="165" s="2" customFormat="1">
      <c r="A165" s="40"/>
      <c r="B165" s="41"/>
      <c r="C165" s="42"/>
      <c r="D165" s="220" t="s">
        <v>129</v>
      </c>
      <c r="E165" s="42"/>
      <c r="F165" s="221" t="s">
        <v>238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129</v>
      </c>
      <c r="AU165" s="19" t="s">
        <v>79</v>
      </c>
    </row>
    <row r="166" s="2" customFormat="1">
      <c r="A166" s="40"/>
      <c r="B166" s="41"/>
      <c r="C166" s="42"/>
      <c r="D166" s="246" t="s">
        <v>142</v>
      </c>
      <c r="E166" s="42"/>
      <c r="F166" s="247" t="s">
        <v>239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79</v>
      </c>
    </row>
    <row r="167" s="13" customFormat="1">
      <c r="A167" s="13"/>
      <c r="B167" s="226"/>
      <c r="C167" s="227"/>
      <c r="D167" s="220" t="s">
        <v>132</v>
      </c>
      <c r="E167" s="228" t="s">
        <v>19</v>
      </c>
      <c r="F167" s="229" t="s">
        <v>240</v>
      </c>
      <c r="G167" s="227"/>
      <c r="H167" s="230">
        <v>1930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132</v>
      </c>
      <c r="AU167" s="236" t="s">
        <v>79</v>
      </c>
      <c r="AV167" s="13" t="s">
        <v>79</v>
      </c>
      <c r="AW167" s="13" t="s">
        <v>31</v>
      </c>
      <c r="AX167" s="13" t="s">
        <v>77</v>
      </c>
      <c r="AY167" s="236" t="s">
        <v>119</v>
      </c>
    </row>
    <row r="168" s="13" customFormat="1">
      <c r="A168" s="13"/>
      <c r="B168" s="226"/>
      <c r="C168" s="227"/>
      <c r="D168" s="220" t="s">
        <v>132</v>
      </c>
      <c r="E168" s="227"/>
      <c r="F168" s="229" t="s">
        <v>241</v>
      </c>
      <c r="G168" s="227"/>
      <c r="H168" s="230">
        <v>2219.5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132</v>
      </c>
      <c r="AU168" s="236" t="s">
        <v>79</v>
      </c>
      <c r="AV168" s="13" t="s">
        <v>79</v>
      </c>
      <c r="AW168" s="13" t="s">
        <v>4</v>
      </c>
      <c r="AX168" s="13" t="s">
        <v>77</v>
      </c>
      <c r="AY168" s="236" t="s">
        <v>119</v>
      </c>
    </row>
    <row r="169" s="2" customFormat="1" ht="16.5" customHeight="1">
      <c r="A169" s="40"/>
      <c r="B169" s="41"/>
      <c r="C169" s="206" t="s">
        <v>242</v>
      </c>
      <c r="D169" s="206" t="s">
        <v>121</v>
      </c>
      <c r="E169" s="207" t="s">
        <v>243</v>
      </c>
      <c r="F169" s="208" t="s">
        <v>244</v>
      </c>
      <c r="G169" s="209" t="s">
        <v>138</v>
      </c>
      <c r="H169" s="210">
        <v>2219.5</v>
      </c>
      <c r="I169" s="211"/>
      <c r="J169" s="212">
        <f>ROUND(I169*H169,2)</f>
        <v>0</v>
      </c>
      <c r="K169" s="208" t="s">
        <v>139</v>
      </c>
      <c r="L169" s="213"/>
      <c r="M169" s="214" t="s">
        <v>19</v>
      </c>
      <c r="N169" s="215" t="s">
        <v>40</v>
      </c>
      <c r="O169" s="86"/>
      <c r="P169" s="216">
        <f>O169*H169</f>
        <v>0</v>
      </c>
      <c r="Q169" s="216">
        <v>0.00029999999999999997</v>
      </c>
      <c r="R169" s="216">
        <f>Q169*H169</f>
        <v>0.66584999999999994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126</v>
      </c>
      <c r="AT169" s="218" t="s">
        <v>121</v>
      </c>
      <c r="AU169" s="218" t="s">
        <v>79</v>
      </c>
      <c r="AY169" s="19" t="s">
        <v>119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77</v>
      </c>
      <c r="BK169" s="219">
        <f>ROUND(I169*H169,2)</f>
        <v>0</v>
      </c>
      <c r="BL169" s="19" t="s">
        <v>127</v>
      </c>
      <c r="BM169" s="218" t="s">
        <v>245</v>
      </c>
    </row>
    <row r="170" s="2" customFormat="1">
      <c r="A170" s="40"/>
      <c r="B170" s="41"/>
      <c r="C170" s="42"/>
      <c r="D170" s="220" t="s">
        <v>129</v>
      </c>
      <c r="E170" s="42"/>
      <c r="F170" s="221" t="s">
        <v>244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129</v>
      </c>
      <c r="AU170" s="19" t="s">
        <v>79</v>
      </c>
    </row>
    <row r="171" s="13" customFormat="1">
      <c r="A171" s="13"/>
      <c r="B171" s="226"/>
      <c r="C171" s="227"/>
      <c r="D171" s="220" t="s">
        <v>132</v>
      </c>
      <c r="E171" s="227"/>
      <c r="F171" s="229" t="s">
        <v>241</v>
      </c>
      <c r="G171" s="227"/>
      <c r="H171" s="230">
        <v>2219.5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132</v>
      </c>
      <c r="AU171" s="236" t="s">
        <v>79</v>
      </c>
      <c r="AV171" s="13" t="s">
        <v>79</v>
      </c>
      <c r="AW171" s="13" t="s">
        <v>4</v>
      </c>
      <c r="AX171" s="13" t="s">
        <v>77</v>
      </c>
      <c r="AY171" s="236" t="s">
        <v>119</v>
      </c>
    </row>
    <row r="172" s="12" customFormat="1" ht="22.8" customHeight="1">
      <c r="A172" s="12"/>
      <c r="B172" s="190"/>
      <c r="C172" s="191"/>
      <c r="D172" s="192" t="s">
        <v>68</v>
      </c>
      <c r="E172" s="204" t="s">
        <v>151</v>
      </c>
      <c r="F172" s="204" t="s">
        <v>246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v>0</v>
      </c>
      <c r="Q172" s="198"/>
      <c r="R172" s="199">
        <v>0</v>
      </c>
      <c r="S172" s="198"/>
      <c r="T172" s="200"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77</v>
      </c>
      <c r="AT172" s="202" t="s">
        <v>68</v>
      </c>
      <c r="AU172" s="202" t="s">
        <v>77</v>
      </c>
      <c r="AY172" s="201" t="s">
        <v>119</v>
      </c>
      <c r="BK172" s="203">
        <v>0</v>
      </c>
    </row>
    <row r="173" s="12" customFormat="1" ht="22.8" customHeight="1">
      <c r="A173" s="12"/>
      <c r="B173" s="190"/>
      <c r="C173" s="191"/>
      <c r="D173" s="192" t="s">
        <v>68</v>
      </c>
      <c r="E173" s="204" t="s">
        <v>165</v>
      </c>
      <c r="F173" s="204" t="s">
        <v>247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SUM(P174:P224)</f>
        <v>0</v>
      </c>
      <c r="Q173" s="198"/>
      <c r="R173" s="199">
        <f>SUM(R174:R224)</f>
        <v>12.154600000000002</v>
      </c>
      <c r="S173" s="198"/>
      <c r="T173" s="200">
        <f>SUM(T174:T224)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77</v>
      </c>
      <c r="AT173" s="202" t="s">
        <v>68</v>
      </c>
      <c r="AU173" s="202" t="s">
        <v>77</v>
      </c>
      <c r="AY173" s="201" t="s">
        <v>119</v>
      </c>
      <c r="BK173" s="203">
        <f>SUM(BK174:BK224)</f>
        <v>0</v>
      </c>
    </row>
    <row r="174" s="2" customFormat="1" ht="16.5" customHeight="1">
      <c r="A174" s="40"/>
      <c r="B174" s="41"/>
      <c r="C174" s="237" t="s">
        <v>231</v>
      </c>
      <c r="D174" s="237" t="s">
        <v>135</v>
      </c>
      <c r="E174" s="238" t="s">
        <v>248</v>
      </c>
      <c r="F174" s="239" t="s">
        <v>249</v>
      </c>
      <c r="G174" s="240" t="s">
        <v>138</v>
      </c>
      <c r="H174" s="241">
        <v>57.5</v>
      </c>
      <c r="I174" s="242"/>
      <c r="J174" s="243">
        <f>ROUND(I174*H174,2)</f>
        <v>0</v>
      </c>
      <c r="K174" s="239" t="s">
        <v>139</v>
      </c>
      <c r="L174" s="46"/>
      <c r="M174" s="244" t="s">
        <v>19</v>
      </c>
      <c r="N174" s="245" t="s">
        <v>40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127</v>
      </c>
      <c r="AT174" s="218" t="s">
        <v>135</v>
      </c>
      <c r="AU174" s="218" t="s">
        <v>79</v>
      </c>
      <c r="AY174" s="19" t="s">
        <v>119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77</v>
      </c>
      <c r="BK174" s="219">
        <f>ROUND(I174*H174,2)</f>
        <v>0</v>
      </c>
      <c r="BL174" s="19" t="s">
        <v>127</v>
      </c>
      <c r="BM174" s="218" t="s">
        <v>250</v>
      </c>
    </row>
    <row r="175" s="2" customFormat="1">
      <c r="A175" s="40"/>
      <c r="B175" s="41"/>
      <c r="C175" s="42"/>
      <c r="D175" s="220" t="s">
        <v>129</v>
      </c>
      <c r="E175" s="42"/>
      <c r="F175" s="221" t="s">
        <v>251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129</v>
      </c>
      <c r="AU175" s="19" t="s">
        <v>79</v>
      </c>
    </row>
    <row r="176" s="2" customFormat="1">
      <c r="A176" s="40"/>
      <c r="B176" s="41"/>
      <c r="C176" s="42"/>
      <c r="D176" s="246" t="s">
        <v>142</v>
      </c>
      <c r="E176" s="42"/>
      <c r="F176" s="247" t="s">
        <v>252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79</v>
      </c>
    </row>
    <row r="177" s="14" customFormat="1">
      <c r="A177" s="14"/>
      <c r="B177" s="248"/>
      <c r="C177" s="249"/>
      <c r="D177" s="220" t="s">
        <v>132</v>
      </c>
      <c r="E177" s="250" t="s">
        <v>19</v>
      </c>
      <c r="F177" s="251" t="s">
        <v>253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132</v>
      </c>
      <c r="AU177" s="257" t="s">
        <v>79</v>
      </c>
      <c r="AV177" s="14" t="s">
        <v>77</v>
      </c>
      <c r="AW177" s="14" t="s">
        <v>31</v>
      </c>
      <c r="AX177" s="14" t="s">
        <v>69</v>
      </c>
      <c r="AY177" s="257" t="s">
        <v>119</v>
      </c>
    </row>
    <row r="178" s="13" customFormat="1">
      <c r="A178" s="13"/>
      <c r="B178" s="226"/>
      <c r="C178" s="227"/>
      <c r="D178" s="220" t="s">
        <v>132</v>
      </c>
      <c r="E178" s="228" t="s">
        <v>19</v>
      </c>
      <c r="F178" s="229" t="s">
        <v>254</v>
      </c>
      <c r="G178" s="227"/>
      <c r="H178" s="230">
        <v>55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132</v>
      </c>
      <c r="AU178" s="236" t="s">
        <v>79</v>
      </c>
      <c r="AV178" s="13" t="s">
        <v>79</v>
      </c>
      <c r="AW178" s="13" t="s">
        <v>31</v>
      </c>
      <c r="AX178" s="13" t="s">
        <v>69</v>
      </c>
      <c r="AY178" s="236" t="s">
        <v>119</v>
      </c>
    </row>
    <row r="179" s="14" customFormat="1">
      <c r="A179" s="14"/>
      <c r="B179" s="248"/>
      <c r="C179" s="249"/>
      <c r="D179" s="220" t="s">
        <v>132</v>
      </c>
      <c r="E179" s="250" t="s">
        <v>19</v>
      </c>
      <c r="F179" s="251" t="s">
        <v>255</v>
      </c>
      <c r="G179" s="249"/>
      <c r="H179" s="250" t="s">
        <v>19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132</v>
      </c>
      <c r="AU179" s="257" t="s">
        <v>79</v>
      </c>
      <c r="AV179" s="14" t="s">
        <v>77</v>
      </c>
      <c r="AW179" s="14" t="s">
        <v>31</v>
      </c>
      <c r="AX179" s="14" t="s">
        <v>69</v>
      </c>
      <c r="AY179" s="257" t="s">
        <v>119</v>
      </c>
    </row>
    <row r="180" s="13" customFormat="1">
      <c r="A180" s="13"/>
      <c r="B180" s="226"/>
      <c r="C180" s="227"/>
      <c r="D180" s="220" t="s">
        <v>132</v>
      </c>
      <c r="E180" s="228" t="s">
        <v>19</v>
      </c>
      <c r="F180" s="229" t="s">
        <v>256</v>
      </c>
      <c r="G180" s="227"/>
      <c r="H180" s="230">
        <v>2.5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132</v>
      </c>
      <c r="AU180" s="236" t="s">
        <v>79</v>
      </c>
      <c r="AV180" s="13" t="s">
        <v>79</v>
      </c>
      <c r="AW180" s="13" t="s">
        <v>31</v>
      </c>
      <c r="AX180" s="13" t="s">
        <v>69</v>
      </c>
      <c r="AY180" s="236" t="s">
        <v>119</v>
      </c>
    </row>
    <row r="181" s="15" customFormat="1">
      <c r="A181" s="15"/>
      <c r="B181" s="258"/>
      <c r="C181" s="259"/>
      <c r="D181" s="220" t="s">
        <v>132</v>
      </c>
      <c r="E181" s="260" t="s">
        <v>19</v>
      </c>
      <c r="F181" s="261" t="s">
        <v>150</v>
      </c>
      <c r="G181" s="259"/>
      <c r="H181" s="262">
        <v>57.5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132</v>
      </c>
      <c r="AU181" s="268" t="s">
        <v>79</v>
      </c>
      <c r="AV181" s="15" t="s">
        <v>127</v>
      </c>
      <c r="AW181" s="15" t="s">
        <v>31</v>
      </c>
      <c r="AX181" s="15" t="s">
        <v>77</v>
      </c>
      <c r="AY181" s="268" t="s">
        <v>119</v>
      </c>
    </row>
    <row r="182" s="2" customFormat="1" ht="16.5" customHeight="1">
      <c r="A182" s="40"/>
      <c r="B182" s="41"/>
      <c r="C182" s="237" t="s">
        <v>145</v>
      </c>
      <c r="D182" s="237" t="s">
        <v>135</v>
      </c>
      <c r="E182" s="238" t="s">
        <v>257</v>
      </c>
      <c r="F182" s="239" t="s">
        <v>258</v>
      </c>
      <c r="G182" s="240" t="s">
        <v>138</v>
      </c>
      <c r="H182" s="241">
        <v>1901</v>
      </c>
      <c r="I182" s="242"/>
      <c r="J182" s="243">
        <f>ROUND(I182*H182,2)</f>
        <v>0</v>
      </c>
      <c r="K182" s="239" t="s">
        <v>139</v>
      </c>
      <c r="L182" s="46"/>
      <c r="M182" s="244" t="s">
        <v>19</v>
      </c>
      <c r="N182" s="245" t="s">
        <v>40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127</v>
      </c>
      <c r="AT182" s="218" t="s">
        <v>135</v>
      </c>
      <c r="AU182" s="218" t="s">
        <v>79</v>
      </c>
      <c r="AY182" s="19" t="s">
        <v>119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77</v>
      </c>
      <c r="BK182" s="219">
        <f>ROUND(I182*H182,2)</f>
        <v>0</v>
      </c>
      <c r="BL182" s="19" t="s">
        <v>127</v>
      </c>
      <c r="BM182" s="218" t="s">
        <v>259</v>
      </c>
    </row>
    <row r="183" s="2" customFormat="1">
      <c r="A183" s="40"/>
      <c r="B183" s="41"/>
      <c r="C183" s="42"/>
      <c r="D183" s="220" t="s">
        <v>129</v>
      </c>
      <c r="E183" s="42"/>
      <c r="F183" s="221" t="s">
        <v>260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129</v>
      </c>
      <c r="AU183" s="19" t="s">
        <v>79</v>
      </c>
    </row>
    <row r="184" s="2" customFormat="1">
      <c r="A184" s="40"/>
      <c r="B184" s="41"/>
      <c r="C184" s="42"/>
      <c r="D184" s="246" t="s">
        <v>142</v>
      </c>
      <c r="E184" s="42"/>
      <c r="F184" s="247" t="s">
        <v>261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142</v>
      </c>
      <c r="AU184" s="19" t="s">
        <v>79</v>
      </c>
    </row>
    <row r="185" s="13" customFormat="1">
      <c r="A185" s="13"/>
      <c r="B185" s="226"/>
      <c r="C185" s="227"/>
      <c r="D185" s="220" t="s">
        <v>132</v>
      </c>
      <c r="E185" s="228" t="s">
        <v>19</v>
      </c>
      <c r="F185" s="229" t="s">
        <v>262</v>
      </c>
      <c r="G185" s="227"/>
      <c r="H185" s="230">
        <v>1901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132</v>
      </c>
      <c r="AU185" s="236" t="s">
        <v>79</v>
      </c>
      <c r="AV185" s="13" t="s">
        <v>79</v>
      </c>
      <c r="AW185" s="13" t="s">
        <v>31</v>
      </c>
      <c r="AX185" s="13" t="s">
        <v>77</v>
      </c>
      <c r="AY185" s="236" t="s">
        <v>119</v>
      </c>
    </row>
    <row r="186" s="2" customFormat="1" ht="16.5" customHeight="1">
      <c r="A186" s="40"/>
      <c r="B186" s="41"/>
      <c r="C186" s="237" t="s">
        <v>263</v>
      </c>
      <c r="D186" s="237" t="s">
        <v>135</v>
      </c>
      <c r="E186" s="238" t="s">
        <v>264</v>
      </c>
      <c r="F186" s="239" t="s">
        <v>265</v>
      </c>
      <c r="G186" s="240" t="s">
        <v>138</v>
      </c>
      <c r="H186" s="241">
        <v>1901</v>
      </c>
      <c r="I186" s="242"/>
      <c r="J186" s="243">
        <f>ROUND(I186*H186,2)</f>
        <v>0</v>
      </c>
      <c r="K186" s="239" t="s">
        <v>139</v>
      </c>
      <c r="L186" s="46"/>
      <c r="M186" s="244" t="s">
        <v>19</v>
      </c>
      <c r="N186" s="245" t="s">
        <v>40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127</v>
      </c>
      <c r="AT186" s="218" t="s">
        <v>135</v>
      </c>
      <c r="AU186" s="218" t="s">
        <v>79</v>
      </c>
      <c r="AY186" s="19" t="s">
        <v>119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77</v>
      </c>
      <c r="BK186" s="219">
        <f>ROUND(I186*H186,2)</f>
        <v>0</v>
      </c>
      <c r="BL186" s="19" t="s">
        <v>127</v>
      </c>
      <c r="BM186" s="218" t="s">
        <v>266</v>
      </c>
    </row>
    <row r="187" s="2" customFormat="1">
      <c r="A187" s="40"/>
      <c r="B187" s="41"/>
      <c r="C187" s="42"/>
      <c r="D187" s="220" t="s">
        <v>129</v>
      </c>
      <c r="E187" s="42"/>
      <c r="F187" s="221" t="s">
        <v>267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129</v>
      </c>
      <c r="AU187" s="19" t="s">
        <v>79</v>
      </c>
    </row>
    <row r="188" s="2" customFormat="1">
      <c r="A188" s="40"/>
      <c r="B188" s="41"/>
      <c r="C188" s="42"/>
      <c r="D188" s="246" t="s">
        <v>142</v>
      </c>
      <c r="E188" s="42"/>
      <c r="F188" s="247" t="s">
        <v>268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142</v>
      </c>
      <c r="AU188" s="19" t="s">
        <v>79</v>
      </c>
    </row>
    <row r="189" s="13" customFormat="1">
      <c r="A189" s="13"/>
      <c r="B189" s="226"/>
      <c r="C189" s="227"/>
      <c r="D189" s="220" t="s">
        <v>132</v>
      </c>
      <c r="E189" s="228" t="s">
        <v>19</v>
      </c>
      <c r="F189" s="229" t="s">
        <v>262</v>
      </c>
      <c r="G189" s="227"/>
      <c r="H189" s="230">
        <v>1901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132</v>
      </c>
      <c r="AU189" s="236" t="s">
        <v>79</v>
      </c>
      <c r="AV189" s="13" t="s">
        <v>79</v>
      </c>
      <c r="AW189" s="13" t="s">
        <v>31</v>
      </c>
      <c r="AX189" s="13" t="s">
        <v>77</v>
      </c>
      <c r="AY189" s="236" t="s">
        <v>119</v>
      </c>
    </row>
    <row r="190" s="2" customFormat="1" ht="16.5" customHeight="1">
      <c r="A190" s="40"/>
      <c r="B190" s="41"/>
      <c r="C190" s="237" t="s">
        <v>269</v>
      </c>
      <c r="D190" s="237" t="s">
        <v>135</v>
      </c>
      <c r="E190" s="238" t="s">
        <v>270</v>
      </c>
      <c r="F190" s="239" t="s">
        <v>271</v>
      </c>
      <c r="G190" s="240" t="s">
        <v>138</v>
      </c>
      <c r="H190" s="241">
        <v>1901</v>
      </c>
      <c r="I190" s="242"/>
      <c r="J190" s="243">
        <f>ROUND(I190*H190,2)</f>
        <v>0</v>
      </c>
      <c r="K190" s="239" t="s">
        <v>139</v>
      </c>
      <c r="L190" s="46"/>
      <c r="M190" s="244" t="s">
        <v>19</v>
      </c>
      <c r="N190" s="245" t="s">
        <v>40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127</v>
      </c>
      <c r="AT190" s="218" t="s">
        <v>135</v>
      </c>
      <c r="AU190" s="218" t="s">
        <v>79</v>
      </c>
      <c r="AY190" s="19" t="s">
        <v>119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77</v>
      </c>
      <c r="BK190" s="219">
        <f>ROUND(I190*H190,2)</f>
        <v>0</v>
      </c>
      <c r="BL190" s="19" t="s">
        <v>127</v>
      </c>
      <c r="BM190" s="218" t="s">
        <v>272</v>
      </c>
    </row>
    <row r="191" s="2" customFormat="1">
      <c r="A191" s="40"/>
      <c r="B191" s="41"/>
      <c r="C191" s="42"/>
      <c r="D191" s="220" t="s">
        <v>129</v>
      </c>
      <c r="E191" s="42"/>
      <c r="F191" s="221" t="s">
        <v>273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129</v>
      </c>
      <c r="AU191" s="19" t="s">
        <v>79</v>
      </c>
    </row>
    <row r="192" s="2" customFormat="1">
      <c r="A192" s="40"/>
      <c r="B192" s="41"/>
      <c r="C192" s="42"/>
      <c r="D192" s="246" t="s">
        <v>142</v>
      </c>
      <c r="E192" s="42"/>
      <c r="F192" s="247" t="s">
        <v>274</v>
      </c>
      <c r="G192" s="42"/>
      <c r="H192" s="42"/>
      <c r="I192" s="222"/>
      <c r="J192" s="42"/>
      <c r="K192" s="42"/>
      <c r="L192" s="46"/>
      <c r="M192" s="223"/>
      <c r="N192" s="22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142</v>
      </c>
      <c r="AU192" s="19" t="s">
        <v>79</v>
      </c>
    </row>
    <row r="193" s="13" customFormat="1">
      <c r="A193" s="13"/>
      <c r="B193" s="226"/>
      <c r="C193" s="227"/>
      <c r="D193" s="220" t="s">
        <v>132</v>
      </c>
      <c r="E193" s="228" t="s">
        <v>19</v>
      </c>
      <c r="F193" s="229" t="s">
        <v>262</v>
      </c>
      <c r="G193" s="227"/>
      <c r="H193" s="230">
        <v>1901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132</v>
      </c>
      <c r="AU193" s="236" t="s">
        <v>79</v>
      </c>
      <c r="AV193" s="13" t="s">
        <v>79</v>
      </c>
      <c r="AW193" s="13" t="s">
        <v>31</v>
      </c>
      <c r="AX193" s="13" t="s">
        <v>77</v>
      </c>
      <c r="AY193" s="236" t="s">
        <v>119</v>
      </c>
    </row>
    <row r="194" s="2" customFormat="1" ht="16.5" customHeight="1">
      <c r="A194" s="40"/>
      <c r="B194" s="41"/>
      <c r="C194" s="237" t="s">
        <v>7</v>
      </c>
      <c r="D194" s="237" t="s">
        <v>135</v>
      </c>
      <c r="E194" s="238" t="s">
        <v>275</v>
      </c>
      <c r="F194" s="239" t="s">
        <v>276</v>
      </c>
      <c r="G194" s="240" t="s">
        <v>138</v>
      </c>
      <c r="H194" s="241">
        <v>1901</v>
      </c>
      <c r="I194" s="242"/>
      <c r="J194" s="243">
        <f>ROUND(I194*H194,2)</f>
        <v>0</v>
      </c>
      <c r="K194" s="239" t="s">
        <v>139</v>
      </c>
      <c r="L194" s="46"/>
      <c r="M194" s="244" t="s">
        <v>19</v>
      </c>
      <c r="N194" s="245" t="s">
        <v>40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127</v>
      </c>
      <c r="AT194" s="218" t="s">
        <v>135</v>
      </c>
      <c r="AU194" s="218" t="s">
        <v>79</v>
      </c>
      <c r="AY194" s="19" t="s">
        <v>119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77</v>
      </c>
      <c r="BK194" s="219">
        <f>ROUND(I194*H194,2)</f>
        <v>0</v>
      </c>
      <c r="BL194" s="19" t="s">
        <v>127</v>
      </c>
      <c r="BM194" s="218" t="s">
        <v>277</v>
      </c>
    </row>
    <row r="195" s="2" customFormat="1">
      <c r="A195" s="40"/>
      <c r="B195" s="41"/>
      <c r="C195" s="42"/>
      <c r="D195" s="220" t="s">
        <v>129</v>
      </c>
      <c r="E195" s="42"/>
      <c r="F195" s="221" t="s">
        <v>278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129</v>
      </c>
      <c r="AU195" s="19" t="s">
        <v>79</v>
      </c>
    </row>
    <row r="196" s="2" customFormat="1">
      <c r="A196" s="40"/>
      <c r="B196" s="41"/>
      <c r="C196" s="42"/>
      <c r="D196" s="246" t="s">
        <v>142</v>
      </c>
      <c r="E196" s="42"/>
      <c r="F196" s="247" t="s">
        <v>279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142</v>
      </c>
      <c r="AU196" s="19" t="s">
        <v>79</v>
      </c>
    </row>
    <row r="197" s="13" customFormat="1">
      <c r="A197" s="13"/>
      <c r="B197" s="226"/>
      <c r="C197" s="227"/>
      <c r="D197" s="220" t="s">
        <v>132</v>
      </c>
      <c r="E197" s="228" t="s">
        <v>19</v>
      </c>
      <c r="F197" s="229" t="s">
        <v>262</v>
      </c>
      <c r="G197" s="227"/>
      <c r="H197" s="230">
        <v>1901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132</v>
      </c>
      <c r="AU197" s="236" t="s">
        <v>79</v>
      </c>
      <c r="AV197" s="13" t="s">
        <v>79</v>
      </c>
      <c r="AW197" s="13" t="s">
        <v>31</v>
      </c>
      <c r="AX197" s="13" t="s">
        <v>77</v>
      </c>
      <c r="AY197" s="236" t="s">
        <v>119</v>
      </c>
    </row>
    <row r="198" s="2" customFormat="1" ht="21.75" customHeight="1">
      <c r="A198" s="40"/>
      <c r="B198" s="41"/>
      <c r="C198" s="237" t="s">
        <v>280</v>
      </c>
      <c r="D198" s="237" t="s">
        <v>135</v>
      </c>
      <c r="E198" s="238" t="s">
        <v>281</v>
      </c>
      <c r="F198" s="239" t="s">
        <v>282</v>
      </c>
      <c r="G198" s="240" t="s">
        <v>138</v>
      </c>
      <c r="H198" s="241">
        <v>1901</v>
      </c>
      <c r="I198" s="242"/>
      <c r="J198" s="243">
        <f>ROUND(I198*H198,2)</f>
        <v>0</v>
      </c>
      <c r="K198" s="239" t="s">
        <v>139</v>
      </c>
      <c r="L198" s="46"/>
      <c r="M198" s="244" t="s">
        <v>19</v>
      </c>
      <c r="N198" s="245" t="s">
        <v>40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127</v>
      </c>
      <c r="AT198" s="218" t="s">
        <v>135</v>
      </c>
      <c r="AU198" s="218" t="s">
        <v>79</v>
      </c>
      <c r="AY198" s="19" t="s">
        <v>119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77</v>
      </c>
      <c r="BK198" s="219">
        <f>ROUND(I198*H198,2)</f>
        <v>0</v>
      </c>
      <c r="BL198" s="19" t="s">
        <v>127</v>
      </c>
      <c r="BM198" s="218" t="s">
        <v>283</v>
      </c>
    </row>
    <row r="199" s="2" customFormat="1">
      <c r="A199" s="40"/>
      <c r="B199" s="41"/>
      <c r="C199" s="42"/>
      <c r="D199" s="220" t="s">
        <v>129</v>
      </c>
      <c r="E199" s="42"/>
      <c r="F199" s="221" t="s">
        <v>284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129</v>
      </c>
      <c r="AU199" s="19" t="s">
        <v>79</v>
      </c>
    </row>
    <row r="200" s="2" customFormat="1">
      <c r="A200" s="40"/>
      <c r="B200" s="41"/>
      <c r="C200" s="42"/>
      <c r="D200" s="246" t="s">
        <v>142</v>
      </c>
      <c r="E200" s="42"/>
      <c r="F200" s="247" t="s">
        <v>285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142</v>
      </c>
      <c r="AU200" s="19" t="s">
        <v>79</v>
      </c>
    </row>
    <row r="201" s="13" customFormat="1">
      <c r="A201" s="13"/>
      <c r="B201" s="226"/>
      <c r="C201" s="227"/>
      <c r="D201" s="220" t="s">
        <v>132</v>
      </c>
      <c r="E201" s="228" t="s">
        <v>19</v>
      </c>
      <c r="F201" s="229" t="s">
        <v>262</v>
      </c>
      <c r="G201" s="227"/>
      <c r="H201" s="230">
        <v>1901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132</v>
      </c>
      <c r="AU201" s="236" t="s">
        <v>79</v>
      </c>
      <c r="AV201" s="13" t="s">
        <v>79</v>
      </c>
      <c r="AW201" s="13" t="s">
        <v>31</v>
      </c>
      <c r="AX201" s="13" t="s">
        <v>77</v>
      </c>
      <c r="AY201" s="236" t="s">
        <v>119</v>
      </c>
    </row>
    <row r="202" s="2" customFormat="1" ht="16.5" customHeight="1">
      <c r="A202" s="40"/>
      <c r="B202" s="41"/>
      <c r="C202" s="237" t="s">
        <v>286</v>
      </c>
      <c r="D202" s="237" t="s">
        <v>135</v>
      </c>
      <c r="E202" s="238" t="s">
        <v>287</v>
      </c>
      <c r="F202" s="239" t="s">
        <v>288</v>
      </c>
      <c r="G202" s="240" t="s">
        <v>138</v>
      </c>
      <c r="H202" s="241">
        <v>38</v>
      </c>
      <c r="I202" s="242"/>
      <c r="J202" s="243">
        <f>ROUND(I202*H202,2)</f>
        <v>0</v>
      </c>
      <c r="K202" s="239" t="s">
        <v>139</v>
      </c>
      <c r="L202" s="46"/>
      <c r="M202" s="244" t="s">
        <v>19</v>
      </c>
      <c r="N202" s="245" t="s">
        <v>40</v>
      </c>
      <c r="O202" s="86"/>
      <c r="P202" s="216">
        <f>O202*H202</f>
        <v>0</v>
      </c>
      <c r="Q202" s="216">
        <v>0.084250000000000005</v>
      </c>
      <c r="R202" s="216">
        <f>Q202*H202</f>
        <v>3.2015000000000002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127</v>
      </c>
      <c r="AT202" s="218" t="s">
        <v>135</v>
      </c>
      <c r="AU202" s="218" t="s">
        <v>79</v>
      </c>
      <c r="AY202" s="19" t="s">
        <v>119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77</v>
      </c>
      <c r="BK202" s="219">
        <f>ROUND(I202*H202,2)</f>
        <v>0</v>
      </c>
      <c r="BL202" s="19" t="s">
        <v>127</v>
      </c>
      <c r="BM202" s="218" t="s">
        <v>289</v>
      </c>
    </row>
    <row r="203" s="2" customFormat="1">
      <c r="A203" s="40"/>
      <c r="B203" s="41"/>
      <c r="C203" s="42"/>
      <c r="D203" s="220" t="s">
        <v>129</v>
      </c>
      <c r="E203" s="42"/>
      <c r="F203" s="221" t="s">
        <v>290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129</v>
      </c>
      <c r="AU203" s="19" t="s">
        <v>79</v>
      </c>
    </row>
    <row r="204" s="2" customFormat="1">
      <c r="A204" s="40"/>
      <c r="B204" s="41"/>
      <c r="C204" s="42"/>
      <c r="D204" s="246" t="s">
        <v>142</v>
      </c>
      <c r="E204" s="42"/>
      <c r="F204" s="247" t="s">
        <v>291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142</v>
      </c>
      <c r="AU204" s="19" t="s">
        <v>79</v>
      </c>
    </row>
    <row r="205" s="14" customFormat="1">
      <c r="A205" s="14"/>
      <c r="B205" s="248"/>
      <c r="C205" s="249"/>
      <c r="D205" s="220" t="s">
        <v>132</v>
      </c>
      <c r="E205" s="250" t="s">
        <v>19</v>
      </c>
      <c r="F205" s="251" t="s">
        <v>292</v>
      </c>
      <c r="G205" s="249"/>
      <c r="H205" s="250" t="s">
        <v>19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132</v>
      </c>
      <c r="AU205" s="257" t="s">
        <v>79</v>
      </c>
      <c r="AV205" s="14" t="s">
        <v>77</v>
      </c>
      <c r="AW205" s="14" t="s">
        <v>31</v>
      </c>
      <c r="AX205" s="14" t="s">
        <v>69</v>
      </c>
      <c r="AY205" s="257" t="s">
        <v>119</v>
      </c>
    </row>
    <row r="206" s="13" customFormat="1">
      <c r="A206" s="13"/>
      <c r="B206" s="226"/>
      <c r="C206" s="227"/>
      <c r="D206" s="220" t="s">
        <v>132</v>
      </c>
      <c r="E206" s="228" t="s">
        <v>19</v>
      </c>
      <c r="F206" s="229" t="s">
        <v>293</v>
      </c>
      <c r="G206" s="227"/>
      <c r="H206" s="230">
        <v>36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132</v>
      </c>
      <c r="AU206" s="236" t="s">
        <v>79</v>
      </c>
      <c r="AV206" s="13" t="s">
        <v>79</v>
      </c>
      <c r="AW206" s="13" t="s">
        <v>31</v>
      </c>
      <c r="AX206" s="13" t="s">
        <v>69</v>
      </c>
      <c r="AY206" s="236" t="s">
        <v>119</v>
      </c>
    </row>
    <row r="207" s="14" customFormat="1">
      <c r="A207" s="14"/>
      <c r="B207" s="248"/>
      <c r="C207" s="249"/>
      <c r="D207" s="220" t="s">
        <v>132</v>
      </c>
      <c r="E207" s="250" t="s">
        <v>19</v>
      </c>
      <c r="F207" s="251" t="s">
        <v>232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132</v>
      </c>
      <c r="AU207" s="257" t="s">
        <v>79</v>
      </c>
      <c r="AV207" s="14" t="s">
        <v>77</v>
      </c>
      <c r="AW207" s="14" t="s">
        <v>31</v>
      </c>
      <c r="AX207" s="14" t="s">
        <v>69</v>
      </c>
      <c r="AY207" s="257" t="s">
        <v>119</v>
      </c>
    </row>
    <row r="208" s="13" customFormat="1">
      <c r="A208" s="13"/>
      <c r="B208" s="226"/>
      <c r="C208" s="227"/>
      <c r="D208" s="220" t="s">
        <v>132</v>
      </c>
      <c r="E208" s="228" t="s">
        <v>19</v>
      </c>
      <c r="F208" s="229" t="s">
        <v>294</v>
      </c>
      <c r="G208" s="227"/>
      <c r="H208" s="230">
        <v>2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132</v>
      </c>
      <c r="AU208" s="236" t="s">
        <v>79</v>
      </c>
      <c r="AV208" s="13" t="s">
        <v>79</v>
      </c>
      <c r="AW208" s="13" t="s">
        <v>31</v>
      </c>
      <c r="AX208" s="13" t="s">
        <v>69</v>
      </c>
      <c r="AY208" s="236" t="s">
        <v>119</v>
      </c>
    </row>
    <row r="209" s="15" customFormat="1">
      <c r="A209" s="15"/>
      <c r="B209" s="258"/>
      <c r="C209" s="259"/>
      <c r="D209" s="220" t="s">
        <v>132</v>
      </c>
      <c r="E209" s="260" t="s">
        <v>19</v>
      </c>
      <c r="F209" s="261" t="s">
        <v>150</v>
      </c>
      <c r="G209" s="259"/>
      <c r="H209" s="262">
        <v>38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132</v>
      </c>
      <c r="AU209" s="268" t="s">
        <v>79</v>
      </c>
      <c r="AV209" s="15" t="s">
        <v>127</v>
      </c>
      <c r="AW209" s="15" t="s">
        <v>31</v>
      </c>
      <c r="AX209" s="15" t="s">
        <v>77</v>
      </c>
      <c r="AY209" s="268" t="s">
        <v>119</v>
      </c>
    </row>
    <row r="210" s="2" customFormat="1" ht="16.5" customHeight="1">
      <c r="A210" s="40"/>
      <c r="B210" s="41"/>
      <c r="C210" s="206" t="s">
        <v>295</v>
      </c>
      <c r="D210" s="206" t="s">
        <v>121</v>
      </c>
      <c r="E210" s="207" t="s">
        <v>296</v>
      </c>
      <c r="F210" s="208" t="s">
        <v>297</v>
      </c>
      <c r="G210" s="209" t="s">
        <v>138</v>
      </c>
      <c r="H210" s="210">
        <v>2</v>
      </c>
      <c r="I210" s="211"/>
      <c r="J210" s="212">
        <f>ROUND(I210*H210,2)</f>
        <v>0</v>
      </c>
      <c r="K210" s="208" t="s">
        <v>139</v>
      </c>
      <c r="L210" s="213"/>
      <c r="M210" s="214" t="s">
        <v>19</v>
      </c>
      <c r="N210" s="215" t="s">
        <v>40</v>
      </c>
      <c r="O210" s="86"/>
      <c r="P210" s="216">
        <f>O210*H210</f>
        <v>0</v>
      </c>
      <c r="Q210" s="216">
        <v>0.13100000000000001</v>
      </c>
      <c r="R210" s="216">
        <f>Q210*H210</f>
        <v>0.26200000000000001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126</v>
      </c>
      <c r="AT210" s="218" t="s">
        <v>121</v>
      </c>
      <c r="AU210" s="218" t="s">
        <v>79</v>
      </c>
      <c r="AY210" s="19" t="s">
        <v>119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77</v>
      </c>
      <c r="BK210" s="219">
        <f>ROUND(I210*H210,2)</f>
        <v>0</v>
      </c>
      <c r="BL210" s="19" t="s">
        <v>127</v>
      </c>
      <c r="BM210" s="218" t="s">
        <v>298</v>
      </c>
    </row>
    <row r="211" s="2" customFormat="1">
      <c r="A211" s="40"/>
      <c r="B211" s="41"/>
      <c r="C211" s="42"/>
      <c r="D211" s="220" t="s">
        <v>129</v>
      </c>
      <c r="E211" s="42"/>
      <c r="F211" s="221" t="s">
        <v>297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129</v>
      </c>
      <c r="AU211" s="19" t="s">
        <v>79</v>
      </c>
    </row>
    <row r="212" s="13" customFormat="1">
      <c r="A212" s="13"/>
      <c r="B212" s="226"/>
      <c r="C212" s="227"/>
      <c r="D212" s="220" t="s">
        <v>132</v>
      </c>
      <c r="E212" s="228" t="s">
        <v>19</v>
      </c>
      <c r="F212" s="229" t="s">
        <v>79</v>
      </c>
      <c r="G212" s="227"/>
      <c r="H212" s="230">
        <v>2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132</v>
      </c>
      <c r="AU212" s="236" t="s">
        <v>79</v>
      </c>
      <c r="AV212" s="13" t="s">
        <v>79</v>
      </c>
      <c r="AW212" s="13" t="s">
        <v>31</v>
      </c>
      <c r="AX212" s="13" t="s">
        <v>77</v>
      </c>
      <c r="AY212" s="236" t="s">
        <v>119</v>
      </c>
    </row>
    <row r="213" s="2" customFormat="1" ht="16.5" customHeight="1">
      <c r="A213" s="40"/>
      <c r="B213" s="41"/>
      <c r="C213" s="237" t="s">
        <v>299</v>
      </c>
      <c r="D213" s="237" t="s">
        <v>135</v>
      </c>
      <c r="E213" s="238" t="s">
        <v>300</v>
      </c>
      <c r="F213" s="239" t="s">
        <v>301</v>
      </c>
      <c r="G213" s="240" t="s">
        <v>138</v>
      </c>
      <c r="H213" s="241">
        <v>55</v>
      </c>
      <c r="I213" s="242"/>
      <c r="J213" s="243">
        <f>ROUND(I213*H213,2)</f>
        <v>0</v>
      </c>
      <c r="K213" s="239" t="s">
        <v>139</v>
      </c>
      <c r="L213" s="46"/>
      <c r="M213" s="244" t="s">
        <v>19</v>
      </c>
      <c r="N213" s="245" t="s">
        <v>40</v>
      </c>
      <c r="O213" s="86"/>
      <c r="P213" s="216">
        <f>O213*H213</f>
        <v>0</v>
      </c>
      <c r="Q213" s="216">
        <v>0.10362</v>
      </c>
      <c r="R213" s="216">
        <f>Q213*H213</f>
        <v>5.6991000000000005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127</v>
      </c>
      <c r="AT213" s="218" t="s">
        <v>135</v>
      </c>
      <c r="AU213" s="218" t="s">
        <v>79</v>
      </c>
      <c r="AY213" s="19" t="s">
        <v>119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77</v>
      </c>
      <c r="BK213" s="219">
        <f>ROUND(I213*H213,2)</f>
        <v>0</v>
      </c>
      <c r="BL213" s="19" t="s">
        <v>127</v>
      </c>
      <c r="BM213" s="218" t="s">
        <v>302</v>
      </c>
    </row>
    <row r="214" s="2" customFormat="1">
      <c r="A214" s="40"/>
      <c r="B214" s="41"/>
      <c r="C214" s="42"/>
      <c r="D214" s="220" t="s">
        <v>129</v>
      </c>
      <c r="E214" s="42"/>
      <c r="F214" s="221" t="s">
        <v>303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129</v>
      </c>
      <c r="AU214" s="19" t="s">
        <v>79</v>
      </c>
    </row>
    <row r="215" s="2" customFormat="1">
      <c r="A215" s="40"/>
      <c r="B215" s="41"/>
      <c r="C215" s="42"/>
      <c r="D215" s="246" t="s">
        <v>142</v>
      </c>
      <c r="E215" s="42"/>
      <c r="F215" s="247" t="s">
        <v>304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79</v>
      </c>
    </row>
    <row r="216" s="14" customFormat="1">
      <c r="A216" s="14"/>
      <c r="B216" s="248"/>
      <c r="C216" s="249"/>
      <c r="D216" s="220" t="s">
        <v>132</v>
      </c>
      <c r="E216" s="250" t="s">
        <v>19</v>
      </c>
      <c r="F216" s="251" t="s">
        <v>305</v>
      </c>
      <c r="G216" s="249"/>
      <c r="H216" s="250" t="s">
        <v>19</v>
      </c>
      <c r="I216" s="252"/>
      <c r="J216" s="249"/>
      <c r="K216" s="249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132</v>
      </c>
      <c r="AU216" s="257" t="s">
        <v>79</v>
      </c>
      <c r="AV216" s="14" t="s">
        <v>77</v>
      </c>
      <c r="AW216" s="14" t="s">
        <v>31</v>
      </c>
      <c r="AX216" s="14" t="s">
        <v>69</v>
      </c>
      <c r="AY216" s="257" t="s">
        <v>119</v>
      </c>
    </row>
    <row r="217" s="13" customFormat="1">
      <c r="A217" s="13"/>
      <c r="B217" s="226"/>
      <c r="C217" s="227"/>
      <c r="D217" s="220" t="s">
        <v>132</v>
      </c>
      <c r="E217" s="228" t="s">
        <v>19</v>
      </c>
      <c r="F217" s="229" t="s">
        <v>145</v>
      </c>
      <c r="G217" s="227"/>
      <c r="H217" s="230">
        <v>18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132</v>
      </c>
      <c r="AU217" s="236" t="s">
        <v>79</v>
      </c>
      <c r="AV217" s="13" t="s">
        <v>79</v>
      </c>
      <c r="AW217" s="13" t="s">
        <v>31</v>
      </c>
      <c r="AX217" s="13" t="s">
        <v>69</v>
      </c>
      <c r="AY217" s="236" t="s">
        <v>119</v>
      </c>
    </row>
    <row r="218" s="14" customFormat="1">
      <c r="A218" s="14"/>
      <c r="B218" s="248"/>
      <c r="C218" s="249"/>
      <c r="D218" s="220" t="s">
        <v>132</v>
      </c>
      <c r="E218" s="250" t="s">
        <v>19</v>
      </c>
      <c r="F218" s="251" t="s">
        <v>306</v>
      </c>
      <c r="G218" s="249"/>
      <c r="H218" s="250" t="s">
        <v>19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132</v>
      </c>
      <c r="AU218" s="257" t="s">
        <v>79</v>
      </c>
      <c r="AV218" s="14" t="s">
        <v>77</v>
      </c>
      <c r="AW218" s="14" t="s">
        <v>31</v>
      </c>
      <c r="AX218" s="14" t="s">
        <v>69</v>
      </c>
      <c r="AY218" s="257" t="s">
        <v>119</v>
      </c>
    </row>
    <row r="219" s="13" customFormat="1">
      <c r="A219" s="13"/>
      <c r="B219" s="226"/>
      <c r="C219" s="227"/>
      <c r="D219" s="220" t="s">
        <v>132</v>
      </c>
      <c r="E219" s="228" t="s">
        <v>19</v>
      </c>
      <c r="F219" s="229" t="s">
        <v>269</v>
      </c>
      <c r="G219" s="227"/>
      <c r="H219" s="230">
        <v>20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132</v>
      </c>
      <c r="AU219" s="236" t="s">
        <v>79</v>
      </c>
      <c r="AV219" s="13" t="s">
        <v>79</v>
      </c>
      <c r="AW219" s="13" t="s">
        <v>31</v>
      </c>
      <c r="AX219" s="13" t="s">
        <v>69</v>
      </c>
      <c r="AY219" s="236" t="s">
        <v>119</v>
      </c>
    </row>
    <row r="220" s="14" customFormat="1">
      <c r="A220" s="14"/>
      <c r="B220" s="248"/>
      <c r="C220" s="249"/>
      <c r="D220" s="220" t="s">
        <v>132</v>
      </c>
      <c r="E220" s="250" t="s">
        <v>19</v>
      </c>
      <c r="F220" s="251" t="s">
        <v>307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132</v>
      </c>
      <c r="AU220" s="257" t="s">
        <v>79</v>
      </c>
      <c r="AV220" s="14" t="s">
        <v>77</v>
      </c>
      <c r="AW220" s="14" t="s">
        <v>31</v>
      </c>
      <c r="AX220" s="14" t="s">
        <v>69</v>
      </c>
      <c r="AY220" s="257" t="s">
        <v>119</v>
      </c>
    </row>
    <row r="221" s="13" customFormat="1">
      <c r="A221" s="13"/>
      <c r="B221" s="226"/>
      <c r="C221" s="227"/>
      <c r="D221" s="220" t="s">
        <v>132</v>
      </c>
      <c r="E221" s="228" t="s">
        <v>19</v>
      </c>
      <c r="F221" s="229" t="s">
        <v>231</v>
      </c>
      <c r="G221" s="227"/>
      <c r="H221" s="230">
        <v>17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132</v>
      </c>
      <c r="AU221" s="236" t="s">
        <v>79</v>
      </c>
      <c r="AV221" s="13" t="s">
        <v>79</v>
      </c>
      <c r="AW221" s="13" t="s">
        <v>31</v>
      </c>
      <c r="AX221" s="13" t="s">
        <v>69</v>
      </c>
      <c r="AY221" s="236" t="s">
        <v>119</v>
      </c>
    </row>
    <row r="222" s="15" customFormat="1">
      <c r="A222" s="15"/>
      <c r="B222" s="258"/>
      <c r="C222" s="259"/>
      <c r="D222" s="220" t="s">
        <v>132</v>
      </c>
      <c r="E222" s="260" t="s">
        <v>19</v>
      </c>
      <c r="F222" s="261" t="s">
        <v>150</v>
      </c>
      <c r="G222" s="259"/>
      <c r="H222" s="262">
        <v>55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132</v>
      </c>
      <c r="AU222" s="268" t="s">
        <v>79</v>
      </c>
      <c r="AV222" s="15" t="s">
        <v>127</v>
      </c>
      <c r="AW222" s="15" t="s">
        <v>31</v>
      </c>
      <c r="AX222" s="15" t="s">
        <v>77</v>
      </c>
      <c r="AY222" s="268" t="s">
        <v>119</v>
      </c>
    </row>
    <row r="223" s="2" customFormat="1" ht="16.5" customHeight="1">
      <c r="A223" s="40"/>
      <c r="B223" s="41"/>
      <c r="C223" s="206" t="s">
        <v>308</v>
      </c>
      <c r="D223" s="206" t="s">
        <v>121</v>
      </c>
      <c r="E223" s="207" t="s">
        <v>309</v>
      </c>
      <c r="F223" s="208" t="s">
        <v>310</v>
      </c>
      <c r="G223" s="209" t="s">
        <v>138</v>
      </c>
      <c r="H223" s="210">
        <v>17</v>
      </c>
      <c r="I223" s="211"/>
      <c r="J223" s="212">
        <f>ROUND(I223*H223,2)</f>
        <v>0</v>
      </c>
      <c r="K223" s="208" t="s">
        <v>139</v>
      </c>
      <c r="L223" s="213"/>
      <c r="M223" s="214" t="s">
        <v>19</v>
      </c>
      <c r="N223" s="215" t="s">
        <v>40</v>
      </c>
      <c r="O223" s="86"/>
      <c r="P223" s="216">
        <f>O223*H223</f>
        <v>0</v>
      </c>
      <c r="Q223" s="216">
        <v>0.17599999999999999</v>
      </c>
      <c r="R223" s="216">
        <f>Q223*H223</f>
        <v>2.992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126</v>
      </c>
      <c r="AT223" s="218" t="s">
        <v>121</v>
      </c>
      <c r="AU223" s="218" t="s">
        <v>79</v>
      </c>
      <c r="AY223" s="19" t="s">
        <v>119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77</v>
      </c>
      <c r="BK223" s="219">
        <f>ROUND(I223*H223,2)</f>
        <v>0</v>
      </c>
      <c r="BL223" s="19" t="s">
        <v>127</v>
      </c>
      <c r="BM223" s="218" t="s">
        <v>311</v>
      </c>
    </row>
    <row r="224" s="2" customFormat="1">
      <c r="A224" s="40"/>
      <c r="B224" s="41"/>
      <c r="C224" s="42"/>
      <c r="D224" s="220" t="s">
        <v>129</v>
      </c>
      <c r="E224" s="42"/>
      <c r="F224" s="221" t="s">
        <v>310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129</v>
      </c>
      <c r="AU224" s="19" t="s">
        <v>79</v>
      </c>
    </row>
    <row r="225" s="12" customFormat="1" ht="22.8" customHeight="1">
      <c r="A225" s="12"/>
      <c r="B225" s="190"/>
      <c r="C225" s="191"/>
      <c r="D225" s="192" t="s">
        <v>68</v>
      </c>
      <c r="E225" s="204" t="s">
        <v>126</v>
      </c>
      <c r="F225" s="204" t="s">
        <v>312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SUM(P226:P231)</f>
        <v>0</v>
      </c>
      <c r="Q225" s="198"/>
      <c r="R225" s="199">
        <f>SUM(R226:R231)</f>
        <v>4.48292</v>
      </c>
      <c r="S225" s="198"/>
      <c r="T225" s="200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77</v>
      </c>
      <c r="AT225" s="202" t="s">
        <v>68</v>
      </c>
      <c r="AU225" s="202" t="s">
        <v>77</v>
      </c>
      <c r="AY225" s="201" t="s">
        <v>119</v>
      </c>
      <c r="BK225" s="203">
        <f>SUM(BK226:BK231)</f>
        <v>0</v>
      </c>
    </row>
    <row r="226" s="2" customFormat="1" ht="16.5" customHeight="1">
      <c r="A226" s="40"/>
      <c r="B226" s="41"/>
      <c r="C226" s="237" t="s">
        <v>313</v>
      </c>
      <c r="D226" s="237" t="s">
        <v>135</v>
      </c>
      <c r="E226" s="238" t="s">
        <v>314</v>
      </c>
      <c r="F226" s="239" t="s">
        <v>315</v>
      </c>
      <c r="G226" s="240" t="s">
        <v>316</v>
      </c>
      <c r="H226" s="241">
        <v>4</v>
      </c>
      <c r="I226" s="242"/>
      <c r="J226" s="243">
        <f>ROUND(I226*H226,2)</f>
        <v>0</v>
      </c>
      <c r="K226" s="239" t="s">
        <v>139</v>
      </c>
      <c r="L226" s="46"/>
      <c r="M226" s="244" t="s">
        <v>19</v>
      </c>
      <c r="N226" s="245" t="s">
        <v>40</v>
      </c>
      <c r="O226" s="86"/>
      <c r="P226" s="216">
        <f>O226*H226</f>
        <v>0</v>
      </c>
      <c r="Q226" s="216">
        <v>0.42080000000000001</v>
      </c>
      <c r="R226" s="216">
        <f>Q226*H226</f>
        <v>1.6832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127</v>
      </c>
      <c r="AT226" s="218" t="s">
        <v>135</v>
      </c>
      <c r="AU226" s="218" t="s">
        <v>79</v>
      </c>
      <c r="AY226" s="19" t="s">
        <v>119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77</v>
      </c>
      <c r="BK226" s="219">
        <f>ROUND(I226*H226,2)</f>
        <v>0</v>
      </c>
      <c r="BL226" s="19" t="s">
        <v>127</v>
      </c>
      <c r="BM226" s="218" t="s">
        <v>317</v>
      </c>
    </row>
    <row r="227" s="2" customFormat="1">
      <c r="A227" s="40"/>
      <c r="B227" s="41"/>
      <c r="C227" s="42"/>
      <c r="D227" s="220" t="s">
        <v>129</v>
      </c>
      <c r="E227" s="42"/>
      <c r="F227" s="221" t="s">
        <v>315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129</v>
      </c>
      <c r="AU227" s="19" t="s">
        <v>79</v>
      </c>
    </row>
    <row r="228" s="2" customFormat="1">
      <c r="A228" s="40"/>
      <c r="B228" s="41"/>
      <c r="C228" s="42"/>
      <c r="D228" s="246" t="s">
        <v>142</v>
      </c>
      <c r="E228" s="42"/>
      <c r="F228" s="247" t="s">
        <v>318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142</v>
      </c>
      <c r="AU228" s="19" t="s">
        <v>79</v>
      </c>
    </row>
    <row r="229" s="2" customFormat="1" ht="21.75" customHeight="1">
      <c r="A229" s="40"/>
      <c r="B229" s="41"/>
      <c r="C229" s="237" t="s">
        <v>319</v>
      </c>
      <c r="D229" s="237" t="s">
        <v>135</v>
      </c>
      <c r="E229" s="238" t="s">
        <v>320</v>
      </c>
      <c r="F229" s="239" t="s">
        <v>321</v>
      </c>
      <c r="G229" s="240" t="s">
        <v>316</v>
      </c>
      <c r="H229" s="241">
        <v>9</v>
      </c>
      <c r="I229" s="242"/>
      <c r="J229" s="243">
        <f>ROUND(I229*H229,2)</f>
        <v>0</v>
      </c>
      <c r="K229" s="239" t="s">
        <v>139</v>
      </c>
      <c r="L229" s="46"/>
      <c r="M229" s="244" t="s">
        <v>19</v>
      </c>
      <c r="N229" s="245" t="s">
        <v>40</v>
      </c>
      <c r="O229" s="86"/>
      <c r="P229" s="216">
        <f>O229*H229</f>
        <v>0</v>
      </c>
      <c r="Q229" s="216">
        <v>0.31108000000000002</v>
      </c>
      <c r="R229" s="216">
        <f>Q229*H229</f>
        <v>2.7997200000000002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127</v>
      </c>
      <c r="AT229" s="218" t="s">
        <v>135</v>
      </c>
      <c r="AU229" s="218" t="s">
        <v>79</v>
      </c>
      <c r="AY229" s="19" t="s">
        <v>119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77</v>
      </c>
      <c r="BK229" s="219">
        <f>ROUND(I229*H229,2)</f>
        <v>0</v>
      </c>
      <c r="BL229" s="19" t="s">
        <v>127</v>
      </c>
      <c r="BM229" s="218" t="s">
        <v>322</v>
      </c>
    </row>
    <row r="230" s="2" customFormat="1">
      <c r="A230" s="40"/>
      <c r="B230" s="41"/>
      <c r="C230" s="42"/>
      <c r="D230" s="220" t="s">
        <v>129</v>
      </c>
      <c r="E230" s="42"/>
      <c r="F230" s="221" t="s">
        <v>323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129</v>
      </c>
      <c r="AU230" s="19" t="s">
        <v>79</v>
      </c>
    </row>
    <row r="231" s="2" customFormat="1">
      <c r="A231" s="40"/>
      <c r="B231" s="41"/>
      <c r="C231" s="42"/>
      <c r="D231" s="246" t="s">
        <v>142</v>
      </c>
      <c r="E231" s="42"/>
      <c r="F231" s="247" t="s">
        <v>324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142</v>
      </c>
      <c r="AU231" s="19" t="s">
        <v>79</v>
      </c>
    </row>
    <row r="232" s="12" customFormat="1" ht="22.8" customHeight="1">
      <c r="A232" s="12"/>
      <c r="B232" s="190"/>
      <c r="C232" s="191"/>
      <c r="D232" s="192" t="s">
        <v>68</v>
      </c>
      <c r="E232" s="204" t="s">
        <v>192</v>
      </c>
      <c r="F232" s="204" t="s">
        <v>325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SUM(P233:P271)</f>
        <v>0</v>
      </c>
      <c r="Q232" s="198"/>
      <c r="R232" s="199">
        <f>SUM(R233:R271)</f>
        <v>43.43741</v>
      </c>
      <c r="S232" s="198"/>
      <c r="T232" s="200">
        <f>SUM(T233:T271)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77</v>
      </c>
      <c r="AT232" s="202" t="s">
        <v>68</v>
      </c>
      <c r="AU232" s="202" t="s">
        <v>77</v>
      </c>
      <c r="AY232" s="201" t="s">
        <v>119</v>
      </c>
      <c r="BK232" s="203">
        <f>SUM(BK233:BK271)</f>
        <v>0</v>
      </c>
    </row>
    <row r="233" s="2" customFormat="1" ht="16.5" customHeight="1">
      <c r="A233" s="40"/>
      <c r="B233" s="41"/>
      <c r="C233" s="237" t="s">
        <v>326</v>
      </c>
      <c r="D233" s="237" t="s">
        <v>135</v>
      </c>
      <c r="E233" s="238" t="s">
        <v>327</v>
      </c>
      <c r="F233" s="239" t="s">
        <v>328</v>
      </c>
      <c r="G233" s="240" t="s">
        <v>138</v>
      </c>
      <c r="H233" s="241">
        <v>4</v>
      </c>
      <c r="I233" s="242"/>
      <c r="J233" s="243">
        <f>ROUND(I233*H233,2)</f>
        <v>0</v>
      </c>
      <c r="K233" s="239" t="s">
        <v>139</v>
      </c>
      <c r="L233" s="46"/>
      <c r="M233" s="244" t="s">
        <v>19</v>
      </c>
      <c r="N233" s="245" t="s">
        <v>40</v>
      </c>
      <c r="O233" s="86"/>
      <c r="P233" s="216">
        <f>O233*H233</f>
        <v>0</v>
      </c>
      <c r="Q233" s="216">
        <v>0.0014499999999999999</v>
      </c>
      <c r="R233" s="216">
        <f>Q233*H233</f>
        <v>0.0057999999999999996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127</v>
      </c>
      <c r="AT233" s="218" t="s">
        <v>135</v>
      </c>
      <c r="AU233" s="218" t="s">
        <v>79</v>
      </c>
      <c r="AY233" s="19" t="s">
        <v>119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77</v>
      </c>
      <c r="BK233" s="219">
        <f>ROUND(I233*H233,2)</f>
        <v>0</v>
      </c>
      <c r="BL233" s="19" t="s">
        <v>127</v>
      </c>
      <c r="BM233" s="218" t="s">
        <v>329</v>
      </c>
    </row>
    <row r="234" s="2" customFormat="1">
      <c r="A234" s="40"/>
      <c r="B234" s="41"/>
      <c r="C234" s="42"/>
      <c r="D234" s="220" t="s">
        <v>129</v>
      </c>
      <c r="E234" s="42"/>
      <c r="F234" s="221" t="s">
        <v>330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129</v>
      </c>
      <c r="AU234" s="19" t="s">
        <v>79</v>
      </c>
    </row>
    <row r="235" s="2" customFormat="1">
      <c r="A235" s="40"/>
      <c r="B235" s="41"/>
      <c r="C235" s="42"/>
      <c r="D235" s="246" t="s">
        <v>142</v>
      </c>
      <c r="E235" s="42"/>
      <c r="F235" s="247" t="s">
        <v>331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142</v>
      </c>
      <c r="AU235" s="19" t="s">
        <v>79</v>
      </c>
    </row>
    <row r="236" s="14" customFormat="1">
      <c r="A236" s="14"/>
      <c r="B236" s="248"/>
      <c r="C236" s="249"/>
      <c r="D236" s="220" t="s">
        <v>132</v>
      </c>
      <c r="E236" s="250" t="s">
        <v>19</v>
      </c>
      <c r="F236" s="251" t="s">
        <v>332</v>
      </c>
      <c r="G236" s="249"/>
      <c r="H236" s="250" t="s">
        <v>19</v>
      </c>
      <c r="I236" s="252"/>
      <c r="J236" s="249"/>
      <c r="K236" s="249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132</v>
      </c>
      <c r="AU236" s="257" t="s">
        <v>79</v>
      </c>
      <c r="AV236" s="14" t="s">
        <v>77</v>
      </c>
      <c r="AW236" s="14" t="s">
        <v>31</v>
      </c>
      <c r="AX236" s="14" t="s">
        <v>69</v>
      </c>
      <c r="AY236" s="257" t="s">
        <v>119</v>
      </c>
    </row>
    <row r="237" s="13" customFormat="1">
      <c r="A237" s="13"/>
      <c r="B237" s="226"/>
      <c r="C237" s="227"/>
      <c r="D237" s="220" t="s">
        <v>132</v>
      </c>
      <c r="E237" s="228" t="s">
        <v>19</v>
      </c>
      <c r="F237" s="229" t="s">
        <v>127</v>
      </c>
      <c r="G237" s="227"/>
      <c r="H237" s="230">
        <v>4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132</v>
      </c>
      <c r="AU237" s="236" t="s">
        <v>79</v>
      </c>
      <c r="AV237" s="13" t="s">
        <v>79</v>
      </c>
      <c r="AW237" s="13" t="s">
        <v>31</v>
      </c>
      <c r="AX237" s="13" t="s">
        <v>77</v>
      </c>
      <c r="AY237" s="236" t="s">
        <v>119</v>
      </c>
    </row>
    <row r="238" s="2" customFormat="1" ht="16.5" customHeight="1">
      <c r="A238" s="40"/>
      <c r="B238" s="41"/>
      <c r="C238" s="237" t="s">
        <v>333</v>
      </c>
      <c r="D238" s="237" t="s">
        <v>135</v>
      </c>
      <c r="E238" s="238" t="s">
        <v>334</v>
      </c>
      <c r="F238" s="239" t="s">
        <v>335</v>
      </c>
      <c r="G238" s="240" t="s">
        <v>159</v>
      </c>
      <c r="H238" s="241">
        <v>20</v>
      </c>
      <c r="I238" s="242"/>
      <c r="J238" s="243">
        <f>ROUND(I238*H238,2)</f>
        <v>0</v>
      </c>
      <c r="K238" s="239" t="s">
        <v>139</v>
      </c>
      <c r="L238" s="46"/>
      <c r="M238" s="244" t="s">
        <v>19</v>
      </c>
      <c r="N238" s="245" t="s">
        <v>40</v>
      </c>
      <c r="O238" s="86"/>
      <c r="P238" s="216">
        <f>O238*H238</f>
        <v>0</v>
      </c>
      <c r="Q238" s="216">
        <v>0.1295</v>
      </c>
      <c r="R238" s="216">
        <f>Q238*H238</f>
        <v>2.5899999999999999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127</v>
      </c>
      <c r="AT238" s="218" t="s">
        <v>135</v>
      </c>
      <c r="AU238" s="218" t="s">
        <v>79</v>
      </c>
      <c r="AY238" s="19" t="s">
        <v>119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77</v>
      </c>
      <c r="BK238" s="219">
        <f>ROUND(I238*H238,2)</f>
        <v>0</v>
      </c>
      <c r="BL238" s="19" t="s">
        <v>127</v>
      </c>
      <c r="BM238" s="218" t="s">
        <v>336</v>
      </c>
    </row>
    <row r="239" s="2" customFormat="1">
      <c r="A239" s="40"/>
      <c r="B239" s="41"/>
      <c r="C239" s="42"/>
      <c r="D239" s="220" t="s">
        <v>129</v>
      </c>
      <c r="E239" s="42"/>
      <c r="F239" s="221" t="s">
        <v>337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129</v>
      </c>
      <c r="AU239" s="19" t="s">
        <v>79</v>
      </c>
    </row>
    <row r="240" s="2" customFormat="1">
      <c r="A240" s="40"/>
      <c r="B240" s="41"/>
      <c r="C240" s="42"/>
      <c r="D240" s="246" t="s">
        <v>142</v>
      </c>
      <c r="E240" s="42"/>
      <c r="F240" s="247" t="s">
        <v>338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142</v>
      </c>
      <c r="AU240" s="19" t="s">
        <v>79</v>
      </c>
    </row>
    <row r="241" s="14" customFormat="1">
      <c r="A241" s="14"/>
      <c r="B241" s="248"/>
      <c r="C241" s="249"/>
      <c r="D241" s="220" t="s">
        <v>132</v>
      </c>
      <c r="E241" s="250" t="s">
        <v>19</v>
      </c>
      <c r="F241" s="251" t="s">
        <v>339</v>
      </c>
      <c r="G241" s="249"/>
      <c r="H241" s="250" t="s">
        <v>19</v>
      </c>
      <c r="I241" s="252"/>
      <c r="J241" s="249"/>
      <c r="K241" s="249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132</v>
      </c>
      <c r="AU241" s="257" t="s">
        <v>79</v>
      </c>
      <c r="AV241" s="14" t="s">
        <v>77</v>
      </c>
      <c r="AW241" s="14" t="s">
        <v>31</v>
      </c>
      <c r="AX241" s="14" t="s">
        <v>69</v>
      </c>
      <c r="AY241" s="257" t="s">
        <v>119</v>
      </c>
    </row>
    <row r="242" s="14" customFormat="1">
      <c r="A242" s="14"/>
      <c r="B242" s="248"/>
      <c r="C242" s="249"/>
      <c r="D242" s="220" t="s">
        <v>132</v>
      </c>
      <c r="E242" s="250" t="s">
        <v>19</v>
      </c>
      <c r="F242" s="251" t="s">
        <v>340</v>
      </c>
      <c r="G242" s="249"/>
      <c r="H242" s="250" t="s">
        <v>19</v>
      </c>
      <c r="I242" s="252"/>
      <c r="J242" s="249"/>
      <c r="K242" s="249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132</v>
      </c>
      <c r="AU242" s="257" t="s">
        <v>79</v>
      </c>
      <c r="AV242" s="14" t="s">
        <v>77</v>
      </c>
      <c r="AW242" s="14" t="s">
        <v>31</v>
      </c>
      <c r="AX242" s="14" t="s">
        <v>69</v>
      </c>
      <c r="AY242" s="257" t="s">
        <v>119</v>
      </c>
    </row>
    <row r="243" s="13" customFormat="1">
      <c r="A243" s="13"/>
      <c r="B243" s="226"/>
      <c r="C243" s="227"/>
      <c r="D243" s="220" t="s">
        <v>132</v>
      </c>
      <c r="E243" s="228" t="s">
        <v>19</v>
      </c>
      <c r="F243" s="229" t="s">
        <v>147</v>
      </c>
      <c r="G243" s="227"/>
      <c r="H243" s="230">
        <v>6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132</v>
      </c>
      <c r="AU243" s="236" t="s">
        <v>79</v>
      </c>
      <c r="AV243" s="13" t="s">
        <v>79</v>
      </c>
      <c r="AW243" s="13" t="s">
        <v>31</v>
      </c>
      <c r="AX243" s="13" t="s">
        <v>69</v>
      </c>
      <c r="AY243" s="236" t="s">
        <v>119</v>
      </c>
    </row>
    <row r="244" s="14" customFormat="1">
      <c r="A244" s="14"/>
      <c r="B244" s="248"/>
      <c r="C244" s="249"/>
      <c r="D244" s="220" t="s">
        <v>132</v>
      </c>
      <c r="E244" s="250" t="s">
        <v>19</v>
      </c>
      <c r="F244" s="251" t="s">
        <v>253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132</v>
      </c>
      <c r="AU244" s="257" t="s">
        <v>79</v>
      </c>
      <c r="AV244" s="14" t="s">
        <v>77</v>
      </c>
      <c r="AW244" s="14" t="s">
        <v>31</v>
      </c>
      <c r="AX244" s="14" t="s">
        <v>69</v>
      </c>
      <c r="AY244" s="257" t="s">
        <v>119</v>
      </c>
    </row>
    <row r="245" s="13" customFormat="1">
      <c r="A245" s="13"/>
      <c r="B245" s="226"/>
      <c r="C245" s="227"/>
      <c r="D245" s="220" t="s">
        <v>132</v>
      </c>
      <c r="E245" s="228" t="s">
        <v>19</v>
      </c>
      <c r="F245" s="229" t="s">
        <v>199</v>
      </c>
      <c r="G245" s="227"/>
      <c r="H245" s="230">
        <v>10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132</v>
      </c>
      <c r="AU245" s="236" t="s">
        <v>79</v>
      </c>
      <c r="AV245" s="13" t="s">
        <v>79</v>
      </c>
      <c r="AW245" s="13" t="s">
        <v>31</v>
      </c>
      <c r="AX245" s="13" t="s">
        <v>69</v>
      </c>
      <c r="AY245" s="236" t="s">
        <v>119</v>
      </c>
    </row>
    <row r="246" s="14" customFormat="1">
      <c r="A246" s="14"/>
      <c r="B246" s="248"/>
      <c r="C246" s="249"/>
      <c r="D246" s="220" t="s">
        <v>132</v>
      </c>
      <c r="E246" s="250" t="s">
        <v>19</v>
      </c>
      <c r="F246" s="251" t="s">
        <v>341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132</v>
      </c>
      <c r="AU246" s="257" t="s">
        <v>79</v>
      </c>
      <c r="AV246" s="14" t="s">
        <v>77</v>
      </c>
      <c r="AW246" s="14" t="s">
        <v>31</v>
      </c>
      <c r="AX246" s="14" t="s">
        <v>69</v>
      </c>
      <c r="AY246" s="257" t="s">
        <v>119</v>
      </c>
    </row>
    <row r="247" s="13" customFormat="1">
      <c r="A247" s="13"/>
      <c r="B247" s="226"/>
      <c r="C247" s="227"/>
      <c r="D247" s="220" t="s">
        <v>132</v>
      </c>
      <c r="E247" s="228" t="s">
        <v>19</v>
      </c>
      <c r="F247" s="229" t="s">
        <v>127</v>
      </c>
      <c r="G247" s="227"/>
      <c r="H247" s="230">
        <v>4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132</v>
      </c>
      <c r="AU247" s="236" t="s">
        <v>79</v>
      </c>
      <c r="AV247" s="13" t="s">
        <v>79</v>
      </c>
      <c r="AW247" s="13" t="s">
        <v>31</v>
      </c>
      <c r="AX247" s="13" t="s">
        <v>69</v>
      </c>
      <c r="AY247" s="236" t="s">
        <v>119</v>
      </c>
    </row>
    <row r="248" s="15" customFormat="1">
      <c r="A248" s="15"/>
      <c r="B248" s="258"/>
      <c r="C248" s="259"/>
      <c r="D248" s="220" t="s">
        <v>132</v>
      </c>
      <c r="E248" s="260" t="s">
        <v>19</v>
      </c>
      <c r="F248" s="261" t="s">
        <v>150</v>
      </c>
      <c r="G248" s="259"/>
      <c r="H248" s="262">
        <v>20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132</v>
      </c>
      <c r="AU248" s="268" t="s">
        <v>79</v>
      </c>
      <c r="AV248" s="15" t="s">
        <v>127</v>
      </c>
      <c r="AW248" s="15" t="s">
        <v>31</v>
      </c>
      <c r="AX248" s="15" t="s">
        <v>77</v>
      </c>
      <c r="AY248" s="268" t="s">
        <v>119</v>
      </c>
    </row>
    <row r="249" s="2" customFormat="1" ht="16.5" customHeight="1">
      <c r="A249" s="40"/>
      <c r="B249" s="41"/>
      <c r="C249" s="206" t="s">
        <v>342</v>
      </c>
      <c r="D249" s="206" t="s">
        <v>121</v>
      </c>
      <c r="E249" s="207" t="s">
        <v>343</v>
      </c>
      <c r="F249" s="208" t="s">
        <v>344</v>
      </c>
      <c r="G249" s="209" t="s">
        <v>159</v>
      </c>
      <c r="H249" s="210">
        <v>4</v>
      </c>
      <c r="I249" s="211"/>
      <c r="J249" s="212">
        <f>ROUND(I249*H249,2)</f>
        <v>0</v>
      </c>
      <c r="K249" s="208" t="s">
        <v>139</v>
      </c>
      <c r="L249" s="213"/>
      <c r="M249" s="214" t="s">
        <v>19</v>
      </c>
      <c r="N249" s="215" t="s">
        <v>40</v>
      </c>
      <c r="O249" s="86"/>
      <c r="P249" s="216">
        <f>O249*H249</f>
        <v>0</v>
      </c>
      <c r="Q249" s="216">
        <v>0.021999999999999999</v>
      </c>
      <c r="R249" s="216">
        <f>Q249*H249</f>
        <v>0.087999999999999995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126</v>
      </c>
      <c r="AT249" s="218" t="s">
        <v>121</v>
      </c>
      <c r="AU249" s="218" t="s">
        <v>79</v>
      </c>
      <c r="AY249" s="19" t="s">
        <v>119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77</v>
      </c>
      <c r="BK249" s="219">
        <f>ROUND(I249*H249,2)</f>
        <v>0</v>
      </c>
      <c r="BL249" s="19" t="s">
        <v>127</v>
      </c>
      <c r="BM249" s="218" t="s">
        <v>345</v>
      </c>
    </row>
    <row r="250" s="2" customFormat="1">
      <c r="A250" s="40"/>
      <c r="B250" s="41"/>
      <c r="C250" s="42"/>
      <c r="D250" s="220" t="s">
        <v>129</v>
      </c>
      <c r="E250" s="42"/>
      <c r="F250" s="221" t="s">
        <v>344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129</v>
      </c>
      <c r="AU250" s="19" t="s">
        <v>79</v>
      </c>
    </row>
    <row r="251" s="2" customFormat="1" ht="16.5" customHeight="1">
      <c r="A251" s="40"/>
      <c r="B251" s="41"/>
      <c r="C251" s="206" t="s">
        <v>346</v>
      </c>
      <c r="D251" s="206" t="s">
        <v>121</v>
      </c>
      <c r="E251" s="207" t="s">
        <v>347</v>
      </c>
      <c r="F251" s="208" t="s">
        <v>348</v>
      </c>
      <c r="G251" s="209" t="s">
        <v>159</v>
      </c>
      <c r="H251" s="210">
        <v>16</v>
      </c>
      <c r="I251" s="211"/>
      <c r="J251" s="212">
        <f>ROUND(I251*H251,2)</f>
        <v>0</v>
      </c>
      <c r="K251" s="208" t="s">
        <v>139</v>
      </c>
      <c r="L251" s="213"/>
      <c r="M251" s="214" t="s">
        <v>19</v>
      </c>
      <c r="N251" s="215" t="s">
        <v>40</v>
      </c>
      <c r="O251" s="86"/>
      <c r="P251" s="216">
        <f>O251*H251</f>
        <v>0</v>
      </c>
      <c r="Q251" s="216">
        <v>0.048000000000000001</v>
      </c>
      <c r="R251" s="216">
        <f>Q251*H251</f>
        <v>0.76800000000000002</v>
      </c>
      <c r="S251" s="216">
        <v>0</v>
      </c>
      <c r="T251" s="21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8" t="s">
        <v>126</v>
      </c>
      <c r="AT251" s="218" t="s">
        <v>121</v>
      </c>
      <c r="AU251" s="218" t="s">
        <v>79</v>
      </c>
      <c r="AY251" s="19" t="s">
        <v>119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77</v>
      </c>
      <c r="BK251" s="219">
        <f>ROUND(I251*H251,2)</f>
        <v>0</v>
      </c>
      <c r="BL251" s="19" t="s">
        <v>127</v>
      </c>
      <c r="BM251" s="218" t="s">
        <v>349</v>
      </c>
    </row>
    <row r="252" s="2" customFormat="1">
      <c r="A252" s="40"/>
      <c r="B252" s="41"/>
      <c r="C252" s="42"/>
      <c r="D252" s="220" t="s">
        <v>129</v>
      </c>
      <c r="E252" s="42"/>
      <c r="F252" s="221" t="s">
        <v>348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129</v>
      </c>
      <c r="AU252" s="19" t="s">
        <v>79</v>
      </c>
    </row>
    <row r="253" s="2" customFormat="1" ht="16.5" customHeight="1">
      <c r="A253" s="40"/>
      <c r="B253" s="41"/>
      <c r="C253" s="237" t="s">
        <v>350</v>
      </c>
      <c r="D253" s="237" t="s">
        <v>135</v>
      </c>
      <c r="E253" s="238" t="s">
        <v>351</v>
      </c>
      <c r="F253" s="239" t="s">
        <v>352</v>
      </c>
      <c r="G253" s="240" t="s">
        <v>159</v>
      </c>
      <c r="H253" s="241">
        <v>261</v>
      </c>
      <c r="I253" s="242"/>
      <c r="J253" s="243">
        <f>ROUND(I253*H253,2)</f>
        <v>0</v>
      </c>
      <c r="K253" s="239" t="s">
        <v>139</v>
      </c>
      <c r="L253" s="46"/>
      <c r="M253" s="244" t="s">
        <v>19</v>
      </c>
      <c r="N253" s="245" t="s">
        <v>40</v>
      </c>
      <c r="O253" s="86"/>
      <c r="P253" s="216">
        <f>O253*H253</f>
        <v>0</v>
      </c>
      <c r="Q253" s="216">
        <v>0.14066999999999999</v>
      </c>
      <c r="R253" s="216">
        <f>Q253*H253</f>
        <v>36.714869999999998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127</v>
      </c>
      <c r="AT253" s="218" t="s">
        <v>135</v>
      </c>
      <c r="AU253" s="218" t="s">
        <v>79</v>
      </c>
      <c r="AY253" s="19" t="s">
        <v>119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77</v>
      </c>
      <c r="BK253" s="219">
        <f>ROUND(I253*H253,2)</f>
        <v>0</v>
      </c>
      <c r="BL253" s="19" t="s">
        <v>127</v>
      </c>
      <c r="BM253" s="218" t="s">
        <v>353</v>
      </c>
    </row>
    <row r="254" s="2" customFormat="1">
      <c r="A254" s="40"/>
      <c r="B254" s="41"/>
      <c r="C254" s="42"/>
      <c r="D254" s="220" t="s">
        <v>129</v>
      </c>
      <c r="E254" s="42"/>
      <c r="F254" s="221" t="s">
        <v>354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129</v>
      </c>
      <c r="AU254" s="19" t="s">
        <v>79</v>
      </c>
    </row>
    <row r="255" s="2" customFormat="1">
      <c r="A255" s="40"/>
      <c r="B255" s="41"/>
      <c r="C255" s="42"/>
      <c r="D255" s="246" t="s">
        <v>142</v>
      </c>
      <c r="E255" s="42"/>
      <c r="F255" s="247" t="s">
        <v>355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142</v>
      </c>
      <c r="AU255" s="19" t="s">
        <v>79</v>
      </c>
    </row>
    <row r="256" s="14" customFormat="1">
      <c r="A256" s="14"/>
      <c r="B256" s="248"/>
      <c r="C256" s="249"/>
      <c r="D256" s="220" t="s">
        <v>132</v>
      </c>
      <c r="E256" s="250" t="s">
        <v>19</v>
      </c>
      <c r="F256" s="251" t="s">
        <v>356</v>
      </c>
      <c r="G256" s="249"/>
      <c r="H256" s="250" t="s">
        <v>19</v>
      </c>
      <c r="I256" s="252"/>
      <c r="J256" s="249"/>
      <c r="K256" s="249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132</v>
      </c>
      <c r="AU256" s="257" t="s">
        <v>79</v>
      </c>
      <c r="AV256" s="14" t="s">
        <v>77</v>
      </c>
      <c r="AW256" s="14" t="s">
        <v>31</v>
      </c>
      <c r="AX256" s="14" t="s">
        <v>69</v>
      </c>
      <c r="AY256" s="257" t="s">
        <v>119</v>
      </c>
    </row>
    <row r="257" s="14" customFormat="1">
      <c r="A257" s="14"/>
      <c r="B257" s="248"/>
      <c r="C257" s="249"/>
      <c r="D257" s="220" t="s">
        <v>132</v>
      </c>
      <c r="E257" s="250" t="s">
        <v>19</v>
      </c>
      <c r="F257" s="251" t="s">
        <v>357</v>
      </c>
      <c r="G257" s="249"/>
      <c r="H257" s="250" t="s">
        <v>19</v>
      </c>
      <c r="I257" s="252"/>
      <c r="J257" s="249"/>
      <c r="K257" s="249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132</v>
      </c>
      <c r="AU257" s="257" t="s">
        <v>79</v>
      </c>
      <c r="AV257" s="14" t="s">
        <v>77</v>
      </c>
      <c r="AW257" s="14" t="s">
        <v>31</v>
      </c>
      <c r="AX257" s="14" t="s">
        <v>69</v>
      </c>
      <c r="AY257" s="257" t="s">
        <v>119</v>
      </c>
    </row>
    <row r="258" s="13" customFormat="1">
      <c r="A258" s="13"/>
      <c r="B258" s="226"/>
      <c r="C258" s="227"/>
      <c r="D258" s="220" t="s">
        <v>132</v>
      </c>
      <c r="E258" s="228" t="s">
        <v>19</v>
      </c>
      <c r="F258" s="229" t="s">
        <v>342</v>
      </c>
      <c r="G258" s="227"/>
      <c r="H258" s="230">
        <v>31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132</v>
      </c>
      <c r="AU258" s="236" t="s">
        <v>79</v>
      </c>
      <c r="AV258" s="13" t="s">
        <v>79</v>
      </c>
      <c r="AW258" s="13" t="s">
        <v>31</v>
      </c>
      <c r="AX258" s="13" t="s">
        <v>69</v>
      </c>
      <c r="AY258" s="236" t="s">
        <v>119</v>
      </c>
    </row>
    <row r="259" s="14" customFormat="1">
      <c r="A259" s="14"/>
      <c r="B259" s="248"/>
      <c r="C259" s="249"/>
      <c r="D259" s="220" t="s">
        <v>132</v>
      </c>
      <c r="E259" s="250" t="s">
        <v>19</v>
      </c>
      <c r="F259" s="251" t="s">
        <v>358</v>
      </c>
      <c r="G259" s="249"/>
      <c r="H259" s="250" t="s">
        <v>19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132</v>
      </c>
      <c r="AU259" s="257" t="s">
        <v>79</v>
      </c>
      <c r="AV259" s="14" t="s">
        <v>77</v>
      </c>
      <c r="AW259" s="14" t="s">
        <v>31</v>
      </c>
      <c r="AX259" s="14" t="s">
        <v>69</v>
      </c>
      <c r="AY259" s="257" t="s">
        <v>119</v>
      </c>
    </row>
    <row r="260" s="13" customFormat="1">
      <c r="A260" s="13"/>
      <c r="B260" s="226"/>
      <c r="C260" s="227"/>
      <c r="D260" s="220" t="s">
        <v>132</v>
      </c>
      <c r="E260" s="228" t="s">
        <v>19</v>
      </c>
      <c r="F260" s="229" t="s">
        <v>149</v>
      </c>
      <c r="G260" s="227"/>
      <c r="H260" s="230">
        <v>50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132</v>
      </c>
      <c r="AU260" s="236" t="s">
        <v>79</v>
      </c>
      <c r="AV260" s="13" t="s">
        <v>79</v>
      </c>
      <c r="AW260" s="13" t="s">
        <v>31</v>
      </c>
      <c r="AX260" s="13" t="s">
        <v>69</v>
      </c>
      <c r="AY260" s="236" t="s">
        <v>119</v>
      </c>
    </row>
    <row r="261" s="14" customFormat="1">
      <c r="A261" s="14"/>
      <c r="B261" s="248"/>
      <c r="C261" s="249"/>
      <c r="D261" s="220" t="s">
        <v>132</v>
      </c>
      <c r="E261" s="250" t="s">
        <v>19</v>
      </c>
      <c r="F261" s="251" t="s">
        <v>359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132</v>
      </c>
      <c r="AU261" s="257" t="s">
        <v>79</v>
      </c>
      <c r="AV261" s="14" t="s">
        <v>77</v>
      </c>
      <c r="AW261" s="14" t="s">
        <v>31</v>
      </c>
      <c r="AX261" s="14" t="s">
        <v>69</v>
      </c>
      <c r="AY261" s="257" t="s">
        <v>119</v>
      </c>
    </row>
    <row r="262" s="13" customFormat="1">
      <c r="A262" s="13"/>
      <c r="B262" s="226"/>
      <c r="C262" s="227"/>
      <c r="D262" s="220" t="s">
        <v>132</v>
      </c>
      <c r="E262" s="228" t="s">
        <v>19</v>
      </c>
      <c r="F262" s="229" t="s">
        <v>360</v>
      </c>
      <c r="G262" s="227"/>
      <c r="H262" s="230">
        <v>180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132</v>
      </c>
      <c r="AU262" s="236" t="s">
        <v>79</v>
      </c>
      <c r="AV262" s="13" t="s">
        <v>79</v>
      </c>
      <c r="AW262" s="13" t="s">
        <v>31</v>
      </c>
      <c r="AX262" s="13" t="s">
        <v>69</v>
      </c>
      <c r="AY262" s="236" t="s">
        <v>119</v>
      </c>
    </row>
    <row r="263" s="15" customFormat="1">
      <c r="A263" s="15"/>
      <c r="B263" s="258"/>
      <c r="C263" s="259"/>
      <c r="D263" s="220" t="s">
        <v>132</v>
      </c>
      <c r="E263" s="260" t="s">
        <v>19</v>
      </c>
      <c r="F263" s="261" t="s">
        <v>150</v>
      </c>
      <c r="G263" s="259"/>
      <c r="H263" s="262">
        <v>261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132</v>
      </c>
      <c r="AU263" s="268" t="s">
        <v>79</v>
      </c>
      <c r="AV263" s="15" t="s">
        <v>127</v>
      </c>
      <c r="AW263" s="15" t="s">
        <v>31</v>
      </c>
      <c r="AX263" s="15" t="s">
        <v>77</v>
      </c>
      <c r="AY263" s="268" t="s">
        <v>119</v>
      </c>
    </row>
    <row r="264" s="2" customFormat="1" ht="16.5" customHeight="1">
      <c r="A264" s="40"/>
      <c r="B264" s="41"/>
      <c r="C264" s="206" t="s">
        <v>361</v>
      </c>
      <c r="D264" s="206" t="s">
        <v>121</v>
      </c>
      <c r="E264" s="207" t="s">
        <v>362</v>
      </c>
      <c r="F264" s="208" t="s">
        <v>363</v>
      </c>
      <c r="G264" s="209" t="s">
        <v>159</v>
      </c>
      <c r="H264" s="210">
        <v>50</v>
      </c>
      <c r="I264" s="211"/>
      <c r="J264" s="212">
        <f>ROUND(I264*H264,2)</f>
        <v>0</v>
      </c>
      <c r="K264" s="208" t="s">
        <v>139</v>
      </c>
      <c r="L264" s="213"/>
      <c r="M264" s="214" t="s">
        <v>19</v>
      </c>
      <c r="N264" s="215" t="s">
        <v>40</v>
      </c>
      <c r="O264" s="86"/>
      <c r="P264" s="216">
        <f>O264*H264</f>
        <v>0</v>
      </c>
      <c r="Q264" s="216">
        <v>0.065000000000000002</v>
      </c>
      <c r="R264" s="216">
        <f>Q264*H264</f>
        <v>3.25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126</v>
      </c>
      <c r="AT264" s="218" t="s">
        <v>121</v>
      </c>
      <c r="AU264" s="218" t="s">
        <v>79</v>
      </c>
      <c r="AY264" s="19" t="s">
        <v>119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77</v>
      </c>
      <c r="BK264" s="219">
        <f>ROUND(I264*H264,2)</f>
        <v>0</v>
      </c>
      <c r="BL264" s="19" t="s">
        <v>127</v>
      </c>
      <c r="BM264" s="218" t="s">
        <v>364</v>
      </c>
    </row>
    <row r="265" s="2" customFormat="1">
      <c r="A265" s="40"/>
      <c r="B265" s="41"/>
      <c r="C265" s="42"/>
      <c r="D265" s="220" t="s">
        <v>129</v>
      </c>
      <c r="E265" s="42"/>
      <c r="F265" s="221" t="s">
        <v>363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129</v>
      </c>
      <c r="AU265" s="19" t="s">
        <v>79</v>
      </c>
    </row>
    <row r="266" s="14" customFormat="1">
      <c r="A266" s="14"/>
      <c r="B266" s="248"/>
      <c r="C266" s="249"/>
      <c r="D266" s="220" t="s">
        <v>132</v>
      </c>
      <c r="E266" s="250" t="s">
        <v>19</v>
      </c>
      <c r="F266" s="251" t="s">
        <v>365</v>
      </c>
      <c r="G266" s="249"/>
      <c r="H266" s="250" t="s">
        <v>19</v>
      </c>
      <c r="I266" s="252"/>
      <c r="J266" s="249"/>
      <c r="K266" s="249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132</v>
      </c>
      <c r="AU266" s="257" t="s">
        <v>79</v>
      </c>
      <c r="AV266" s="14" t="s">
        <v>77</v>
      </c>
      <c r="AW266" s="14" t="s">
        <v>31</v>
      </c>
      <c r="AX266" s="14" t="s">
        <v>69</v>
      </c>
      <c r="AY266" s="257" t="s">
        <v>119</v>
      </c>
    </row>
    <row r="267" s="13" customFormat="1">
      <c r="A267" s="13"/>
      <c r="B267" s="226"/>
      <c r="C267" s="227"/>
      <c r="D267" s="220" t="s">
        <v>132</v>
      </c>
      <c r="E267" s="228" t="s">
        <v>19</v>
      </c>
      <c r="F267" s="229" t="s">
        <v>149</v>
      </c>
      <c r="G267" s="227"/>
      <c r="H267" s="230">
        <v>50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132</v>
      </c>
      <c r="AU267" s="236" t="s">
        <v>79</v>
      </c>
      <c r="AV267" s="13" t="s">
        <v>79</v>
      </c>
      <c r="AW267" s="13" t="s">
        <v>31</v>
      </c>
      <c r="AX267" s="13" t="s">
        <v>77</v>
      </c>
      <c r="AY267" s="236" t="s">
        <v>119</v>
      </c>
    </row>
    <row r="268" s="2" customFormat="1" ht="21.75" customHeight="1">
      <c r="A268" s="40"/>
      <c r="B268" s="41"/>
      <c r="C268" s="237" t="s">
        <v>366</v>
      </c>
      <c r="D268" s="237" t="s">
        <v>135</v>
      </c>
      <c r="E268" s="238" t="s">
        <v>367</v>
      </c>
      <c r="F268" s="239" t="s">
        <v>368</v>
      </c>
      <c r="G268" s="240" t="s">
        <v>159</v>
      </c>
      <c r="H268" s="241">
        <v>34</v>
      </c>
      <c r="I268" s="242"/>
      <c r="J268" s="243">
        <f>ROUND(I268*H268,2)</f>
        <v>0</v>
      </c>
      <c r="K268" s="239" t="s">
        <v>139</v>
      </c>
      <c r="L268" s="46"/>
      <c r="M268" s="244" t="s">
        <v>19</v>
      </c>
      <c r="N268" s="245" t="s">
        <v>40</v>
      </c>
      <c r="O268" s="86"/>
      <c r="P268" s="216">
        <f>O268*H268</f>
        <v>0</v>
      </c>
      <c r="Q268" s="216">
        <v>0.00060999999999999997</v>
      </c>
      <c r="R268" s="216">
        <f>Q268*H268</f>
        <v>0.020739999999999998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127</v>
      </c>
      <c r="AT268" s="218" t="s">
        <v>135</v>
      </c>
      <c r="AU268" s="218" t="s">
        <v>79</v>
      </c>
      <c r="AY268" s="19" t="s">
        <v>119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77</v>
      </c>
      <c r="BK268" s="219">
        <f>ROUND(I268*H268,2)</f>
        <v>0</v>
      </c>
      <c r="BL268" s="19" t="s">
        <v>127</v>
      </c>
      <c r="BM268" s="218" t="s">
        <v>369</v>
      </c>
    </row>
    <row r="269" s="2" customFormat="1">
      <c r="A269" s="40"/>
      <c r="B269" s="41"/>
      <c r="C269" s="42"/>
      <c r="D269" s="220" t="s">
        <v>129</v>
      </c>
      <c r="E269" s="42"/>
      <c r="F269" s="221" t="s">
        <v>370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129</v>
      </c>
      <c r="AU269" s="19" t="s">
        <v>79</v>
      </c>
    </row>
    <row r="270" s="2" customFormat="1">
      <c r="A270" s="40"/>
      <c r="B270" s="41"/>
      <c r="C270" s="42"/>
      <c r="D270" s="246" t="s">
        <v>142</v>
      </c>
      <c r="E270" s="42"/>
      <c r="F270" s="247" t="s">
        <v>371</v>
      </c>
      <c r="G270" s="42"/>
      <c r="H270" s="42"/>
      <c r="I270" s="222"/>
      <c r="J270" s="42"/>
      <c r="K270" s="42"/>
      <c r="L270" s="46"/>
      <c r="M270" s="223"/>
      <c r="N270" s="224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142</v>
      </c>
      <c r="AU270" s="19" t="s">
        <v>79</v>
      </c>
    </row>
    <row r="271" s="13" customFormat="1">
      <c r="A271" s="13"/>
      <c r="B271" s="226"/>
      <c r="C271" s="227"/>
      <c r="D271" s="220" t="s">
        <v>132</v>
      </c>
      <c r="E271" s="228" t="s">
        <v>19</v>
      </c>
      <c r="F271" s="229" t="s">
        <v>372</v>
      </c>
      <c r="G271" s="227"/>
      <c r="H271" s="230">
        <v>34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132</v>
      </c>
      <c r="AU271" s="236" t="s">
        <v>79</v>
      </c>
      <c r="AV271" s="13" t="s">
        <v>79</v>
      </c>
      <c r="AW271" s="13" t="s">
        <v>31</v>
      </c>
      <c r="AX271" s="13" t="s">
        <v>77</v>
      </c>
      <c r="AY271" s="236" t="s">
        <v>119</v>
      </c>
    </row>
    <row r="272" s="12" customFormat="1" ht="22.8" customHeight="1">
      <c r="A272" s="12"/>
      <c r="B272" s="190"/>
      <c r="C272" s="191"/>
      <c r="D272" s="192" t="s">
        <v>68</v>
      </c>
      <c r="E272" s="204" t="s">
        <v>373</v>
      </c>
      <c r="F272" s="204" t="s">
        <v>374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SUM(P273:P302)</f>
        <v>0</v>
      </c>
      <c r="Q272" s="198"/>
      <c r="R272" s="199">
        <f>SUM(R273:R302)</f>
        <v>0</v>
      </c>
      <c r="S272" s="198"/>
      <c r="T272" s="200">
        <f>SUM(T273:T302)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77</v>
      </c>
      <c r="AT272" s="202" t="s">
        <v>68</v>
      </c>
      <c r="AU272" s="202" t="s">
        <v>77</v>
      </c>
      <c r="AY272" s="201" t="s">
        <v>119</v>
      </c>
      <c r="BK272" s="203">
        <f>SUM(BK273:BK302)</f>
        <v>0</v>
      </c>
    </row>
    <row r="273" s="2" customFormat="1" ht="16.5" customHeight="1">
      <c r="A273" s="40"/>
      <c r="B273" s="41"/>
      <c r="C273" s="237" t="s">
        <v>375</v>
      </c>
      <c r="D273" s="237" t="s">
        <v>135</v>
      </c>
      <c r="E273" s="238" t="s">
        <v>376</v>
      </c>
      <c r="F273" s="239" t="s">
        <v>377</v>
      </c>
      <c r="G273" s="240" t="s">
        <v>213</v>
      </c>
      <c r="H273" s="241">
        <v>601.24000000000001</v>
      </c>
      <c r="I273" s="242"/>
      <c r="J273" s="243">
        <f>ROUND(I273*H273,2)</f>
        <v>0</v>
      </c>
      <c r="K273" s="239" t="s">
        <v>139</v>
      </c>
      <c r="L273" s="46"/>
      <c r="M273" s="244" t="s">
        <v>19</v>
      </c>
      <c r="N273" s="245" t="s">
        <v>40</v>
      </c>
      <c r="O273" s="86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8" t="s">
        <v>127</v>
      </c>
      <c r="AT273" s="218" t="s">
        <v>135</v>
      </c>
      <c r="AU273" s="218" t="s">
        <v>79</v>
      </c>
      <c r="AY273" s="19" t="s">
        <v>119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77</v>
      </c>
      <c r="BK273" s="219">
        <f>ROUND(I273*H273,2)</f>
        <v>0</v>
      </c>
      <c r="BL273" s="19" t="s">
        <v>127</v>
      </c>
      <c r="BM273" s="218" t="s">
        <v>378</v>
      </c>
    </row>
    <row r="274" s="2" customFormat="1">
      <c r="A274" s="40"/>
      <c r="B274" s="41"/>
      <c r="C274" s="42"/>
      <c r="D274" s="220" t="s">
        <v>129</v>
      </c>
      <c r="E274" s="42"/>
      <c r="F274" s="221" t="s">
        <v>379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129</v>
      </c>
      <c r="AU274" s="19" t="s">
        <v>79</v>
      </c>
    </row>
    <row r="275" s="2" customFormat="1">
      <c r="A275" s="40"/>
      <c r="B275" s="41"/>
      <c r="C275" s="42"/>
      <c r="D275" s="246" t="s">
        <v>142</v>
      </c>
      <c r="E275" s="42"/>
      <c r="F275" s="247" t="s">
        <v>380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142</v>
      </c>
      <c r="AU275" s="19" t="s">
        <v>79</v>
      </c>
    </row>
    <row r="276" s="14" customFormat="1">
      <c r="A276" s="14"/>
      <c r="B276" s="248"/>
      <c r="C276" s="249"/>
      <c r="D276" s="220" t="s">
        <v>132</v>
      </c>
      <c r="E276" s="250" t="s">
        <v>19</v>
      </c>
      <c r="F276" s="251" t="s">
        <v>381</v>
      </c>
      <c r="G276" s="249"/>
      <c r="H276" s="250" t="s">
        <v>19</v>
      </c>
      <c r="I276" s="252"/>
      <c r="J276" s="249"/>
      <c r="K276" s="249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132</v>
      </c>
      <c r="AU276" s="257" t="s">
        <v>79</v>
      </c>
      <c r="AV276" s="14" t="s">
        <v>77</v>
      </c>
      <c r="AW276" s="14" t="s">
        <v>31</v>
      </c>
      <c r="AX276" s="14" t="s">
        <v>69</v>
      </c>
      <c r="AY276" s="257" t="s">
        <v>119</v>
      </c>
    </row>
    <row r="277" s="13" customFormat="1">
      <c r="A277" s="13"/>
      <c r="B277" s="226"/>
      <c r="C277" s="227"/>
      <c r="D277" s="220" t="s">
        <v>132</v>
      </c>
      <c r="E277" s="228" t="s">
        <v>19</v>
      </c>
      <c r="F277" s="229" t="s">
        <v>382</v>
      </c>
      <c r="G277" s="227"/>
      <c r="H277" s="230">
        <v>0.23999999999999999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132</v>
      </c>
      <c r="AU277" s="236" t="s">
        <v>79</v>
      </c>
      <c r="AV277" s="13" t="s">
        <v>79</v>
      </c>
      <c r="AW277" s="13" t="s">
        <v>31</v>
      </c>
      <c r="AX277" s="13" t="s">
        <v>69</v>
      </c>
      <c r="AY277" s="236" t="s">
        <v>119</v>
      </c>
    </row>
    <row r="278" s="14" customFormat="1">
      <c r="A278" s="14"/>
      <c r="B278" s="248"/>
      <c r="C278" s="249"/>
      <c r="D278" s="220" t="s">
        <v>132</v>
      </c>
      <c r="E278" s="250" t="s">
        <v>19</v>
      </c>
      <c r="F278" s="251" t="s">
        <v>383</v>
      </c>
      <c r="G278" s="249"/>
      <c r="H278" s="250" t="s">
        <v>19</v>
      </c>
      <c r="I278" s="252"/>
      <c r="J278" s="249"/>
      <c r="K278" s="249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132</v>
      </c>
      <c r="AU278" s="257" t="s">
        <v>79</v>
      </c>
      <c r="AV278" s="14" t="s">
        <v>77</v>
      </c>
      <c r="AW278" s="14" t="s">
        <v>31</v>
      </c>
      <c r="AX278" s="14" t="s">
        <v>69</v>
      </c>
      <c r="AY278" s="257" t="s">
        <v>119</v>
      </c>
    </row>
    <row r="279" s="13" customFormat="1">
      <c r="A279" s="13"/>
      <c r="B279" s="226"/>
      <c r="C279" s="227"/>
      <c r="D279" s="220" t="s">
        <v>132</v>
      </c>
      <c r="E279" s="228" t="s">
        <v>19</v>
      </c>
      <c r="F279" s="229" t="s">
        <v>384</v>
      </c>
      <c r="G279" s="227"/>
      <c r="H279" s="230">
        <v>601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132</v>
      </c>
      <c r="AU279" s="236" t="s">
        <v>79</v>
      </c>
      <c r="AV279" s="13" t="s">
        <v>79</v>
      </c>
      <c r="AW279" s="13" t="s">
        <v>31</v>
      </c>
      <c r="AX279" s="13" t="s">
        <v>69</v>
      </c>
      <c r="AY279" s="236" t="s">
        <v>119</v>
      </c>
    </row>
    <row r="280" s="15" customFormat="1">
      <c r="A280" s="15"/>
      <c r="B280" s="258"/>
      <c r="C280" s="259"/>
      <c r="D280" s="220" t="s">
        <v>132</v>
      </c>
      <c r="E280" s="260" t="s">
        <v>19</v>
      </c>
      <c r="F280" s="261" t="s">
        <v>150</v>
      </c>
      <c r="G280" s="259"/>
      <c r="H280" s="262">
        <v>601.24000000000001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132</v>
      </c>
      <c r="AU280" s="268" t="s">
        <v>79</v>
      </c>
      <c r="AV280" s="15" t="s">
        <v>127</v>
      </c>
      <c r="AW280" s="15" t="s">
        <v>31</v>
      </c>
      <c r="AX280" s="15" t="s">
        <v>77</v>
      </c>
      <c r="AY280" s="268" t="s">
        <v>119</v>
      </c>
    </row>
    <row r="281" s="2" customFormat="1" ht="16.5" customHeight="1">
      <c r="A281" s="40"/>
      <c r="B281" s="41"/>
      <c r="C281" s="237" t="s">
        <v>385</v>
      </c>
      <c r="D281" s="237" t="s">
        <v>135</v>
      </c>
      <c r="E281" s="238" t="s">
        <v>386</v>
      </c>
      <c r="F281" s="239" t="s">
        <v>387</v>
      </c>
      <c r="G281" s="240" t="s">
        <v>213</v>
      </c>
      <c r="H281" s="241">
        <v>11423.56</v>
      </c>
      <c r="I281" s="242"/>
      <c r="J281" s="243">
        <f>ROUND(I281*H281,2)</f>
        <v>0</v>
      </c>
      <c r="K281" s="239" t="s">
        <v>139</v>
      </c>
      <c r="L281" s="46"/>
      <c r="M281" s="244" t="s">
        <v>19</v>
      </c>
      <c r="N281" s="245" t="s">
        <v>40</v>
      </c>
      <c r="O281" s="86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127</v>
      </c>
      <c r="AT281" s="218" t="s">
        <v>135</v>
      </c>
      <c r="AU281" s="218" t="s">
        <v>79</v>
      </c>
      <c r="AY281" s="19" t="s">
        <v>119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77</v>
      </c>
      <c r="BK281" s="219">
        <f>ROUND(I281*H281,2)</f>
        <v>0</v>
      </c>
      <c r="BL281" s="19" t="s">
        <v>127</v>
      </c>
      <c r="BM281" s="218" t="s">
        <v>388</v>
      </c>
    </row>
    <row r="282" s="2" customFormat="1">
      <c r="A282" s="40"/>
      <c r="B282" s="41"/>
      <c r="C282" s="42"/>
      <c r="D282" s="220" t="s">
        <v>129</v>
      </c>
      <c r="E282" s="42"/>
      <c r="F282" s="221" t="s">
        <v>389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129</v>
      </c>
      <c r="AU282" s="19" t="s">
        <v>79</v>
      </c>
    </row>
    <row r="283" s="2" customFormat="1">
      <c r="A283" s="40"/>
      <c r="B283" s="41"/>
      <c r="C283" s="42"/>
      <c r="D283" s="246" t="s">
        <v>142</v>
      </c>
      <c r="E283" s="42"/>
      <c r="F283" s="247" t="s">
        <v>390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142</v>
      </c>
      <c r="AU283" s="19" t="s">
        <v>79</v>
      </c>
    </row>
    <row r="284" s="2" customFormat="1">
      <c r="A284" s="40"/>
      <c r="B284" s="41"/>
      <c r="C284" s="42"/>
      <c r="D284" s="220" t="s">
        <v>130</v>
      </c>
      <c r="E284" s="42"/>
      <c r="F284" s="225" t="s">
        <v>391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130</v>
      </c>
      <c r="AU284" s="19" t="s">
        <v>79</v>
      </c>
    </row>
    <row r="285" s="14" customFormat="1">
      <c r="A285" s="14"/>
      <c r="B285" s="248"/>
      <c r="C285" s="249"/>
      <c r="D285" s="220" t="s">
        <v>132</v>
      </c>
      <c r="E285" s="250" t="s">
        <v>19</v>
      </c>
      <c r="F285" s="251" t="s">
        <v>381</v>
      </c>
      <c r="G285" s="249"/>
      <c r="H285" s="250" t="s">
        <v>19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132</v>
      </c>
      <c r="AU285" s="257" t="s">
        <v>79</v>
      </c>
      <c r="AV285" s="14" t="s">
        <v>77</v>
      </c>
      <c r="AW285" s="14" t="s">
        <v>31</v>
      </c>
      <c r="AX285" s="14" t="s">
        <v>69</v>
      </c>
      <c r="AY285" s="257" t="s">
        <v>119</v>
      </c>
    </row>
    <row r="286" s="13" customFormat="1">
      <c r="A286" s="13"/>
      <c r="B286" s="226"/>
      <c r="C286" s="227"/>
      <c r="D286" s="220" t="s">
        <v>132</v>
      </c>
      <c r="E286" s="228" t="s">
        <v>19</v>
      </c>
      <c r="F286" s="229" t="s">
        <v>382</v>
      </c>
      <c r="G286" s="227"/>
      <c r="H286" s="230">
        <v>0.23999999999999999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132</v>
      </c>
      <c r="AU286" s="236" t="s">
        <v>79</v>
      </c>
      <c r="AV286" s="13" t="s">
        <v>79</v>
      </c>
      <c r="AW286" s="13" t="s">
        <v>31</v>
      </c>
      <c r="AX286" s="13" t="s">
        <v>69</v>
      </c>
      <c r="AY286" s="236" t="s">
        <v>119</v>
      </c>
    </row>
    <row r="287" s="14" customFormat="1">
      <c r="A287" s="14"/>
      <c r="B287" s="248"/>
      <c r="C287" s="249"/>
      <c r="D287" s="220" t="s">
        <v>132</v>
      </c>
      <c r="E287" s="250" t="s">
        <v>19</v>
      </c>
      <c r="F287" s="251" t="s">
        <v>383</v>
      </c>
      <c r="G287" s="249"/>
      <c r="H287" s="250" t="s">
        <v>19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132</v>
      </c>
      <c r="AU287" s="257" t="s">
        <v>79</v>
      </c>
      <c r="AV287" s="14" t="s">
        <v>77</v>
      </c>
      <c r="AW287" s="14" t="s">
        <v>31</v>
      </c>
      <c r="AX287" s="14" t="s">
        <v>69</v>
      </c>
      <c r="AY287" s="257" t="s">
        <v>119</v>
      </c>
    </row>
    <row r="288" s="13" customFormat="1">
      <c r="A288" s="13"/>
      <c r="B288" s="226"/>
      <c r="C288" s="227"/>
      <c r="D288" s="220" t="s">
        <v>132</v>
      </c>
      <c r="E288" s="228" t="s">
        <v>19</v>
      </c>
      <c r="F288" s="229" t="s">
        <v>384</v>
      </c>
      <c r="G288" s="227"/>
      <c r="H288" s="230">
        <v>601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132</v>
      </c>
      <c r="AU288" s="236" t="s">
        <v>79</v>
      </c>
      <c r="AV288" s="13" t="s">
        <v>79</v>
      </c>
      <c r="AW288" s="13" t="s">
        <v>31</v>
      </c>
      <c r="AX288" s="13" t="s">
        <v>69</v>
      </c>
      <c r="AY288" s="236" t="s">
        <v>119</v>
      </c>
    </row>
    <row r="289" s="15" customFormat="1">
      <c r="A289" s="15"/>
      <c r="B289" s="258"/>
      <c r="C289" s="259"/>
      <c r="D289" s="220" t="s">
        <v>132</v>
      </c>
      <c r="E289" s="260" t="s">
        <v>19</v>
      </c>
      <c r="F289" s="261" t="s">
        <v>150</v>
      </c>
      <c r="G289" s="259"/>
      <c r="H289" s="262">
        <v>601.24000000000001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132</v>
      </c>
      <c r="AU289" s="268" t="s">
        <v>79</v>
      </c>
      <c r="AV289" s="15" t="s">
        <v>127</v>
      </c>
      <c r="AW289" s="15" t="s">
        <v>31</v>
      </c>
      <c r="AX289" s="15" t="s">
        <v>77</v>
      </c>
      <c r="AY289" s="268" t="s">
        <v>119</v>
      </c>
    </row>
    <row r="290" s="13" customFormat="1">
      <c r="A290" s="13"/>
      <c r="B290" s="226"/>
      <c r="C290" s="227"/>
      <c r="D290" s="220" t="s">
        <v>132</v>
      </c>
      <c r="E290" s="227"/>
      <c r="F290" s="229" t="s">
        <v>392</v>
      </c>
      <c r="G290" s="227"/>
      <c r="H290" s="230">
        <v>11423.56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132</v>
      </c>
      <c r="AU290" s="236" t="s">
        <v>79</v>
      </c>
      <c r="AV290" s="13" t="s">
        <v>79</v>
      </c>
      <c r="AW290" s="13" t="s">
        <v>4</v>
      </c>
      <c r="AX290" s="13" t="s">
        <v>77</v>
      </c>
      <c r="AY290" s="236" t="s">
        <v>119</v>
      </c>
    </row>
    <row r="291" s="2" customFormat="1" ht="21.75" customHeight="1">
      <c r="A291" s="40"/>
      <c r="B291" s="41"/>
      <c r="C291" s="237" t="s">
        <v>393</v>
      </c>
      <c r="D291" s="237" t="s">
        <v>135</v>
      </c>
      <c r="E291" s="238" t="s">
        <v>394</v>
      </c>
      <c r="F291" s="239" t="s">
        <v>395</v>
      </c>
      <c r="G291" s="240" t="s">
        <v>213</v>
      </c>
      <c r="H291" s="241">
        <v>0.23999999999999999</v>
      </c>
      <c r="I291" s="242"/>
      <c r="J291" s="243">
        <f>ROUND(I291*H291,2)</f>
        <v>0</v>
      </c>
      <c r="K291" s="239" t="s">
        <v>139</v>
      </c>
      <c r="L291" s="46"/>
      <c r="M291" s="244" t="s">
        <v>19</v>
      </c>
      <c r="N291" s="245" t="s">
        <v>40</v>
      </c>
      <c r="O291" s="86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127</v>
      </c>
      <c r="AT291" s="218" t="s">
        <v>135</v>
      </c>
      <c r="AU291" s="218" t="s">
        <v>79</v>
      </c>
      <c r="AY291" s="19" t="s">
        <v>119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77</v>
      </c>
      <c r="BK291" s="219">
        <f>ROUND(I291*H291,2)</f>
        <v>0</v>
      </c>
      <c r="BL291" s="19" t="s">
        <v>127</v>
      </c>
      <c r="BM291" s="218" t="s">
        <v>396</v>
      </c>
    </row>
    <row r="292" s="2" customFormat="1">
      <c r="A292" s="40"/>
      <c r="B292" s="41"/>
      <c r="C292" s="42"/>
      <c r="D292" s="220" t="s">
        <v>129</v>
      </c>
      <c r="E292" s="42"/>
      <c r="F292" s="221" t="s">
        <v>397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129</v>
      </c>
      <c r="AU292" s="19" t="s">
        <v>79</v>
      </c>
    </row>
    <row r="293" s="2" customFormat="1">
      <c r="A293" s="40"/>
      <c r="B293" s="41"/>
      <c r="C293" s="42"/>
      <c r="D293" s="246" t="s">
        <v>142</v>
      </c>
      <c r="E293" s="42"/>
      <c r="F293" s="247" t="s">
        <v>398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142</v>
      </c>
      <c r="AU293" s="19" t="s">
        <v>79</v>
      </c>
    </row>
    <row r="294" s="2" customFormat="1" ht="16.5" customHeight="1">
      <c r="A294" s="40"/>
      <c r="B294" s="41"/>
      <c r="C294" s="237" t="s">
        <v>399</v>
      </c>
      <c r="D294" s="237" t="s">
        <v>135</v>
      </c>
      <c r="E294" s="238" t="s">
        <v>400</v>
      </c>
      <c r="F294" s="239" t="s">
        <v>401</v>
      </c>
      <c r="G294" s="240" t="s">
        <v>213</v>
      </c>
      <c r="H294" s="241">
        <v>601</v>
      </c>
      <c r="I294" s="242"/>
      <c r="J294" s="243">
        <f>ROUND(I294*H294,2)</f>
        <v>0</v>
      </c>
      <c r="K294" s="239" t="s">
        <v>139</v>
      </c>
      <c r="L294" s="46"/>
      <c r="M294" s="244" t="s">
        <v>19</v>
      </c>
      <c r="N294" s="245" t="s">
        <v>40</v>
      </c>
      <c r="O294" s="86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127</v>
      </c>
      <c r="AT294" s="218" t="s">
        <v>135</v>
      </c>
      <c r="AU294" s="218" t="s">
        <v>79</v>
      </c>
      <c r="AY294" s="19" t="s">
        <v>119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77</v>
      </c>
      <c r="BK294" s="219">
        <f>ROUND(I294*H294,2)</f>
        <v>0</v>
      </c>
      <c r="BL294" s="19" t="s">
        <v>127</v>
      </c>
      <c r="BM294" s="218" t="s">
        <v>402</v>
      </c>
    </row>
    <row r="295" s="2" customFormat="1">
      <c r="A295" s="40"/>
      <c r="B295" s="41"/>
      <c r="C295" s="42"/>
      <c r="D295" s="220" t="s">
        <v>129</v>
      </c>
      <c r="E295" s="42"/>
      <c r="F295" s="221" t="s">
        <v>403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129</v>
      </c>
      <c r="AU295" s="19" t="s">
        <v>79</v>
      </c>
    </row>
    <row r="296" s="2" customFormat="1">
      <c r="A296" s="40"/>
      <c r="B296" s="41"/>
      <c r="C296" s="42"/>
      <c r="D296" s="246" t="s">
        <v>142</v>
      </c>
      <c r="E296" s="42"/>
      <c r="F296" s="247" t="s">
        <v>404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142</v>
      </c>
      <c r="AU296" s="19" t="s">
        <v>79</v>
      </c>
    </row>
    <row r="297" s="13" customFormat="1">
      <c r="A297" s="13"/>
      <c r="B297" s="226"/>
      <c r="C297" s="227"/>
      <c r="D297" s="220" t="s">
        <v>132</v>
      </c>
      <c r="E297" s="228" t="s">
        <v>19</v>
      </c>
      <c r="F297" s="229" t="s">
        <v>384</v>
      </c>
      <c r="G297" s="227"/>
      <c r="H297" s="230">
        <v>601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132</v>
      </c>
      <c r="AU297" s="236" t="s">
        <v>79</v>
      </c>
      <c r="AV297" s="13" t="s">
        <v>79</v>
      </c>
      <c r="AW297" s="13" t="s">
        <v>31</v>
      </c>
      <c r="AX297" s="13" t="s">
        <v>77</v>
      </c>
      <c r="AY297" s="236" t="s">
        <v>119</v>
      </c>
    </row>
    <row r="298" s="2" customFormat="1" ht="16.5" customHeight="1">
      <c r="A298" s="40"/>
      <c r="B298" s="41"/>
      <c r="C298" s="237" t="s">
        <v>405</v>
      </c>
      <c r="D298" s="237" t="s">
        <v>135</v>
      </c>
      <c r="E298" s="238" t="s">
        <v>406</v>
      </c>
      <c r="F298" s="239" t="s">
        <v>407</v>
      </c>
      <c r="G298" s="240" t="s">
        <v>213</v>
      </c>
      <c r="H298" s="241">
        <v>1197.6300000000001</v>
      </c>
      <c r="I298" s="242"/>
      <c r="J298" s="243">
        <f>ROUND(I298*H298,2)</f>
        <v>0</v>
      </c>
      <c r="K298" s="239" t="s">
        <v>139</v>
      </c>
      <c r="L298" s="46"/>
      <c r="M298" s="244" t="s">
        <v>19</v>
      </c>
      <c r="N298" s="245" t="s">
        <v>40</v>
      </c>
      <c r="O298" s="86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8" t="s">
        <v>127</v>
      </c>
      <c r="AT298" s="218" t="s">
        <v>135</v>
      </c>
      <c r="AU298" s="218" t="s">
        <v>79</v>
      </c>
      <c r="AY298" s="19" t="s">
        <v>119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77</v>
      </c>
      <c r="BK298" s="219">
        <f>ROUND(I298*H298,2)</f>
        <v>0</v>
      </c>
      <c r="BL298" s="19" t="s">
        <v>127</v>
      </c>
      <c r="BM298" s="218" t="s">
        <v>408</v>
      </c>
    </row>
    <row r="299" s="2" customFormat="1">
      <c r="A299" s="40"/>
      <c r="B299" s="41"/>
      <c r="C299" s="42"/>
      <c r="D299" s="220" t="s">
        <v>129</v>
      </c>
      <c r="E299" s="42"/>
      <c r="F299" s="221" t="s">
        <v>409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129</v>
      </c>
      <c r="AU299" s="19" t="s">
        <v>79</v>
      </c>
    </row>
    <row r="300" s="2" customFormat="1">
      <c r="A300" s="40"/>
      <c r="B300" s="41"/>
      <c r="C300" s="42"/>
      <c r="D300" s="246" t="s">
        <v>142</v>
      </c>
      <c r="E300" s="42"/>
      <c r="F300" s="247" t="s">
        <v>410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142</v>
      </c>
      <c r="AU300" s="19" t="s">
        <v>79</v>
      </c>
    </row>
    <row r="301" s="13" customFormat="1">
      <c r="A301" s="13"/>
      <c r="B301" s="226"/>
      <c r="C301" s="227"/>
      <c r="D301" s="220" t="s">
        <v>132</v>
      </c>
      <c r="E301" s="228" t="s">
        <v>19</v>
      </c>
      <c r="F301" s="229" t="s">
        <v>184</v>
      </c>
      <c r="G301" s="227"/>
      <c r="H301" s="230">
        <v>665.35000000000002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132</v>
      </c>
      <c r="AU301" s="236" t="s">
        <v>79</v>
      </c>
      <c r="AV301" s="13" t="s">
        <v>79</v>
      </c>
      <c r="AW301" s="13" t="s">
        <v>31</v>
      </c>
      <c r="AX301" s="13" t="s">
        <v>77</v>
      </c>
      <c r="AY301" s="236" t="s">
        <v>119</v>
      </c>
    </row>
    <row r="302" s="13" customFormat="1">
      <c r="A302" s="13"/>
      <c r="B302" s="226"/>
      <c r="C302" s="227"/>
      <c r="D302" s="220" t="s">
        <v>132</v>
      </c>
      <c r="E302" s="227"/>
      <c r="F302" s="229" t="s">
        <v>411</v>
      </c>
      <c r="G302" s="227"/>
      <c r="H302" s="230">
        <v>1197.6300000000001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132</v>
      </c>
      <c r="AU302" s="236" t="s">
        <v>79</v>
      </c>
      <c r="AV302" s="13" t="s">
        <v>79</v>
      </c>
      <c r="AW302" s="13" t="s">
        <v>4</v>
      </c>
      <c r="AX302" s="13" t="s">
        <v>77</v>
      </c>
      <c r="AY302" s="236" t="s">
        <v>119</v>
      </c>
    </row>
    <row r="303" s="12" customFormat="1" ht="25.92" customHeight="1">
      <c r="A303" s="12"/>
      <c r="B303" s="190"/>
      <c r="C303" s="191"/>
      <c r="D303" s="192" t="s">
        <v>68</v>
      </c>
      <c r="E303" s="193" t="s">
        <v>412</v>
      </c>
      <c r="F303" s="193" t="s">
        <v>413</v>
      </c>
      <c r="G303" s="191"/>
      <c r="H303" s="191"/>
      <c r="I303" s="194"/>
      <c r="J303" s="195">
        <f>BK303</f>
        <v>0</v>
      </c>
      <c r="K303" s="191"/>
      <c r="L303" s="196"/>
      <c r="M303" s="197"/>
      <c r="N303" s="198"/>
      <c r="O303" s="198"/>
      <c r="P303" s="199">
        <f>P304+P314</f>
        <v>0</v>
      </c>
      <c r="Q303" s="198"/>
      <c r="R303" s="199">
        <f>R304+R314</f>
        <v>0</v>
      </c>
      <c r="S303" s="198"/>
      <c r="T303" s="200">
        <f>T304+T314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165</v>
      </c>
      <c r="AT303" s="202" t="s">
        <v>68</v>
      </c>
      <c r="AU303" s="202" t="s">
        <v>69</v>
      </c>
      <c r="AY303" s="201" t="s">
        <v>119</v>
      </c>
      <c r="BK303" s="203">
        <f>BK304+BK314</f>
        <v>0</v>
      </c>
    </row>
    <row r="304" s="12" customFormat="1" ht="22.8" customHeight="1">
      <c r="A304" s="12"/>
      <c r="B304" s="190"/>
      <c r="C304" s="191"/>
      <c r="D304" s="192" t="s">
        <v>68</v>
      </c>
      <c r="E304" s="204" t="s">
        <v>414</v>
      </c>
      <c r="F304" s="204" t="s">
        <v>415</v>
      </c>
      <c r="G304" s="191"/>
      <c r="H304" s="191"/>
      <c r="I304" s="194"/>
      <c r="J304" s="205">
        <f>BK304</f>
        <v>0</v>
      </c>
      <c r="K304" s="191"/>
      <c r="L304" s="196"/>
      <c r="M304" s="197"/>
      <c r="N304" s="198"/>
      <c r="O304" s="198"/>
      <c r="P304" s="199">
        <f>SUM(P305:P313)</f>
        <v>0</v>
      </c>
      <c r="Q304" s="198"/>
      <c r="R304" s="199">
        <f>SUM(R305:R313)</f>
        <v>0</v>
      </c>
      <c r="S304" s="198"/>
      <c r="T304" s="200">
        <f>SUM(T305:T313)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1" t="s">
        <v>165</v>
      </c>
      <c r="AT304" s="202" t="s">
        <v>68</v>
      </c>
      <c r="AU304" s="202" t="s">
        <v>77</v>
      </c>
      <c r="AY304" s="201" t="s">
        <v>119</v>
      </c>
      <c r="BK304" s="203">
        <f>SUM(BK305:BK313)</f>
        <v>0</v>
      </c>
    </row>
    <row r="305" s="2" customFormat="1" ht="16.5" customHeight="1">
      <c r="A305" s="40"/>
      <c r="B305" s="41"/>
      <c r="C305" s="237" t="s">
        <v>416</v>
      </c>
      <c r="D305" s="237" t="s">
        <v>135</v>
      </c>
      <c r="E305" s="238" t="s">
        <v>417</v>
      </c>
      <c r="F305" s="239" t="s">
        <v>418</v>
      </c>
      <c r="G305" s="240" t="s">
        <v>419</v>
      </c>
      <c r="H305" s="241">
        <v>1</v>
      </c>
      <c r="I305" s="242"/>
      <c r="J305" s="243">
        <f>ROUND(I305*H305,2)</f>
        <v>0</v>
      </c>
      <c r="K305" s="239" t="s">
        <v>139</v>
      </c>
      <c r="L305" s="46"/>
      <c r="M305" s="244" t="s">
        <v>19</v>
      </c>
      <c r="N305" s="245" t="s">
        <v>40</v>
      </c>
      <c r="O305" s="86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8" t="s">
        <v>420</v>
      </c>
      <c r="AT305" s="218" t="s">
        <v>135</v>
      </c>
      <c r="AU305" s="218" t="s">
        <v>79</v>
      </c>
      <c r="AY305" s="19" t="s">
        <v>119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77</v>
      </c>
      <c r="BK305" s="219">
        <f>ROUND(I305*H305,2)</f>
        <v>0</v>
      </c>
      <c r="BL305" s="19" t="s">
        <v>420</v>
      </c>
      <c r="BM305" s="218" t="s">
        <v>421</v>
      </c>
    </row>
    <row r="306" s="2" customFormat="1">
      <c r="A306" s="40"/>
      <c r="B306" s="41"/>
      <c r="C306" s="42"/>
      <c r="D306" s="220" t="s">
        <v>129</v>
      </c>
      <c r="E306" s="42"/>
      <c r="F306" s="221" t="s">
        <v>422</v>
      </c>
      <c r="G306" s="42"/>
      <c r="H306" s="42"/>
      <c r="I306" s="222"/>
      <c r="J306" s="42"/>
      <c r="K306" s="42"/>
      <c r="L306" s="46"/>
      <c r="M306" s="223"/>
      <c r="N306" s="224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129</v>
      </c>
      <c r="AU306" s="19" t="s">
        <v>79</v>
      </c>
    </row>
    <row r="307" s="2" customFormat="1">
      <c r="A307" s="40"/>
      <c r="B307" s="41"/>
      <c r="C307" s="42"/>
      <c r="D307" s="246" t="s">
        <v>142</v>
      </c>
      <c r="E307" s="42"/>
      <c r="F307" s="247" t="s">
        <v>423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142</v>
      </c>
      <c r="AU307" s="19" t="s">
        <v>79</v>
      </c>
    </row>
    <row r="308" s="2" customFormat="1" ht="16.5" customHeight="1">
      <c r="A308" s="40"/>
      <c r="B308" s="41"/>
      <c r="C308" s="237" t="s">
        <v>424</v>
      </c>
      <c r="D308" s="237" t="s">
        <v>135</v>
      </c>
      <c r="E308" s="238" t="s">
        <v>425</v>
      </c>
      <c r="F308" s="239" t="s">
        <v>426</v>
      </c>
      <c r="G308" s="240" t="s">
        <v>316</v>
      </c>
      <c r="H308" s="241">
        <v>1</v>
      </c>
      <c r="I308" s="242"/>
      <c r="J308" s="243">
        <f>ROUND(I308*H308,2)</f>
        <v>0</v>
      </c>
      <c r="K308" s="239" t="s">
        <v>139</v>
      </c>
      <c r="L308" s="46"/>
      <c r="M308" s="244" t="s">
        <v>19</v>
      </c>
      <c r="N308" s="245" t="s">
        <v>40</v>
      </c>
      <c r="O308" s="86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8" t="s">
        <v>420</v>
      </c>
      <c r="AT308" s="218" t="s">
        <v>135</v>
      </c>
      <c r="AU308" s="218" t="s">
        <v>79</v>
      </c>
      <c r="AY308" s="19" t="s">
        <v>119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9" t="s">
        <v>77</v>
      </c>
      <c r="BK308" s="219">
        <f>ROUND(I308*H308,2)</f>
        <v>0</v>
      </c>
      <c r="BL308" s="19" t="s">
        <v>420</v>
      </c>
      <c r="BM308" s="218" t="s">
        <v>427</v>
      </c>
    </row>
    <row r="309" s="2" customFormat="1">
      <c r="A309" s="40"/>
      <c r="B309" s="41"/>
      <c r="C309" s="42"/>
      <c r="D309" s="220" t="s">
        <v>129</v>
      </c>
      <c r="E309" s="42"/>
      <c r="F309" s="221" t="s">
        <v>428</v>
      </c>
      <c r="G309" s="42"/>
      <c r="H309" s="42"/>
      <c r="I309" s="222"/>
      <c r="J309" s="42"/>
      <c r="K309" s="42"/>
      <c r="L309" s="46"/>
      <c r="M309" s="223"/>
      <c r="N309" s="224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129</v>
      </c>
      <c r="AU309" s="19" t="s">
        <v>79</v>
      </c>
    </row>
    <row r="310" s="2" customFormat="1">
      <c r="A310" s="40"/>
      <c r="B310" s="41"/>
      <c r="C310" s="42"/>
      <c r="D310" s="246" t="s">
        <v>142</v>
      </c>
      <c r="E310" s="42"/>
      <c r="F310" s="247" t="s">
        <v>429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142</v>
      </c>
      <c r="AU310" s="19" t="s">
        <v>79</v>
      </c>
    </row>
    <row r="311" s="2" customFormat="1" ht="16.5" customHeight="1">
      <c r="A311" s="40"/>
      <c r="B311" s="41"/>
      <c r="C311" s="237" t="s">
        <v>430</v>
      </c>
      <c r="D311" s="237" t="s">
        <v>135</v>
      </c>
      <c r="E311" s="238" t="s">
        <v>431</v>
      </c>
      <c r="F311" s="239" t="s">
        <v>432</v>
      </c>
      <c r="G311" s="240" t="s">
        <v>316</v>
      </c>
      <c r="H311" s="241">
        <v>1</v>
      </c>
      <c r="I311" s="242"/>
      <c r="J311" s="243">
        <f>ROUND(I311*H311,2)</f>
        <v>0</v>
      </c>
      <c r="K311" s="239" t="s">
        <v>139</v>
      </c>
      <c r="L311" s="46"/>
      <c r="M311" s="244" t="s">
        <v>19</v>
      </c>
      <c r="N311" s="245" t="s">
        <v>40</v>
      </c>
      <c r="O311" s="86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8" t="s">
        <v>420</v>
      </c>
      <c r="AT311" s="218" t="s">
        <v>135</v>
      </c>
      <c r="AU311" s="218" t="s">
        <v>79</v>
      </c>
      <c r="AY311" s="19" t="s">
        <v>119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9" t="s">
        <v>77</v>
      </c>
      <c r="BK311" s="219">
        <f>ROUND(I311*H311,2)</f>
        <v>0</v>
      </c>
      <c r="BL311" s="19" t="s">
        <v>420</v>
      </c>
      <c r="BM311" s="218" t="s">
        <v>433</v>
      </c>
    </row>
    <row r="312" s="2" customFormat="1">
      <c r="A312" s="40"/>
      <c r="B312" s="41"/>
      <c r="C312" s="42"/>
      <c r="D312" s="220" t="s">
        <v>129</v>
      </c>
      <c r="E312" s="42"/>
      <c r="F312" s="221" t="s">
        <v>432</v>
      </c>
      <c r="G312" s="42"/>
      <c r="H312" s="42"/>
      <c r="I312" s="222"/>
      <c r="J312" s="42"/>
      <c r="K312" s="42"/>
      <c r="L312" s="46"/>
      <c r="M312" s="223"/>
      <c r="N312" s="22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129</v>
      </c>
      <c r="AU312" s="19" t="s">
        <v>79</v>
      </c>
    </row>
    <row r="313" s="2" customFormat="1">
      <c r="A313" s="40"/>
      <c r="B313" s="41"/>
      <c r="C313" s="42"/>
      <c r="D313" s="246" t="s">
        <v>142</v>
      </c>
      <c r="E313" s="42"/>
      <c r="F313" s="247" t="s">
        <v>434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142</v>
      </c>
      <c r="AU313" s="19" t="s">
        <v>79</v>
      </c>
    </row>
    <row r="314" s="12" customFormat="1" ht="22.8" customHeight="1">
      <c r="A314" s="12"/>
      <c r="B314" s="190"/>
      <c r="C314" s="191"/>
      <c r="D314" s="192" t="s">
        <v>68</v>
      </c>
      <c r="E314" s="204" t="s">
        <v>435</v>
      </c>
      <c r="F314" s="204" t="s">
        <v>436</v>
      </c>
      <c r="G314" s="191"/>
      <c r="H314" s="191"/>
      <c r="I314" s="194"/>
      <c r="J314" s="205">
        <f>BK314</f>
        <v>0</v>
      </c>
      <c r="K314" s="191"/>
      <c r="L314" s="196"/>
      <c r="M314" s="197"/>
      <c r="N314" s="198"/>
      <c r="O314" s="198"/>
      <c r="P314" s="199">
        <f>SUM(P315:P317)</f>
        <v>0</v>
      </c>
      <c r="Q314" s="198"/>
      <c r="R314" s="199">
        <f>SUM(R315:R317)</f>
        <v>0</v>
      </c>
      <c r="S314" s="198"/>
      <c r="T314" s="200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1" t="s">
        <v>165</v>
      </c>
      <c r="AT314" s="202" t="s">
        <v>68</v>
      </c>
      <c r="AU314" s="202" t="s">
        <v>77</v>
      </c>
      <c r="AY314" s="201" t="s">
        <v>119</v>
      </c>
      <c r="BK314" s="203">
        <f>SUM(BK315:BK317)</f>
        <v>0</v>
      </c>
    </row>
    <row r="315" s="2" customFormat="1" ht="16.5" customHeight="1">
      <c r="A315" s="40"/>
      <c r="B315" s="41"/>
      <c r="C315" s="237" t="s">
        <v>437</v>
      </c>
      <c r="D315" s="237" t="s">
        <v>135</v>
      </c>
      <c r="E315" s="238" t="s">
        <v>438</v>
      </c>
      <c r="F315" s="239" t="s">
        <v>439</v>
      </c>
      <c r="G315" s="240" t="s">
        <v>316</v>
      </c>
      <c r="H315" s="241">
        <v>1</v>
      </c>
      <c r="I315" s="242"/>
      <c r="J315" s="243">
        <f>ROUND(I315*H315,2)</f>
        <v>0</v>
      </c>
      <c r="K315" s="239" t="s">
        <v>139</v>
      </c>
      <c r="L315" s="46"/>
      <c r="M315" s="244" t="s">
        <v>19</v>
      </c>
      <c r="N315" s="245" t="s">
        <v>40</v>
      </c>
      <c r="O315" s="86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8" t="s">
        <v>420</v>
      </c>
      <c r="AT315" s="218" t="s">
        <v>135</v>
      </c>
      <c r="AU315" s="218" t="s">
        <v>79</v>
      </c>
      <c r="AY315" s="19" t="s">
        <v>119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9" t="s">
        <v>77</v>
      </c>
      <c r="BK315" s="219">
        <f>ROUND(I315*H315,2)</f>
        <v>0</v>
      </c>
      <c r="BL315" s="19" t="s">
        <v>420</v>
      </c>
      <c r="BM315" s="218" t="s">
        <v>440</v>
      </c>
    </row>
    <row r="316" s="2" customFormat="1">
      <c r="A316" s="40"/>
      <c r="B316" s="41"/>
      <c r="C316" s="42"/>
      <c r="D316" s="220" t="s">
        <v>129</v>
      </c>
      <c r="E316" s="42"/>
      <c r="F316" s="221" t="s">
        <v>441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129</v>
      </c>
      <c r="AU316" s="19" t="s">
        <v>79</v>
      </c>
    </row>
    <row r="317" s="2" customFormat="1">
      <c r="A317" s="40"/>
      <c r="B317" s="41"/>
      <c r="C317" s="42"/>
      <c r="D317" s="246" t="s">
        <v>142</v>
      </c>
      <c r="E317" s="42"/>
      <c r="F317" s="247" t="s">
        <v>442</v>
      </c>
      <c r="G317" s="42"/>
      <c r="H317" s="42"/>
      <c r="I317" s="222"/>
      <c r="J317" s="42"/>
      <c r="K317" s="42"/>
      <c r="L317" s="46"/>
      <c r="M317" s="269"/>
      <c r="N317" s="270"/>
      <c r="O317" s="271"/>
      <c r="P317" s="271"/>
      <c r="Q317" s="271"/>
      <c r="R317" s="271"/>
      <c r="S317" s="271"/>
      <c r="T317" s="272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142</v>
      </c>
      <c r="AU317" s="19" t="s">
        <v>79</v>
      </c>
    </row>
    <row r="318" s="2" customFormat="1" ht="6.96" customHeight="1">
      <c r="A318" s="40"/>
      <c r="B318" s="61"/>
      <c r="C318" s="62"/>
      <c r="D318" s="62"/>
      <c r="E318" s="62"/>
      <c r="F318" s="62"/>
      <c r="G318" s="62"/>
      <c r="H318" s="62"/>
      <c r="I318" s="62"/>
      <c r="J318" s="62"/>
      <c r="K318" s="62"/>
      <c r="L318" s="46"/>
      <c r="M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</sheetData>
  <sheetProtection sheet="1" autoFilter="0" formatColumns="0" formatRows="0" objects="1" scenarios="1" spinCount="100000" saltValue="WYEkTEUhHZNGhYMNIauWoJ7FSz5jDMu0J/cKnzhQ0UO7IaBXcbg2ye6E7YBKxQWHyiQ1nZflzw3dH3zl50rKRQ==" hashValue="tJZplSV57vfLJ6zSK6Hv5Lc354DN7YbZKTxCi9z+5CS6hmpH9H73iG0+/sSe3BKf51kA+fXIXTPqMSDLG4WNRQ==" algorithmName="SHA-512" password="CC35"/>
  <autoFilter ref="C89:K31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100" r:id="rId1" display="https://podminky.urs.cz/item/CS_URS_2025_01/113106171"/>
    <hyperlink ref="F110" r:id="rId2" display="https://podminky.urs.cz/item/CS_URS_2025_01/113107243"/>
    <hyperlink ref="F113" r:id="rId3" display="https://podminky.urs.cz/item/CS_URS_2025_01/113202111"/>
    <hyperlink ref="F118" r:id="rId4" display="https://podminky.urs.cz/item/CS_URS_2025_01/113204111"/>
    <hyperlink ref="F123" r:id="rId5" display="https://podminky.urs.cz/item/CS_URS_2025_01/122202203"/>
    <hyperlink ref="F127" r:id="rId6" display="https://podminky.urs.cz/item/CS_URS_2025_01/162701105"/>
    <hyperlink ref="F131" r:id="rId7" display="https://podminky.urs.cz/item/CS_URS_2025_01/162701109"/>
    <hyperlink ref="F136" r:id="rId8" display="https://podminky.urs.cz/item/CS_URS_2025_01/181301101"/>
    <hyperlink ref="F140" r:id="rId9" display="https://podminky.urs.cz/item/CS_URS_2025_01/181411131"/>
    <hyperlink ref="F150" r:id="rId10" display="https://podminky.urs.cz/item/CS_URS_2025_01/181951101"/>
    <hyperlink ref="F155" r:id="rId11" display="https://podminky.urs.cz/item/CS_URS_2025_01/181951102"/>
    <hyperlink ref="F166" r:id="rId12" display="https://podminky.urs.cz/item/CS_URS_2025_01/213141112"/>
    <hyperlink ref="F176" r:id="rId13" display="https://podminky.urs.cz/item/CS_URS_2025_01/564851111"/>
    <hyperlink ref="F184" r:id="rId14" display="https://podminky.urs.cz/item/CS_URS_2025_01/564861111"/>
    <hyperlink ref="F188" r:id="rId15" display="https://podminky.urs.cz/item/CS_URS_2025_01/564952111"/>
    <hyperlink ref="F192" r:id="rId16" display="https://podminky.urs.cz/item/CS_URS_2025_01/565135111"/>
    <hyperlink ref="F196" r:id="rId17" display="https://podminky.urs.cz/item/CS_URS_2025_01/573211108"/>
    <hyperlink ref="F200" r:id="rId18" display="https://podminky.urs.cz/item/CS_URS_2025_01/577144111"/>
    <hyperlink ref="F204" r:id="rId19" display="https://podminky.urs.cz/item/CS_URS_2025_01/596211110"/>
    <hyperlink ref="F215" r:id="rId20" display="https://podminky.urs.cz/item/CS_URS_2025_01/596212211"/>
    <hyperlink ref="F228" r:id="rId21" display="https://podminky.urs.cz/item/CS_URS_2025_01/899331111"/>
    <hyperlink ref="F231" r:id="rId22" display="https://podminky.urs.cz/item/CS_URS_2025_01/899431111"/>
    <hyperlink ref="F235" r:id="rId23" display="https://podminky.urs.cz/item/CS_URS_2025_01/915131116"/>
    <hyperlink ref="F240" r:id="rId24" display="https://podminky.urs.cz/item/CS_URS_2025_01/916231213"/>
    <hyperlink ref="F255" r:id="rId25" display="https://podminky.urs.cz/item/CS_URS_2025_01/916241213"/>
    <hyperlink ref="F270" r:id="rId26" display="https://podminky.urs.cz/item/CS_URS_2025_01/919732211"/>
    <hyperlink ref="F275" r:id="rId27" display="https://podminky.urs.cz/item/CS_URS_2025_01/997221571"/>
    <hyperlink ref="F283" r:id="rId28" display="https://podminky.urs.cz/item/CS_URS_2025_01/997221579"/>
    <hyperlink ref="F293" r:id="rId29" display="https://podminky.urs.cz/item/CS_URS_2025_01/997221815"/>
    <hyperlink ref="F296" r:id="rId30" display="https://podminky.urs.cz/item/CS_URS_2025_01/997221845"/>
    <hyperlink ref="F300" r:id="rId31" display="https://podminky.urs.cz/item/CS_URS_2025_01/997221855"/>
    <hyperlink ref="F307" r:id="rId32" display="https://podminky.urs.cz/item/CS_URS_2025_01/012103000"/>
    <hyperlink ref="F310" r:id="rId33" display="https://podminky.urs.cz/item/CS_URS_2025_01/012303000"/>
    <hyperlink ref="F313" r:id="rId34" display="https://podminky.urs.cz/item/CS_URS_2025_01/013254000"/>
    <hyperlink ref="F317" r:id="rId35" display="https://podminky.urs.cz/item/CS_URS_2025_01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DÝŠINA-ŠKOLNÍ ULICE - REKONSTRUKCE MK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25. 11. 2020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ROUND((SUM(BE90:BE216)),  2)</f>
        <v>0</v>
      </c>
      <c r="G33" s="40"/>
      <c r="H33" s="40"/>
      <c r="I33" s="150">
        <v>0.20999999999999999</v>
      </c>
      <c r="J33" s="149">
        <f>ROUND(((SUM(BE90:BE216))*I33),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ROUND((SUM(BF90:BF216)),  2)</f>
        <v>0</v>
      </c>
      <c r="G34" s="40"/>
      <c r="H34" s="40"/>
      <c r="I34" s="150">
        <v>0.12</v>
      </c>
      <c r="J34" s="149">
        <f>ROUND(((SUM(BF90:BF216))*I34),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ROUND((SUM(BG90:BG216)),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ROUND((SUM(BH90:BH216)),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ROUND((SUM(BI90:BI216)),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DÝŠINA-ŠKOLNÍ ULICE - REKONSTRUKCE MK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101.2 - 2.ETAPA - UZNATELNÉ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25. 11. 2020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J125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J133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J167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J174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J187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101</v>
      </c>
      <c r="E68" s="170"/>
      <c r="F68" s="170"/>
      <c r="G68" s="170"/>
      <c r="H68" s="170"/>
      <c r="I68" s="170"/>
      <c r="J68" s="171">
        <f>J206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J207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J214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DÝŠINA-ŠKOLNÍ ULICE - REKONSTRUKCE MK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87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101.2 - 2.ETAPA - UZNATELNÉ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25. 11. 2020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105</v>
      </c>
      <c r="D89" s="182" t="s">
        <v>54</v>
      </c>
      <c r="E89" s="182" t="s">
        <v>50</v>
      </c>
      <c r="F89" s="182" t="s">
        <v>51</v>
      </c>
      <c r="G89" s="182" t="s">
        <v>106</v>
      </c>
      <c r="H89" s="182" t="s">
        <v>107</v>
      </c>
      <c r="I89" s="182" t="s">
        <v>108</v>
      </c>
      <c r="J89" s="182" t="s">
        <v>91</v>
      </c>
      <c r="K89" s="183" t="s">
        <v>109</v>
      </c>
      <c r="L89" s="184"/>
      <c r="M89" s="94" t="s">
        <v>19</v>
      </c>
      <c r="N89" s="95" t="s">
        <v>39</v>
      </c>
      <c r="O89" s="95" t="s">
        <v>110</v>
      </c>
      <c r="P89" s="95" t="s">
        <v>111</v>
      </c>
      <c r="Q89" s="95" t="s">
        <v>112</v>
      </c>
      <c r="R89" s="95" t="s">
        <v>113</v>
      </c>
      <c r="S89" s="95" t="s">
        <v>114</v>
      </c>
      <c r="T89" s="96" t="s">
        <v>115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116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P91+P206</f>
        <v>0</v>
      </c>
      <c r="Q90" s="98"/>
      <c r="R90" s="187">
        <f>R91+R206</f>
        <v>31.321294000000002</v>
      </c>
      <c r="S90" s="98"/>
      <c r="T90" s="188">
        <f>T91+T206</f>
        <v>368.55699999999996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92</v>
      </c>
      <c r="BK90" s="189">
        <f>BK91+BK206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117</v>
      </c>
      <c r="F91" s="193" t="s">
        <v>118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P92+P125+P133+P136+P167+P174+P187</f>
        <v>0</v>
      </c>
      <c r="Q91" s="198"/>
      <c r="R91" s="199">
        <f>R92+R125+R133+R136+R167+R174+R187</f>
        <v>31.321294000000002</v>
      </c>
      <c r="S91" s="198"/>
      <c r="T91" s="200">
        <f>T92+T125+T133+T136+T167+T174+T187</f>
        <v>368.55699999999996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119</v>
      </c>
      <c r="BK91" s="203">
        <f>BK92+BK125+BK133+BK136+BK167+BK174+BK187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77</v>
      </c>
      <c r="F92" s="204" t="s">
        <v>120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SUM(P93:P124)</f>
        <v>0</v>
      </c>
      <c r="Q92" s="198"/>
      <c r="R92" s="199">
        <f>SUM(R93:R124)</f>
        <v>0</v>
      </c>
      <c r="S92" s="198"/>
      <c r="T92" s="200">
        <f>SUM(T93:T124)</f>
        <v>368.55699999999996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119</v>
      </c>
      <c r="BK92" s="203">
        <f>SUM(BK93:BK124)</f>
        <v>0</v>
      </c>
    </row>
    <row r="93" s="2" customFormat="1" ht="24.15" customHeight="1">
      <c r="A93" s="40"/>
      <c r="B93" s="41"/>
      <c r="C93" s="206" t="s">
        <v>77</v>
      </c>
      <c r="D93" s="206" t="s">
        <v>121</v>
      </c>
      <c r="E93" s="207" t="s">
        <v>122</v>
      </c>
      <c r="F93" s="208" t="s">
        <v>123</v>
      </c>
      <c r="G93" s="209" t="s">
        <v>124</v>
      </c>
      <c r="H93" s="210">
        <v>167.55000000000001</v>
      </c>
      <c r="I93" s="211"/>
      <c r="J93" s="212">
        <f>ROUND(I93*H93,2)</f>
        <v>0</v>
      </c>
      <c r="K93" s="208" t="s">
        <v>19</v>
      </c>
      <c r="L93" s="213"/>
      <c r="M93" s="214" t="s">
        <v>19</v>
      </c>
      <c r="N93" s="215" t="s">
        <v>40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126</v>
      </c>
      <c r="AT93" s="218" t="s">
        <v>121</v>
      </c>
      <c r="AU93" s="218" t="s">
        <v>79</v>
      </c>
      <c r="AY93" s="19" t="s">
        <v>119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77</v>
      </c>
      <c r="BK93" s="219">
        <f>ROUND(I93*H93,2)</f>
        <v>0</v>
      </c>
      <c r="BL93" s="19" t="s">
        <v>127</v>
      </c>
      <c r="BM93" s="218" t="s">
        <v>444</v>
      </c>
    </row>
    <row r="94" s="2" customFormat="1">
      <c r="A94" s="40"/>
      <c r="B94" s="41"/>
      <c r="C94" s="42"/>
      <c r="D94" s="220" t="s">
        <v>129</v>
      </c>
      <c r="E94" s="42"/>
      <c r="F94" s="221" t="s">
        <v>123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129</v>
      </c>
      <c r="AU94" s="19" t="s">
        <v>79</v>
      </c>
    </row>
    <row r="95" s="2" customFormat="1">
      <c r="A95" s="40"/>
      <c r="B95" s="41"/>
      <c r="C95" s="42"/>
      <c r="D95" s="220" t="s">
        <v>130</v>
      </c>
      <c r="E95" s="42"/>
      <c r="F95" s="225" t="s">
        <v>131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130</v>
      </c>
      <c r="AU95" s="19" t="s">
        <v>79</v>
      </c>
    </row>
    <row r="96" s="13" customFormat="1">
      <c r="A96" s="13"/>
      <c r="B96" s="226"/>
      <c r="C96" s="227"/>
      <c r="D96" s="220" t="s">
        <v>132</v>
      </c>
      <c r="E96" s="228" t="s">
        <v>19</v>
      </c>
      <c r="F96" s="229" t="s">
        <v>445</v>
      </c>
      <c r="G96" s="227"/>
      <c r="H96" s="230">
        <v>335.10000000000002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132</v>
      </c>
      <c r="AU96" s="236" t="s">
        <v>79</v>
      </c>
      <c r="AV96" s="13" t="s">
        <v>79</v>
      </c>
      <c r="AW96" s="13" t="s">
        <v>31</v>
      </c>
      <c r="AX96" s="13" t="s">
        <v>77</v>
      </c>
      <c r="AY96" s="236" t="s">
        <v>119</v>
      </c>
    </row>
    <row r="97" s="13" customFormat="1">
      <c r="A97" s="13"/>
      <c r="B97" s="226"/>
      <c r="C97" s="227"/>
      <c r="D97" s="220" t="s">
        <v>132</v>
      </c>
      <c r="E97" s="227"/>
      <c r="F97" s="229" t="s">
        <v>446</v>
      </c>
      <c r="G97" s="227"/>
      <c r="H97" s="230">
        <v>167.55000000000001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132</v>
      </c>
      <c r="AU97" s="236" t="s">
        <v>79</v>
      </c>
      <c r="AV97" s="13" t="s">
        <v>79</v>
      </c>
      <c r="AW97" s="13" t="s">
        <v>4</v>
      </c>
      <c r="AX97" s="13" t="s">
        <v>77</v>
      </c>
      <c r="AY97" s="236" t="s">
        <v>119</v>
      </c>
    </row>
    <row r="98" s="2" customFormat="1" ht="16.5" customHeight="1">
      <c r="A98" s="40"/>
      <c r="B98" s="41"/>
      <c r="C98" s="237" t="s">
        <v>79</v>
      </c>
      <c r="D98" s="237" t="s">
        <v>135</v>
      </c>
      <c r="E98" s="238" t="s">
        <v>447</v>
      </c>
      <c r="F98" s="239" t="s">
        <v>448</v>
      </c>
      <c r="G98" s="240" t="s">
        <v>138</v>
      </c>
      <c r="H98" s="241">
        <v>30</v>
      </c>
      <c r="I98" s="242"/>
      <c r="J98" s="243">
        <f>ROUND(I98*H98,2)</f>
        <v>0</v>
      </c>
      <c r="K98" s="239" t="s">
        <v>449</v>
      </c>
      <c r="L98" s="46"/>
      <c r="M98" s="244" t="s">
        <v>19</v>
      </c>
      <c r="N98" s="245" t="s">
        <v>40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0.41699999999999998</v>
      </c>
      <c r="T98" s="217">
        <f>S98*H98</f>
        <v>12.51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127</v>
      </c>
      <c r="AT98" s="218" t="s">
        <v>135</v>
      </c>
      <c r="AU98" s="218" t="s">
        <v>79</v>
      </c>
      <c r="AY98" s="19" t="s">
        <v>119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77</v>
      </c>
      <c r="BK98" s="219">
        <f>ROUND(I98*H98,2)</f>
        <v>0</v>
      </c>
      <c r="BL98" s="19" t="s">
        <v>127</v>
      </c>
      <c r="BM98" s="218" t="s">
        <v>450</v>
      </c>
    </row>
    <row r="99" s="2" customFormat="1">
      <c r="A99" s="40"/>
      <c r="B99" s="41"/>
      <c r="C99" s="42"/>
      <c r="D99" s="220" t="s">
        <v>129</v>
      </c>
      <c r="E99" s="42"/>
      <c r="F99" s="221" t="s">
        <v>451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129</v>
      </c>
      <c r="AU99" s="19" t="s">
        <v>79</v>
      </c>
    </row>
    <row r="100" s="2" customFormat="1" ht="16.5" customHeight="1">
      <c r="A100" s="40"/>
      <c r="B100" s="41"/>
      <c r="C100" s="237" t="s">
        <v>151</v>
      </c>
      <c r="D100" s="237" t="s">
        <v>135</v>
      </c>
      <c r="E100" s="238" t="s">
        <v>152</v>
      </c>
      <c r="F100" s="239" t="s">
        <v>153</v>
      </c>
      <c r="G100" s="240" t="s">
        <v>138</v>
      </c>
      <c r="H100" s="241">
        <v>1117</v>
      </c>
      <c r="I100" s="242"/>
      <c r="J100" s="243">
        <f>ROUND(I100*H100,2)</f>
        <v>0</v>
      </c>
      <c r="K100" s="239" t="s">
        <v>452</v>
      </c>
      <c r="L100" s="46"/>
      <c r="M100" s="244" t="s">
        <v>19</v>
      </c>
      <c r="N100" s="245" t="s">
        <v>40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0.316</v>
      </c>
      <c r="T100" s="217">
        <f>S100*H100</f>
        <v>352.97199999999998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127</v>
      </c>
      <c r="AT100" s="218" t="s">
        <v>135</v>
      </c>
      <c r="AU100" s="218" t="s">
        <v>79</v>
      </c>
      <c r="AY100" s="19" t="s">
        <v>119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77</v>
      </c>
      <c r="BK100" s="219">
        <f>ROUND(I100*H100,2)</f>
        <v>0</v>
      </c>
      <c r="BL100" s="19" t="s">
        <v>127</v>
      </c>
      <c r="BM100" s="218" t="s">
        <v>453</v>
      </c>
    </row>
    <row r="101" s="2" customFormat="1">
      <c r="A101" s="40"/>
      <c r="B101" s="41"/>
      <c r="C101" s="42"/>
      <c r="D101" s="220" t="s">
        <v>129</v>
      </c>
      <c r="E101" s="42"/>
      <c r="F101" s="221" t="s">
        <v>155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129</v>
      </c>
      <c r="AU101" s="19" t="s">
        <v>79</v>
      </c>
    </row>
    <row r="102" s="13" customFormat="1">
      <c r="A102" s="13"/>
      <c r="B102" s="226"/>
      <c r="C102" s="227"/>
      <c r="D102" s="220" t="s">
        <v>132</v>
      </c>
      <c r="E102" s="228" t="s">
        <v>19</v>
      </c>
      <c r="F102" s="229" t="s">
        <v>454</v>
      </c>
      <c r="G102" s="227"/>
      <c r="H102" s="230">
        <v>1117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132</v>
      </c>
      <c r="AU102" s="236" t="s">
        <v>79</v>
      </c>
      <c r="AV102" s="13" t="s">
        <v>79</v>
      </c>
      <c r="AW102" s="13" t="s">
        <v>31</v>
      </c>
      <c r="AX102" s="13" t="s">
        <v>77</v>
      </c>
      <c r="AY102" s="236" t="s">
        <v>119</v>
      </c>
    </row>
    <row r="103" s="2" customFormat="1" ht="16.5" customHeight="1">
      <c r="A103" s="40"/>
      <c r="B103" s="41"/>
      <c r="C103" s="237" t="s">
        <v>127</v>
      </c>
      <c r="D103" s="237" t="s">
        <v>135</v>
      </c>
      <c r="E103" s="238" t="s">
        <v>157</v>
      </c>
      <c r="F103" s="239" t="s">
        <v>158</v>
      </c>
      <c r="G103" s="240" t="s">
        <v>159</v>
      </c>
      <c r="H103" s="241">
        <v>15</v>
      </c>
      <c r="I103" s="242"/>
      <c r="J103" s="243">
        <f>ROUND(I103*H103,2)</f>
        <v>0</v>
      </c>
      <c r="K103" s="239" t="s">
        <v>449</v>
      </c>
      <c r="L103" s="46"/>
      <c r="M103" s="244" t="s">
        <v>19</v>
      </c>
      <c r="N103" s="245" t="s">
        <v>40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0.20499999999999999</v>
      </c>
      <c r="T103" s="217">
        <f>S103*H103</f>
        <v>3.0749999999999997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127</v>
      </c>
      <c r="AT103" s="218" t="s">
        <v>135</v>
      </c>
      <c r="AU103" s="218" t="s">
        <v>79</v>
      </c>
      <c r="AY103" s="19" t="s">
        <v>119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77</v>
      </c>
      <c r="BK103" s="219">
        <f>ROUND(I103*H103,2)</f>
        <v>0</v>
      </c>
      <c r="BL103" s="19" t="s">
        <v>127</v>
      </c>
      <c r="BM103" s="218" t="s">
        <v>455</v>
      </c>
    </row>
    <row r="104" s="2" customFormat="1">
      <c r="A104" s="40"/>
      <c r="B104" s="41"/>
      <c r="C104" s="42"/>
      <c r="D104" s="220" t="s">
        <v>129</v>
      </c>
      <c r="E104" s="42"/>
      <c r="F104" s="221" t="s">
        <v>161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129</v>
      </c>
      <c r="AU104" s="19" t="s">
        <v>79</v>
      </c>
    </row>
    <row r="105" s="14" customFormat="1">
      <c r="A105" s="14"/>
      <c r="B105" s="248"/>
      <c r="C105" s="249"/>
      <c r="D105" s="220" t="s">
        <v>132</v>
      </c>
      <c r="E105" s="250" t="s">
        <v>19</v>
      </c>
      <c r="F105" s="251" t="s">
        <v>163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132</v>
      </c>
      <c r="AU105" s="257" t="s">
        <v>79</v>
      </c>
      <c r="AV105" s="14" t="s">
        <v>77</v>
      </c>
      <c r="AW105" s="14" t="s">
        <v>31</v>
      </c>
      <c r="AX105" s="14" t="s">
        <v>69</v>
      </c>
      <c r="AY105" s="257" t="s">
        <v>119</v>
      </c>
    </row>
    <row r="106" s="13" customFormat="1">
      <c r="A106" s="13"/>
      <c r="B106" s="226"/>
      <c r="C106" s="227"/>
      <c r="D106" s="220" t="s">
        <v>132</v>
      </c>
      <c r="E106" s="228" t="s">
        <v>19</v>
      </c>
      <c r="F106" s="229" t="s">
        <v>234</v>
      </c>
      <c r="G106" s="227"/>
      <c r="H106" s="230">
        <v>15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132</v>
      </c>
      <c r="AU106" s="236" t="s">
        <v>79</v>
      </c>
      <c r="AV106" s="13" t="s">
        <v>79</v>
      </c>
      <c r="AW106" s="13" t="s">
        <v>31</v>
      </c>
      <c r="AX106" s="13" t="s">
        <v>77</v>
      </c>
      <c r="AY106" s="236" t="s">
        <v>119</v>
      </c>
    </row>
    <row r="107" s="2" customFormat="1" ht="16.5" customHeight="1">
      <c r="A107" s="40"/>
      <c r="B107" s="41"/>
      <c r="C107" s="237" t="s">
        <v>165</v>
      </c>
      <c r="D107" s="237" t="s">
        <v>135</v>
      </c>
      <c r="E107" s="238" t="s">
        <v>172</v>
      </c>
      <c r="F107" s="239" t="s">
        <v>173</v>
      </c>
      <c r="G107" s="240" t="s">
        <v>124</v>
      </c>
      <c r="H107" s="241">
        <v>390.94999999999999</v>
      </c>
      <c r="I107" s="242"/>
      <c r="J107" s="243">
        <f>ROUND(I107*H107,2)</f>
        <v>0</v>
      </c>
      <c r="K107" s="239" t="s">
        <v>449</v>
      </c>
      <c r="L107" s="46"/>
      <c r="M107" s="244" t="s">
        <v>19</v>
      </c>
      <c r="N107" s="245" t="s">
        <v>40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127</v>
      </c>
      <c r="AT107" s="218" t="s">
        <v>135</v>
      </c>
      <c r="AU107" s="218" t="s">
        <v>79</v>
      </c>
      <c r="AY107" s="19" t="s">
        <v>119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77</v>
      </c>
      <c r="BK107" s="219">
        <f>ROUND(I107*H107,2)</f>
        <v>0</v>
      </c>
      <c r="BL107" s="19" t="s">
        <v>127</v>
      </c>
      <c r="BM107" s="218" t="s">
        <v>456</v>
      </c>
    </row>
    <row r="108" s="2" customFormat="1">
      <c r="A108" s="40"/>
      <c r="B108" s="41"/>
      <c r="C108" s="42"/>
      <c r="D108" s="220" t="s">
        <v>129</v>
      </c>
      <c r="E108" s="42"/>
      <c r="F108" s="221" t="s">
        <v>175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129</v>
      </c>
      <c r="AU108" s="19" t="s">
        <v>79</v>
      </c>
    </row>
    <row r="109" s="13" customFormat="1">
      <c r="A109" s="13"/>
      <c r="B109" s="226"/>
      <c r="C109" s="227"/>
      <c r="D109" s="220" t="s">
        <v>132</v>
      </c>
      <c r="E109" s="227"/>
      <c r="F109" s="229" t="s">
        <v>457</v>
      </c>
      <c r="G109" s="227"/>
      <c r="H109" s="230">
        <v>390.94999999999999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132</v>
      </c>
      <c r="AU109" s="236" t="s">
        <v>79</v>
      </c>
      <c r="AV109" s="13" t="s">
        <v>79</v>
      </c>
      <c r="AW109" s="13" t="s">
        <v>4</v>
      </c>
      <c r="AX109" s="13" t="s">
        <v>77</v>
      </c>
      <c r="AY109" s="236" t="s">
        <v>119</v>
      </c>
    </row>
    <row r="110" s="2" customFormat="1" ht="16.5" customHeight="1">
      <c r="A110" s="40"/>
      <c r="B110" s="41"/>
      <c r="C110" s="237" t="s">
        <v>147</v>
      </c>
      <c r="D110" s="237" t="s">
        <v>135</v>
      </c>
      <c r="E110" s="238" t="s">
        <v>179</v>
      </c>
      <c r="F110" s="239" t="s">
        <v>180</v>
      </c>
      <c r="G110" s="240" t="s">
        <v>124</v>
      </c>
      <c r="H110" s="241">
        <v>390.94999999999999</v>
      </c>
      <c r="I110" s="242"/>
      <c r="J110" s="243">
        <f>ROUND(I110*H110,2)</f>
        <v>0</v>
      </c>
      <c r="K110" s="239" t="s">
        <v>449</v>
      </c>
      <c r="L110" s="46"/>
      <c r="M110" s="244" t="s">
        <v>19</v>
      </c>
      <c r="N110" s="245" t="s">
        <v>40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127</v>
      </c>
      <c r="AT110" s="218" t="s">
        <v>135</v>
      </c>
      <c r="AU110" s="218" t="s">
        <v>79</v>
      </c>
      <c r="AY110" s="19" t="s">
        <v>119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77</v>
      </c>
      <c r="BK110" s="219">
        <f>ROUND(I110*H110,2)</f>
        <v>0</v>
      </c>
      <c r="BL110" s="19" t="s">
        <v>127</v>
      </c>
      <c r="BM110" s="218" t="s">
        <v>458</v>
      </c>
    </row>
    <row r="111" s="2" customFormat="1">
      <c r="A111" s="40"/>
      <c r="B111" s="41"/>
      <c r="C111" s="42"/>
      <c r="D111" s="220" t="s">
        <v>129</v>
      </c>
      <c r="E111" s="42"/>
      <c r="F111" s="221" t="s">
        <v>182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129</v>
      </c>
      <c r="AU111" s="19" t="s">
        <v>79</v>
      </c>
    </row>
    <row r="112" s="13" customFormat="1">
      <c r="A112" s="13"/>
      <c r="B112" s="226"/>
      <c r="C112" s="227"/>
      <c r="D112" s="220" t="s">
        <v>132</v>
      </c>
      <c r="E112" s="228" t="s">
        <v>19</v>
      </c>
      <c r="F112" s="229" t="s">
        <v>459</v>
      </c>
      <c r="G112" s="227"/>
      <c r="H112" s="230">
        <v>390.94999999999999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132</v>
      </c>
      <c r="AU112" s="236" t="s">
        <v>79</v>
      </c>
      <c r="AV112" s="13" t="s">
        <v>79</v>
      </c>
      <c r="AW112" s="13" t="s">
        <v>31</v>
      </c>
      <c r="AX112" s="13" t="s">
        <v>77</v>
      </c>
      <c r="AY112" s="236" t="s">
        <v>119</v>
      </c>
    </row>
    <row r="113" s="2" customFormat="1" ht="21.75" customHeight="1">
      <c r="A113" s="40"/>
      <c r="B113" s="41"/>
      <c r="C113" s="237" t="s">
        <v>178</v>
      </c>
      <c r="D113" s="237" t="s">
        <v>135</v>
      </c>
      <c r="E113" s="238" t="s">
        <v>185</v>
      </c>
      <c r="F113" s="239" t="s">
        <v>186</v>
      </c>
      <c r="G113" s="240" t="s">
        <v>124</v>
      </c>
      <c r="H113" s="241">
        <v>3909.5</v>
      </c>
      <c r="I113" s="242"/>
      <c r="J113" s="243">
        <f>ROUND(I113*H113,2)</f>
        <v>0</v>
      </c>
      <c r="K113" s="239" t="s">
        <v>449</v>
      </c>
      <c r="L113" s="46"/>
      <c r="M113" s="244" t="s">
        <v>19</v>
      </c>
      <c r="N113" s="245" t="s">
        <v>40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127</v>
      </c>
      <c r="AT113" s="218" t="s">
        <v>135</v>
      </c>
      <c r="AU113" s="218" t="s">
        <v>79</v>
      </c>
      <c r="AY113" s="19" t="s">
        <v>119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77</v>
      </c>
      <c r="BK113" s="219">
        <f>ROUND(I113*H113,2)</f>
        <v>0</v>
      </c>
      <c r="BL113" s="19" t="s">
        <v>127</v>
      </c>
      <c r="BM113" s="218" t="s">
        <v>460</v>
      </c>
    </row>
    <row r="114" s="2" customFormat="1">
      <c r="A114" s="40"/>
      <c r="B114" s="41"/>
      <c r="C114" s="42"/>
      <c r="D114" s="220" t="s">
        <v>129</v>
      </c>
      <c r="E114" s="42"/>
      <c r="F114" s="221" t="s">
        <v>188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129</v>
      </c>
      <c r="AU114" s="19" t="s">
        <v>79</v>
      </c>
    </row>
    <row r="115" s="2" customFormat="1">
      <c r="A115" s="40"/>
      <c r="B115" s="41"/>
      <c r="C115" s="42"/>
      <c r="D115" s="220" t="s">
        <v>130</v>
      </c>
      <c r="E115" s="42"/>
      <c r="F115" s="225" t="s">
        <v>190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130</v>
      </c>
      <c r="AU115" s="19" t="s">
        <v>79</v>
      </c>
    </row>
    <row r="116" s="13" customFormat="1">
      <c r="A116" s="13"/>
      <c r="B116" s="226"/>
      <c r="C116" s="227"/>
      <c r="D116" s="220" t="s">
        <v>132</v>
      </c>
      <c r="E116" s="228" t="s">
        <v>19</v>
      </c>
      <c r="F116" s="229" t="s">
        <v>459</v>
      </c>
      <c r="G116" s="227"/>
      <c r="H116" s="230">
        <v>390.94999999999999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132</v>
      </c>
      <c r="AU116" s="236" t="s">
        <v>79</v>
      </c>
      <c r="AV116" s="13" t="s">
        <v>79</v>
      </c>
      <c r="AW116" s="13" t="s">
        <v>31</v>
      </c>
      <c r="AX116" s="13" t="s">
        <v>77</v>
      </c>
      <c r="AY116" s="236" t="s">
        <v>119</v>
      </c>
    </row>
    <row r="117" s="13" customFormat="1">
      <c r="A117" s="13"/>
      <c r="B117" s="226"/>
      <c r="C117" s="227"/>
      <c r="D117" s="220" t="s">
        <v>132</v>
      </c>
      <c r="E117" s="227"/>
      <c r="F117" s="229" t="s">
        <v>461</v>
      </c>
      <c r="G117" s="227"/>
      <c r="H117" s="230">
        <v>3909.5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132</v>
      </c>
      <c r="AU117" s="236" t="s">
        <v>79</v>
      </c>
      <c r="AV117" s="13" t="s">
        <v>79</v>
      </c>
      <c r="AW117" s="13" t="s">
        <v>4</v>
      </c>
      <c r="AX117" s="13" t="s">
        <v>77</v>
      </c>
      <c r="AY117" s="236" t="s">
        <v>119</v>
      </c>
    </row>
    <row r="118" s="2" customFormat="1" ht="16.5" customHeight="1">
      <c r="A118" s="40"/>
      <c r="B118" s="41"/>
      <c r="C118" s="237" t="s">
        <v>126</v>
      </c>
      <c r="D118" s="237" t="s">
        <v>135</v>
      </c>
      <c r="E118" s="238" t="s">
        <v>224</v>
      </c>
      <c r="F118" s="239" t="s">
        <v>225</v>
      </c>
      <c r="G118" s="240" t="s">
        <v>138</v>
      </c>
      <c r="H118" s="241">
        <v>1119.5</v>
      </c>
      <c r="I118" s="242"/>
      <c r="J118" s="243">
        <f>ROUND(I118*H118,2)</f>
        <v>0</v>
      </c>
      <c r="K118" s="239" t="s">
        <v>449</v>
      </c>
      <c r="L118" s="46"/>
      <c r="M118" s="244" t="s">
        <v>19</v>
      </c>
      <c r="N118" s="245" t="s">
        <v>40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127</v>
      </c>
      <c r="AT118" s="218" t="s">
        <v>135</v>
      </c>
      <c r="AU118" s="218" t="s">
        <v>79</v>
      </c>
      <c r="AY118" s="19" t="s">
        <v>119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77</v>
      </c>
      <c r="BK118" s="219">
        <f>ROUND(I118*H118,2)</f>
        <v>0</v>
      </c>
      <c r="BL118" s="19" t="s">
        <v>127</v>
      </c>
      <c r="BM118" s="218" t="s">
        <v>462</v>
      </c>
    </row>
    <row r="119" s="2" customFormat="1">
      <c r="A119" s="40"/>
      <c r="B119" s="41"/>
      <c r="C119" s="42"/>
      <c r="D119" s="220" t="s">
        <v>129</v>
      </c>
      <c r="E119" s="42"/>
      <c r="F119" s="221" t="s">
        <v>227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129</v>
      </c>
      <c r="AU119" s="19" t="s">
        <v>79</v>
      </c>
    </row>
    <row r="120" s="14" customFormat="1">
      <c r="A120" s="14"/>
      <c r="B120" s="248"/>
      <c r="C120" s="249"/>
      <c r="D120" s="220" t="s">
        <v>132</v>
      </c>
      <c r="E120" s="250" t="s">
        <v>19</v>
      </c>
      <c r="F120" s="251" t="s">
        <v>229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132</v>
      </c>
      <c r="AU120" s="257" t="s">
        <v>79</v>
      </c>
      <c r="AV120" s="14" t="s">
        <v>77</v>
      </c>
      <c r="AW120" s="14" t="s">
        <v>31</v>
      </c>
      <c r="AX120" s="14" t="s">
        <v>69</v>
      </c>
      <c r="AY120" s="257" t="s">
        <v>119</v>
      </c>
    </row>
    <row r="121" s="13" customFormat="1">
      <c r="A121" s="13"/>
      <c r="B121" s="226"/>
      <c r="C121" s="227"/>
      <c r="D121" s="220" t="s">
        <v>132</v>
      </c>
      <c r="E121" s="228" t="s">
        <v>19</v>
      </c>
      <c r="F121" s="229" t="s">
        <v>454</v>
      </c>
      <c r="G121" s="227"/>
      <c r="H121" s="230">
        <v>1117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132</v>
      </c>
      <c r="AU121" s="236" t="s">
        <v>79</v>
      </c>
      <c r="AV121" s="13" t="s">
        <v>79</v>
      </c>
      <c r="AW121" s="13" t="s">
        <v>31</v>
      </c>
      <c r="AX121" s="13" t="s">
        <v>69</v>
      </c>
      <c r="AY121" s="236" t="s">
        <v>119</v>
      </c>
    </row>
    <row r="122" s="14" customFormat="1">
      <c r="A122" s="14"/>
      <c r="B122" s="248"/>
      <c r="C122" s="249"/>
      <c r="D122" s="220" t="s">
        <v>132</v>
      </c>
      <c r="E122" s="250" t="s">
        <v>19</v>
      </c>
      <c r="F122" s="251" t="s">
        <v>232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132</v>
      </c>
      <c r="AU122" s="257" t="s">
        <v>79</v>
      </c>
      <c r="AV122" s="14" t="s">
        <v>77</v>
      </c>
      <c r="AW122" s="14" t="s">
        <v>31</v>
      </c>
      <c r="AX122" s="14" t="s">
        <v>69</v>
      </c>
      <c r="AY122" s="257" t="s">
        <v>119</v>
      </c>
    </row>
    <row r="123" s="13" customFormat="1">
      <c r="A123" s="13"/>
      <c r="B123" s="226"/>
      <c r="C123" s="227"/>
      <c r="D123" s="220" t="s">
        <v>132</v>
      </c>
      <c r="E123" s="228" t="s">
        <v>19</v>
      </c>
      <c r="F123" s="229" t="s">
        <v>256</v>
      </c>
      <c r="G123" s="227"/>
      <c r="H123" s="230">
        <v>2.5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132</v>
      </c>
      <c r="AU123" s="236" t="s">
        <v>79</v>
      </c>
      <c r="AV123" s="13" t="s">
        <v>79</v>
      </c>
      <c r="AW123" s="13" t="s">
        <v>31</v>
      </c>
      <c r="AX123" s="13" t="s">
        <v>69</v>
      </c>
      <c r="AY123" s="236" t="s">
        <v>119</v>
      </c>
    </row>
    <row r="124" s="15" customFormat="1">
      <c r="A124" s="15"/>
      <c r="B124" s="258"/>
      <c r="C124" s="259"/>
      <c r="D124" s="220" t="s">
        <v>132</v>
      </c>
      <c r="E124" s="260" t="s">
        <v>19</v>
      </c>
      <c r="F124" s="261" t="s">
        <v>150</v>
      </c>
      <c r="G124" s="259"/>
      <c r="H124" s="262">
        <v>1119.5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132</v>
      </c>
      <c r="AU124" s="268" t="s">
        <v>79</v>
      </c>
      <c r="AV124" s="15" t="s">
        <v>127</v>
      </c>
      <c r="AW124" s="15" t="s">
        <v>31</v>
      </c>
      <c r="AX124" s="15" t="s">
        <v>77</v>
      </c>
      <c r="AY124" s="268" t="s">
        <v>119</v>
      </c>
    </row>
    <row r="125" s="12" customFormat="1" ht="22.8" customHeight="1">
      <c r="A125" s="12"/>
      <c r="B125" s="190"/>
      <c r="C125" s="191"/>
      <c r="D125" s="192" t="s">
        <v>68</v>
      </c>
      <c r="E125" s="204" t="s">
        <v>79</v>
      </c>
      <c r="F125" s="204" t="s">
        <v>233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SUM(P126:P132)</f>
        <v>0</v>
      </c>
      <c r="Q125" s="198"/>
      <c r="R125" s="199">
        <f>SUM(R126:R132)</f>
        <v>0.56520199999999998</v>
      </c>
      <c r="S125" s="198"/>
      <c r="T125" s="200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77</v>
      </c>
      <c r="AT125" s="202" t="s">
        <v>68</v>
      </c>
      <c r="AU125" s="202" t="s">
        <v>77</v>
      </c>
      <c r="AY125" s="201" t="s">
        <v>119</v>
      </c>
      <c r="BK125" s="203">
        <f>SUM(BK126:BK132)</f>
        <v>0</v>
      </c>
    </row>
    <row r="126" s="2" customFormat="1" ht="16.5" customHeight="1">
      <c r="A126" s="40"/>
      <c r="B126" s="41"/>
      <c r="C126" s="237" t="s">
        <v>192</v>
      </c>
      <c r="D126" s="237" t="s">
        <v>135</v>
      </c>
      <c r="E126" s="238" t="s">
        <v>235</v>
      </c>
      <c r="F126" s="239" t="s">
        <v>236</v>
      </c>
      <c r="G126" s="240" t="s">
        <v>138</v>
      </c>
      <c r="H126" s="241">
        <v>1284.55</v>
      </c>
      <c r="I126" s="242"/>
      <c r="J126" s="243">
        <f>ROUND(I126*H126,2)</f>
        <v>0</v>
      </c>
      <c r="K126" s="239" t="s">
        <v>449</v>
      </c>
      <c r="L126" s="46"/>
      <c r="M126" s="244" t="s">
        <v>19</v>
      </c>
      <c r="N126" s="245" t="s">
        <v>40</v>
      </c>
      <c r="O126" s="86"/>
      <c r="P126" s="216">
        <f>O126*H126</f>
        <v>0</v>
      </c>
      <c r="Q126" s="216">
        <v>0.00013999999999999999</v>
      </c>
      <c r="R126" s="216">
        <f>Q126*H126</f>
        <v>0.17983699999999997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127</v>
      </c>
      <c r="AT126" s="218" t="s">
        <v>135</v>
      </c>
      <c r="AU126" s="218" t="s">
        <v>79</v>
      </c>
      <c r="AY126" s="19" t="s">
        <v>119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77</v>
      </c>
      <c r="BK126" s="219">
        <f>ROUND(I126*H126,2)</f>
        <v>0</v>
      </c>
      <c r="BL126" s="19" t="s">
        <v>127</v>
      </c>
      <c r="BM126" s="218" t="s">
        <v>463</v>
      </c>
    </row>
    <row r="127" s="2" customFormat="1">
      <c r="A127" s="40"/>
      <c r="B127" s="41"/>
      <c r="C127" s="42"/>
      <c r="D127" s="220" t="s">
        <v>129</v>
      </c>
      <c r="E127" s="42"/>
      <c r="F127" s="221" t="s">
        <v>238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129</v>
      </c>
      <c r="AU127" s="19" t="s">
        <v>79</v>
      </c>
    </row>
    <row r="128" s="13" customFormat="1">
      <c r="A128" s="13"/>
      <c r="B128" s="226"/>
      <c r="C128" s="227"/>
      <c r="D128" s="220" t="s">
        <v>132</v>
      </c>
      <c r="E128" s="228" t="s">
        <v>19</v>
      </c>
      <c r="F128" s="229" t="s">
        <v>454</v>
      </c>
      <c r="G128" s="227"/>
      <c r="H128" s="230">
        <v>1117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132</v>
      </c>
      <c r="AU128" s="236" t="s">
        <v>79</v>
      </c>
      <c r="AV128" s="13" t="s">
        <v>79</v>
      </c>
      <c r="AW128" s="13" t="s">
        <v>31</v>
      </c>
      <c r="AX128" s="13" t="s">
        <v>77</v>
      </c>
      <c r="AY128" s="236" t="s">
        <v>119</v>
      </c>
    </row>
    <row r="129" s="13" customFormat="1">
      <c r="A129" s="13"/>
      <c r="B129" s="226"/>
      <c r="C129" s="227"/>
      <c r="D129" s="220" t="s">
        <v>132</v>
      </c>
      <c r="E129" s="227"/>
      <c r="F129" s="229" t="s">
        <v>464</v>
      </c>
      <c r="G129" s="227"/>
      <c r="H129" s="230">
        <v>1284.55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132</v>
      </c>
      <c r="AU129" s="236" t="s">
        <v>79</v>
      </c>
      <c r="AV129" s="13" t="s">
        <v>79</v>
      </c>
      <c r="AW129" s="13" t="s">
        <v>4</v>
      </c>
      <c r="AX129" s="13" t="s">
        <v>77</v>
      </c>
      <c r="AY129" s="236" t="s">
        <v>119</v>
      </c>
    </row>
    <row r="130" s="2" customFormat="1" ht="16.5" customHeight="1">
      <c r="A130" s="40"/>
      <c r="B130" s="41"/>
      <c r="C130" s="206" t="s">
        <v>199</v>
      </c>
      <c r="D130" s="206" t="s">
        <v>121</v>
      </c>
      <c r="E130" s="207" t="s">
        <v>243</v>
      </c>
      <c r="F130" s="208" t="s">
        <v>244</v>
      </c>
      <c r="G130" s="209" t="s">
        <v>138</v>
      </c>
      <c r="H130" s="210">
        <v>1284.55</v>
      </c>
      <c r="I130" s="211"/>
      <c r="J130" s="212">
        <f>ROUND(I130*H130,2)</f>
        <v>0</v>
      </c>
      <c r="K130" s="208" t="s">
        <v>449</v>
      </c>
      <c r="L130" s="213"/>
      <c r="M130" s="214" t="s">
        <v>19</v>
      </c>
      <c r="N130" s="215" t="s">
        <v>40</v>
      </c>
      <c r="O130" s="86"/>
      <c r="P130" s="216">
        <f>O130*H130</f>
        <v>0</v>
      </c>
      <c r="Q130" s="216">
        <v>0.00029999999999999997</v>
      </c>
      <c r="R130" s="216">
        <f>Q130*H130</f>
        <v>0.38536499999999996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126</v>
      </c>
      <c r="AT130" s="218" t="s">
        <v>121</v>
      </c>
      <c r="AU130" s="218" t="s">
        <v>79</v>
      </c>
      <c r="AY130" s="19" t="s">
        <v>119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77</v>
      </c>
      <c r="BK130" s="219">
        <f>ROUND(I130*H130,2)</f>
        <v>0</v>
      </c>
      <c r="BL130" s="19" t="s">
        <v>127</v>
      </c>
      <c r="BM130" s="218" t="s">
        <v>465</v>
      </c>
    </row>
    <row r="131" s="2" customFormat="1">
      <c r="A131" s="40"/>
      <c r="B131" s="41"/>
      <c r="C131" s="42"/>
      <c r="D131" s="220" t="s">
        <v>129</v>
      </c>
      <c r="E131" s="42"/>
      <c r="F131" s="221" t="s">
        <v>244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129</v>
      </c>
      <c r="AU131" s="19" t="s">
        <v>79</v>
      </c>
    </row>
    <row r="132" s="13" customFormat="1">
      <c r="A132" s="13"/>
      <c r="B132" s="226"/>
      <c r="C132" s="227"/>
      <c r="D132" s="220" t="s">
        <v>132</v>
      </c>
      <c r="E132" s="227"/>
      <c r="F132" s="229" t="s">
        <v>464</v>
      </c>
      <c r="G132" s="227"/>
      <c r="H132" s="230">
        <v>1284.55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132</v>
      </c>
      <c r="AU132" s="236" t="s">
        <v>79</v>
      </c>
      <c r="AV132" s="13" t="s">
        <v>79</v>
      </c>
      <c r="AW132" s="13" t="s">
        <v>4</v>
      </c>
      <c r="AX132" s="13" t="s">
        <v>77</v>
      </c>
      <c r="AY132" s="236" t="s">
        <v>119</v>
      </c>
    </row>
    <row r="133" s="12" customFormat="1" ht="22.8" customHeight="1">
      <c r="A133" s="12"/>
      <c r="B133" s="190"/>
      <c r="C133" s="191"/>
      <c r="D133" s="192" t="s">
        <v>68</v>
      </c>
      <c r="E133" s="204" t="s">
        <v>151</v>
      </c>
      <c r="F133" s="204" t="s">
        <v>246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SUM(P134:P135)</f>
        <v>0</v>
      </c>
      <c r="Q133" s="198"/>
      <c r="R133" s="199">
        <f>SUM(R134:R135)</f>
        <v>0</v>
      </c>
      <c r="S133" s="198"/>
      <c r="T133" s="20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77</v>
      </c>
      <c r="AT133" s="202" t="s">
        <v>68</v>
      </c>
      <c r="AU133" s="202" t="s">
        <v>77</v>
      </c>
      <c r="AY133" s="201" t="s">
        <v>119</v>
      </c>
      <c r="BK133" s="203">
        <f>SUM(BK134:BK135)</f>
        <v>0</v>
      </c>
    </row>
    <row r="134" s="2" customFormat="1" ht="16.5" customHeight="1">
      <c r="A134" s="40"/>
      <c r="B134" s="41"/>
      <c r="C134" s="237" t="s">
        <v>205</v>
      </c>
      <c r="D134" s="237" t="s">
        <v>135</v>
      </c>
      <c r="E134" s="238" t="s">
        <v>466</v>
      </c>
      <c r="F134" s="239" t="s">
        <v>467</v>
      </c>
      <c r="G134" s="240" t="s">
        <v>159</v>
      </c>
      <c r="H134" s="241">
        <v>2</v>
      </c>
      <c r="I134" s="242"/>
      <c r="J134" s="243">
        <f>ROUND(I134*H134,2)</f>
        <v>0</v>
      </c>
      <c r="K134" s="239" t="s">
        <v>449</v>
      </c>
      <c r="L134" s="46"/>
      <c r="M134" s="244" t="s">
        <v>19</v>
      </c>
      <c r="N134" s="245" t="s">
        <v>40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127</v>
      </c>
      <c r="AT134" s="218" t="s">
        <v>135</v>
      </c>
      <c r="AU134" s="218" t="s">
        <v>79</v>
      </c>
      <c r="AY134" s="19" t="s">
        <v>119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77</v>
      </c>
      <c r="BK134" s="219">
        <f>ROUND(I134*H134,2)</f>
        <v>0</v>
      </c>
      <c r="BL134" s="19" t="s">
        <v>127</v>
      </c>
      <c r="BM134" s="218" t="s">
        <v>468</v>
      </c>
    </row>
    <row r="135" s="2" customFormat="1">
      <c r="A135" s="40"/>
      <c r="B135" s="41"/>
      <c r="C135" s="42"/>
      <c r="D135" s="220" t="s">
        <v>129</v>
      </c>
      <c r="E135" s="42"/>
      <c r="F135" s="221" t="s">
        <v>467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129</v>
      </c>
      <c r="AU135" s="19" t="s">
        <v>79</v>
      </c>
    </row>
    <row r="136" s="12" customFormat="1" ht="22.8" customHeight="1">
      <c r="A136" s="12"/>
      <c r="B136" s="190"/>
      <c r="C136" s="191"/>
      <c r="D136" s="192" t="s">
        <v>68</v>
      </c>
      <c r="E136" s="204" t="s">
        <v>165</v>
      </c>
      <c r="F136" s="204" t="s">
        <v>247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SUM(P137:P166)</f>
        <v>0</v>
      </c>
      <c r="Q136" s="198"/>
      <c r="R136" s="199">
        <f>SUM(R137:R166)</f>
        <v>5.7539820000000006</v>
      </c>
      <c r="S136" s="198"/>
      <c r="T136" s="200">
        <f>SUM(T137:T166)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77</v>
      </c>
      <c r="AT136" s="202" t="s">
        <v>68</v>
      </c>
      <c r="AU136" s="202" t="s">
        <v>77</v>
      </c>
      <c r="AY136" s="201" t="s">
        <v>119</v>
      </c>
      <c r="BK136" s="203">
        <f>SUM(BK137:BK166)</f>
        <v>0</v>
      </c>
    </row>
    <row r="137" s="2" customFormat="1" ht="16.5" customHeight="1">
      <c r="A137" s="40"/>
      <c r="B137" s="41"/>
      <c r="C137" s="237" t="s">
        <v>8</v>
      </c>
      <c r="D137" s="237" t="s">
        <v>135</v>
      </c>
      <c r="E137" s="238" t="s">
        <v>248</v>
      </c>
      <c r="F137" s="239" t="s">
        <v>249</v>
      </c>
      <c r="G137" s="240" t="s">
        <v>138</v>
      </c>
      <c r="H137" s="241">
        <v>20</v>
      </c>
      <c r="I137" s="242"/>
      <c r="J137" s="243">
        <f>ROUND(I137*H137,2)</f>
        <v>0</v>
      </c>
      <c r="K137" s="239" t="s">
        <v>449</v>
      </c>
      <c r="L137" s="46"/>
      <c r="M137" s="244" t="s">
        <v>19</v>
      </c>
      <c r="N137" s="245" t="s">
        <v>40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127</v>
      </c>
      <c r="AT137" s="218" t="s">
        <v>135</v>
      </c>
      <c r="AU137" s="218" t="s">
        <v>79</v>
      </c>
      <c r="AY137" s="19" t="s">
        <v>119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77</v>
      </c>
      <c r="BK137" s="219">
        <f>ROUND(I137*H137,2)</f>
        <v>0</v>
      </c>
      <c r="BL137" s="19" t="s">
        <v>127</v>
      </c>
      <c r="BM137" s="218" t="s">
        <v>469</v>
      </c>
    </row>
    <row r="138" s="2" customFormat="1">
      <c r="A138" s="40"/>
      <c r="B138" s="41"/>
      <c r="C138" s="42"/>
      <c r="D138" s="220" t="s">
        <v>129</v>
      </c>
      <c r="E138" s="42"/>
      <c r="F138" s="221" t="s">
        <v>251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129</v>
      </c>
      <c r="AU138" s="19" t="s">
        <v>79</v>
      </c>
    </row>
    <row r="139" s="14" customFormat="1">
      <c r="A139" s="14"/>
      <c r="B139" s="248"/>
      <c r="C139" s="249"/>
      <c r="D139" s="220" t="s">
        <v>132</v>
      </c>
      <c r="E139" s="250" t="s">
        <v>19</v>
      </c>
      <c r="F139" s="251" t="s">
        <v>470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132</v>
      </c>
      <c r="AU139" s="257" t="s">
        <v>79</v>
      </c>
      <c r="AV139" s="14" t="s">
        <v>77</v>
      </c>
      <c r="AW139" s="14" t="s">
        <v>31</v>
      </c>
      <c r="AX139" s="14" t="s">
        <v>69</v>
      </c>
      <c r="AY139" s="257" t="s">
        <v>119</v>
      </c>
    </row>
    <row r="140" s="13" customFormat="1">
      <c r="A140" s="13"/>
      <c r="B140" s="226"/>
      <c r="C140" s="227"/>
      <c r="D140" s="220" t="s">
        <v>132</v>
      </c>
      <c r="E140" s="228" t="s">
        <v>19</v>
      </c>
      <c r="F140" s="229" t="s">
        <v>269</v>
      </c>
      <c r="G140" s="227"/>
      <c r="H140" s="230">
        <v>20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132</v>
      </c>
      <c r="AU140" s="236" t="s">
        <v>79</v>
      </c>
      <c r="AV140" s="13" t="s">
        <v>79</v>
      </c>
      <c r="AW140" s="13" t="s">
        <v>31</v>
      </c>
      <c r="AX140" s="13" t="s">
        <v>69</v>
      </c>
      <c r="AY140" s="236" t="s">
        <v>119</v>
      </c>
    </row>
    <row r="141" s="15" customFormat="1">
      <c r="A141" s="15"/>
      <c r="B141" s="258"/>
      <c r="C141" s="259"/>
      <c r="D141" s="220" t="s">
        <v>132</v>
      </c>
      <c r="E141" s="260" t="s">
        <v>19</v>
      </c>
      <c r="F141" s="261" t="s">
        <v>150</v>
      </c>
      <c r="G141" s="259"/>
      <c r="H141" s="262">
        <v>20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132</v>
      </c>
      <c r="AU141" s="268" t="s">
        <v>79</v>
      </c>
      <c r="AV141" s="15" t="s">
        <v>127</v>
      </c>
      <c r="AW141" s="15" t="s">
        <v>31</v>
      </c>
      <c r="AX141" s="15" t="s">
        <v>77</v>
      </c>
      <c r="AY141" s="268" t="s">
        <v>119</v>
      </c>
    </row>
    <row r="142" s="2" customFormat="1" ht="16.5" customHeight="1">
      <c r="A142" s="40"/>
      <c r="B142" s="41"/>
      <c r="C142" s="237" t="s">
        <v>216</v>
      </c>
      <c r="D142" s="237" t="s">
        <v>135</v>
      </c>
      <c r="E142" s="238" t="s">
        <v>257</v>
      </c>
      <c r="F142" s="239" t="s">
        <v>258</v>
      </c>
      <c r="G142" s="240" t="s">
        <v>138</v>
      </c>
      <c r="H142" s="241">
        <v>1117</v>
      </c>
      <c r="I142" s="242"/>
      <c r="J142" s="243">
        <f>ROUND(I142*H142,2)</f>
        <v>0</v>
      </c>
      <c r="K142" s="239" t="s">
        <v>449</v>
      </c>
      <c r="L142" s="46"/>
      <c r="M142" s="244" t="s">
        <v>19</v>
      </c>
      <c r="N142" s="245" t="s">
        <v>40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127</v>
      </c>
      <c r="AT142" s="218" t="s">
        <v>135</v>
      </c>
      <c r="AU142" s="218" t="s">
        <v>79</v>
      </c>
      <c r="AY142" s="19" t="s">
        <v>119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77</v>
      </c>
      <c r="BK142" s="219">
        <f>ROUND(I142*H142,2)</f>
        <v>0</v>
      </c>
      <c r="BL142" s="19" t="s">
        <v>127</v>
      </c>
      <c r="BM142" s="218" t="s">
        <v>471</v>
      </c>
    </row>
    <row r="143" s="2" customFormat="1">
      <c r="A143" s="40"/>
      <c r="B143" s="41"/>
      <c r="C143" s="42"/>
      <c r="D143" s="220" t="s">
        <v>129</v>
      </c>
      <c r="E143" s="42"/>
      <c r="F143" s="221" t="s">
        <v>260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129</v>
      </c>
      <c r="AU143" s="19" t="s">
        <v>79</v>
      </c>
    </row>
    <row r="144" s="13" customFormat="1">
      <c r="A144" s="13"/>
      <c r="B144" s="226"/>
      <c r="C144" s="227"/>
      <c r="D144" s="220" t="s">
        <v>132</v>
      </c>
      <c r="E144" s="228" t="s">
        <v>19</v>
      </c>
      <c r="F144" s="229" t="s">
        <v>454</v>
      </c>
      <c r="G144" s="227"/>
      <c r="H144" s="230">
        <v>1117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132</v>
      </c>
      <c r="AU144" s="236" t="s">
        <v>79</v>
      </c>
      <c r="AV144" s="13" t="s">
        <v>79</v>
      </c>
      <c r="AW144" s="13" t="s">
        <v>31</v>
      </c>
      <c r="AX144" s="13" t="s">
        <v>77</v>
      </c>
      <c r="AY144" s="236" t="s">
        <v>119</v>
      </c>
    </row>
    <row r="145" s="2" customFormat="1" ht="16.5" customHeight="1">
      <c r="A145" s="40"/>
      <c r="B145" s="41"/>
      <c r="C145" s="237" t="s">
        <v>223</v>
      </c>
      <c r="D145" s="237" t="s">
        <v>135</v>
      </c>
      <c r="E145" s="238" t="s">
        <v>264</v>
      </c>
      <c r="F145" s="239" t="s">
        <v>265</v>
      </c>
      <c r="G145" s="240" t="s">
        <v>138</v>
      </c>
      <c r="H145" s="241">
        <v>1117</v>
      </c>
      <c r="I145" s="242"/>
      <c r="J145" s="243">
        <f>ROUND(I145*H145,2)</f>
        <v>0</v>
      </c>
      <c r="K145" s="239" t="s">
        <v>449</v>
      </c>
      <c r="L145" s="46"/>
      <c r="M145" s="244" t="s">
        <v>19</v>
      </c>
      <c r="N145" s="245" t="s">
        <v>40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127</v>
      </c>
      <c r="AT145" s="218" t="s">
        <v>135</v>
      </c>
      <c r="AU145" s="218" t="s">
        <v>79</v>
      </c>
      <c r="AY145" s="19" t="s">
        <v>119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77</v>
      </c>
      <c r="BK145" s="219">
        <f>ROUND(I145*H145,2)</f>
        <v>0</v>
      </c>
      <c r="BL145" s="19" t="s">
        <v>127</v>
      </c>
      <c r="BM145" s="218" t="s">
        <v>472</v>
      </c>
    </row>
    <row r="146" s="2" customFormat="1">
      <c r="A146" s="40"/>
      <c r="B146" s="41"/>
      <c r="C146" s="42"/>
      <c r="D146" s="220" t="s">
        <v>129</v>
      </c>
      <c r="E146" s="42"/>
      <c r="F146" s="221" t="s">
        <v>267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129</v>
      </c>
      <c r="AU146" s="19" t="s">
        <v>79</v>
      </c>
    </row>
    <row r="147" s="13" customFormat="1">
      <c r="A147" s="13"/>
      <c r="B147" s="226"/>
      <c r="C147" s="227"/>
      <c r="D147" s="220" t="s">
        <v>132</v>
      </c>
      <c r="E147" s="228" t="s">
        <v>19</v>
      </c>
      <c r="F147" s="229" t="s">
        <v>454</v>
      </c>
      <c r="G147" s="227"/>
      <c r="H147" s="230">
        <v>1117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132</v>
      </c>
      <c r="AU147" s="236" t="s">
        <v>79</v>
      </c>
      <c r="AV147" s="13" t="s">
        <v>79</v>
      </c>
      <c r="AW147" s="13" t="s">
        <v>31</v>
      </c>
      <c r="AX147" s="13" t="s">
        <v>77</v>
      </c>
      <c r="AY147" s="236" t="s">
        <v>119</v>
      </c>
    </row>
    <row r="148" s="2" customFormat="1" ht="16.5" customHeight="1">
      <c r="A148" s="40"/>
      <c r="B148" s="41"/>
      <c r="C148" s="237" t="s">
        <v>234</v>
      </c>
      <c r="D148" s="237" t="s">
        <v>135</v>
      </c>
      <c r="E148" s="238" t="s">
        <v>270</v>
      </c>
      <c r="F148" s="239" t="s">
        <v>271</v>
      </c>
      <c r="G148" s="240" t="s">
        <v>138</v>
      </c>
      <c r="H148" s="241">
        <v>1117</v>
      </c>
      <c r="I148" s="242"/>
      <c r="J148" s="243">
        <f>ROUND(I148*H148,2)</f>
        <v>0</v>
      </c>
      <c r="K148" s="239" t="s">
        <v>449</v>
      </c>
      <c r="L148" s="46"/>
      <c r="M148" s="244" t="s">
        <v>19</v>
      </c>
      <c r="N148" s="245" t="s">
        <v>40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127</v>
      </c>
      <c r="AT148" s="218" t="s">
        <v>135</v>
      </c>
      <c r="AU148" s="218" t="s">
        <v>79</v>
      </c>
      <c r="AY148" s="19" t="s">
        <v>119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77</v>
      </c>
      <c r="BK148" s="219">
        <f>ROUND(I148*H148,2)</f>
        <v>0</v>
      </c>
      <c r="BL148" s="19" t="s">
        <v>127</v>
      </c>
      <c r="BM148" s="218" t="s">
        <v>473</v>
      </c>
    </row>
    <row r="149" s="2" customFormat="1">
      <c r="A149" s="40"/>
      <c r="B149" s="41"/>
      <c r="C149" s="42"/>
      <c r="D149" s="220" t="s">
        <v>129</v>
      </c>
      <c r="E149" s="42"/>
      <c r="F149" s="221" t="s">
        <v>273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129</v>
      </c>
      <c r="AU149" s="19" t="s">
        <v>79</v>
      </c>
    </row>
    <row r="150" s="13" customFormat="1">
      <c r="A150" s="13"/>
      <c r="B150" s="226"/>
      <c r="C150" s="227"/>
      <c r="D150" s="220" t="s">
        <v>132</v>
      </c>
      <c r="E150" s="228" t="s">
        <v>19</v>
      </c>
      <c r="F150" s="229" t="s">
        <v>454</v>
      </c>
      <c r="G150" s="227"/>
      <c r="H150" s="230">
        <v>1117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132</v>
      </c>
      <c r="AU150" s="236" t="s">
        <v>79</v>
      </c>
      <c r="AV150" s="13" t="s">
        <v>79</v>
      </c>
      <c r="AW150" s="13" t="s">
        <v>31</v>
      </c>
      <c r="AX150" s="13" t="s">
        <v>77</v>
      </c>
      <c r="AY150" s="236" t="s">
        <v>119</v>
      </c>
    </row>
    <row r="151" s="2" customFormat="1" ht="16.5" customHeight="1">
      <c r="A151" s="40"/>
      <c r="B151" s="41"/>
      <c r="C151" s="237" t="s">
        <v>242</v>
      </c>
      <c r="D151" s="237" t="s">
        <v>135</v>
      </c>
      <c r="E151" s="238" t="s">
        <v>275</v>
      </c>
      <c r="F151" s="239" t="s">
        <v>276</v>
      </c>
      <c r="G151" s="240" t="s">
        <v>138</v>
      </c>
      <c r="H151" s="241">
        <v>1117</v>
      </c>
      <c r="I151" s="242"/>
      <c r="J151" s="243">
        <f>ROUND(I151*H151,2)</f>
        <v>0</v>
      </c>
      <c r="K151" s="239" t="s">
        <v>449</v>
      </c>
      <c r="L151" s="46"/>
      <c r="M151" s="244" t="s">
        <v>19</v>
      </c>
      <c r="N151" s="245" t="s">
        <v>40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127</v>
      </c>
      <c r="AT151" s="218" t="s">
        <v>135</v>
      </c>
      <c r="AU151" s="218" t="s">
        <v>79</v>
      </c>
      <c r="AY151" s="19" t="s">
        <v>119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77</v>
      </c>
      <c r="BK151" s="219">
        <f>ROUND(I151*H151,2)</f>
        <v>0</v>
      </c>
      <c r="BL151" s="19" t="s">
        <v>127</v>
      </c>
      <c r="BM151" s="218" t="s">
        <v>474</v>
      </c>
    </row>
    <row r="152" s="2" customFormat="1">
      <c r="A152" s="40"/>
      <c r="B152" s="41"/>
      <c r="C152" s="42"/>
      <c r="D152" s="220" t="s">
        <v>129</v>
      </c>
      <c r="E152" s="42"/>
      <c r="F152" s="221" t="s">
        <v>278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129</v>
      </c>
      <c r="AU152" s="19" t="s">
        <v>79</v>
      </c>
    </row>
    <row r="153" s="13" customFormat="1">
      <c r="A153" s="13"/>
      <c r="B153" s="226"/>
      <c r="C153" s="227"/>
      <c r="D153" s="220" t="s">
        <v>132</v>
      </c>
      <c r="E153" s="228" t="s">
        <v>19</v>
      </c>
      <c r="F153" s="229" t="s">
        <v>454</v>
      </c>
      <c r="G153" s="227"/>
      <c r="H153" s="230">
        <v>1117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132</v>
      </c>
      <c r="AU153" s="236" t="s">
        <v>79</v>
      </c>
      <c r="AV153" s="13" t="s">
        <v>79</v>
      </c>
      <c r="AW153" s="13" t="s">
        <v>31</v>
      </c>
      <c r="AX153" s="13" t="s">
        <v>77</v>
      </c>
      <c r="AY153" s="236" t="s">
        <v>119</v>
      </c>
    </row>
    <row r="154" s="2" customFormat="1" ht="21.75" customHeight="1">
      <c r="A154" s="40"/>
      <c r="B154" s="41"/>
      <c r="C154" s="237" t="s">
        <v>231</v>
      </c>
      <c r="D154" s="237" t="s">
        <v>135</v>
      </c>
      <c r="E154" s="238" t="s">
        <v>281</v>
      </c>
      <c r="F154" s="239" t="s">
        <v>282</v>
      </c>
      <c r="G154" s="240" t="s">
        <v>138</v>
      </c>
      <c r="H154" s="241">
        <v>1117</v>
      </c>
      <c r="I154" s="242"/>
      <c r="J154" s="243">
        <f>ROUND(I154*H154,2)</f>
        <v>0</v>
      </c>
      <c r="K154" s="239" t="s">
        <v>449</v>
      </c>
      <c r="L154" s="46"/>
      <c r="M154" s="244" t="s">
        <v>19</v>
      </c>
      <c r="N154" s="245" t="s">
        <v>40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127</v>
      </c>
      <c r="AT154" s="218" t="s">
        <v>135</v>
      </c>
      <c r="AU154" s="218" t="s">
        <v>79</v>
      </c>
      <c r="AY154" s="19" t="s">
        <v>119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77</v>
      </c>
      <c r="BK154" s="219">
        <f>ROUND(I154*H154,2)</f>
        <v>0</v>
      </c>
      <c r="BL154" s="19" t="s">
        <v>127</v>
      </c>
      <c r="BM154" s="218" t="s">
        <v>475</v>
      </c>
    </row>
    <row r="155" s="2" customFormat="1">
      <c r="A155" s="40"/>
      <c r="B155" s="41"/>
      <c r="C155" s="42"/>
      <c r="D155" s="220" t="s">
        <v>129</v>
      </c>
      <c r="E155" s="42"/>
      <c r="F155" s="221" t="s">
        <v>284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129</v>
      </c>
      <c r="AU155" s="19" t="s">
        <v>79</v>
      </c>
    </row>
    <row r="156" s="13" customFormat="1">
      <c r="A156" s="13"/>
      <c r="B156" s="226"/>
      <c r="C156" s="227"/>
      <c r="D156" s="220" t="s">
        <v>132</v>
      </c>
      <c r="E156" s="228" t="s">
        <v>19</v>
      </c>
      <c r="F156" s="229" t="s">
        <v>454</v>
      </c>
      <c r="G156" s="227"/>
      <c r="H156" s="230">
        <v>1117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132</v>
      </c>
      <c r="AU156" s="236" t="s">
        <v>79</v>
      </c>
      <c r="AV156" s="13" t="s">
        <v>79</v>
      </c>
      <c r="AW156" s="13" t="s">
        <v>31</v>
      </c>
      <c r="AX156" s="13" t="s">
        <v>77</v>
      </c>
      <c r="AY156" s="236" t="s">
        <v>119</v>
      </c>
    </row>
    <row r="157" s="2" customFormat="1" ht="16.5" customHeight="1">
      <c r="A157" s="40"/>
      <c r="B157" s="41"/>
      <c r="C157" s="237" t="s">
        <v>145</v>
      </c>
      <c r="D157" s="237" t="s">
        <v>135</v>
      </c>
      <c r="E157" s="238" t="s">
        <v>476</v>
      </c>
      <c r="F157" s="239" t="s">
        <v>477</v>
      </c>
      <c r="G157" s="240" t="s">
        <v>138</v>
      </c>
      <c r="H157" s="241">
        <v>30</v>
      </c>
      <c r="I157" s="242"/>
      <c r="J157" s="243">
        <f>ROUND(I157*H157,2)</f>
        <v>0</v>
      </c>
      <c r="K157" s="239" t="s">
        <v>449</v>
      </c>
      <c r="L157" s="46"/>
      <c r="M157" s="244" t="s">
        <v>19</v>
      </c>
      <c r="N157" s="245" t="s">
        <v>40</v>
      </c>
      <c r="O157" s="86"/>
      <c r="P157" s="216">
        <f>O157*H157</f>
        <v>0</v>
      </c>
      <c r="Q157" s="216">
        <v>0.1837</v>
      </c>
      <c r="R157" s="216">
        <f>Q157*H157</f>
        <v>5.5110000000000001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127</v>
      </c>
      <c r="AT157" s="218" t="s">
        <v>135</v>
      </c>
      <c r="AU157" s="218" t="s">
        <v>79</v>
      </c>
      <c r="AY157" s="19" t="s">
        <v>119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77</v>
      </c>
      <c r="BK157" s="219">
        <f>ROUND(I157*H157,2)</f>
        <v>0</v>
      </c>
      <c r="BL157" s="19" t="s">
        <v>127</v>
      </c>
      <c r="BM157" s="218" t="s">
        <v>478</v>
      </c>
    </row>
    <row r="158" s="2" customFormat="1">
      <c r="A158" s="40"/>
      <c r="B158" s="41"/>
      <c r="C158" s="42"/>
      <c r="D158" s="220" t="s">
        <v>129</v>
      </c>
      <c r="E158" s="42"/>
      <c r="F158" s="221" t="s">
        <v>479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129</v>
      </c>
      <c r="AU158" s="19" t="s">
        <v>79</v>
      </c>
    </row>
    <row r="159" s="2" customFormat="1">
      <c r="A159" s="40"/>
      <c r="B159" s="41"/>
      <c r="C159" s="42"/>
      <c r="D159" s="220" t="s">
        <v>130</v>
      </c>
      <c r="E159" s="42"/>
      <c r="F159" s="225" t="s">
        <v>480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130</v>
      </c>
      <c r="AU159" s="19" t="s">
        <v>79</v>
      </c>
    </row>
    <row r="160" s="2" customFormat="1" ht="16.5" customHeight="1">
      <c r="A160" s="40"/>
      <c r="B160" s="41"/>
      <c r="C160" s="237" t="s">
        <v>263</v>
      </c>
      <c r="D160" s="237" t="s">
        <v>135</v>
      </c>
      <c r="E160" s="238" t="s">
        <v>287</v>
      </c>
      <c r="F160" s="239" t="s">
        <v>288</v>
      </c>
      <c r="G160" s="240" t="s">
        <v>138</v>
      </c>
      <c r="H160" s="241">
        <v>2.5</v>
      </c>
      <c r="I160" s="242"/>
      <c r="J160" s="243">
        <f>ROUND(I160*H160,2)</f>
        <v>0</v>
      </c>
      <c r="K160" s="239" t="s">
        <v>449</v>
      </c>
      <c r="L160" s="46"/>
      <c r="M160" s="244" t="s">
        <v>19</v>
      </c>
      <c r="N160" s="245" t="s">
        <v>40</v>
      </c>
      <c r="O160" s="86"/>
      <c r="P160" s="216">
        <f>O160*H160</f>
        <v>0</v>
      </c>
      <c r="Q160" s="216">
        <v>0.084250000000000005</v>
      </c>
      <c r="R160" s="216">
        <f>Q160*H160</f>
        <v>0.21062500000000001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127</v>
      </c>
      <c r="AT160" s="218" t="s">
        <v>135</v>
      </c>
      <c r="AU160" s="218" t="s">
        <v>79</v>
      </c>
      <c r="AY160" s="19" t="s">
        <v>119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77</v>
      </c>
      <c r="BK160" s="219">
        <f>ROUND(I160*H160,2)</f>
        <v>0</v>
      </c>
      <c r="BL160" s="19" t="s">
        <v>127</v>
      </c>
      <c r="BM160" s="218" t="s">
        <v>481</v>
      </c>
    </row>
    <row r="161" s="2" customFormat="1">
      <c r="A161" s="40"/>
      <c r="B161" s="41"/>
      <c r="C161" s="42"/>
      <c r="D161" s="220" t="s">
        <v>129</v>
      </c>
      <c r="E161" s="42"/>
      <c r="F161" s="221" t="s">
        <v>290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129</v>
      </c>
      <c r="AU161" s="19" t="s">
        <v>79</v>
      </c>
    </row>
    <row r="162" s="14" customFormat="1">
      <c r="A162" s="14"/>
      <c r="B162" s="248"/>
      <c r="C162" s="249"/>
      <c r="D162" s="220" t="s">
        <v>132</v>
      </c>
      <c r="E162" s="250" t="s">
        <v>19</v>
      </c>
      <c r="F162" s="251" t="s">
        <v>232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132</v>
      </c>
      <c r="AU162" s="257" t="s">
        <v>79</v>
      </c>
      <c r="AV162" s="14" t="s">
        <v>77</v>
      </c>
      <c r="AW162" s="14" t="s">
        <v>31</v>
      </c>
      <c r="AX162" s="14" t="s">
        <v>69</v>
      </c>
      <c r="AY162" s="257" t="s">
        <v>119</v>
      </c>
    </row>
    <row r="163" s="13" customFormat="1">
      <c r="A163" s="13"/>
      <c r="B163" s="226"/>
      <c r="C163" s="227"/>
      <c r="D163" s="220" t="s">
        <v>132</v>
      </c>
      <c r="E163" s="228" t="s">
        <v>19</v>
      </c>
      <c r="F163" s="229" t="s">
        <v>256</v>
      </c>
      <c r="G163" s="227"/>
      <c r="H163" s="230">
        <v>2.5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132</v>
      </c>
      <c r="AU163" s="236" t="s">
        <v>79</v>
      </c>
      <c r="AV163" s="13" t="s">
        <v>79</v>
      </c>
      <c r="AW163" s="13" t="s">
        <v>31</v>
      </c>
      <c r="AX163" s="13" t="s">
        <v>69</v>
      </c>
      <c r="AY163" s="236" t="s">
        <v>119</v>
      </c>
    </row>
    <row r="164" s="15" customFormat="1">
      <c r="A164" s="15"/>
      <c r="B164" s="258"/>
      <c r="C164" s="259"/>
      <c r="D164" s="220" t="s">
        <v>132</v>
      </c>
      <c r="E164" s="260" t="s">
        <v>19</v>
      </c>
      <c r="F164" s="261" t="s">
        <v>150</v>
      </c>
      <c r="G164" s="259"/>
      <c r="H164" s="262">
        <v>2.5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132</v>
      </c>
      <c r="AU164" s="268" t="s">
        <v>79</v>
      </c>
      <c r="AV164" s="15" t="s">
        <v>127</v>
      </c>
      <c r="AW164" s="15" t="s">
        <v>31</v>
      </c>
      <c r="AX164" s="15" t="s">
        <v>77</v>
      </c>
      <c r="AY164" s="268" t="s">
        <v>119</v>
      </c>
    </row>
    <row r="165" s="2" customFormat="1" ht="16.5" customHeight="1">
      <c r="A165" s="40"/>
      <c r="B165" s="41"/>
      <c r="C165" s="206" t="s">
        <v>269</v>
      </c>
      <c r="D165" s="206" t="s">
        <v>121</v>
      </c>
      <c r="E165" s="207" t="s">
        <v>296</v>
      </c>
      <c r="F165" s="208" t="s">
        <v>297</v>
      </c>
      <c r="G165" s="209" t="s">
        <v>138</v>
      </c>
      <c r="H165" s="210">
        <v>0.247</v>
      </c>
      <c r="I165" s="211"/>
      <c r="J165" s="212">
        <f>ROUND(I165*H165,2)</f>
        <v>0</v>
      </c>
      <c r="K165" s="208" t="s">
        <v>449</v>
      </c>
      <c r="L165" s="213"/>
      <c r="M165" s="214" t="s">
        <v>19</v>
      </c>
      <c r="N165" s="215" t="s">
        <v>40</v>
      </c>
      <c r="O165" s="86"/>
      <c r="P165" s="216">
        <f>O165*H165</f>
        <v>0</v>
      </c>
      <c r="Q165" s="216">
        <v>0.13100000000000001</v>
      </c>
      <c r="R165" s="216">
        <f>Q165*H165</f>
        <v>0.032357000000000004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126</v>
      </c>
      <c r="AT165" s="218" t="s">
        <v>121</v>
      </c>
      <c r="AU165" s="218" t="s">
        <v>79</v>
      </c>
      <c r="AY165" s="19" t="s">
        <v>119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77</v>
      </c>
      <c r="BK165" s="219">
        <f>ROUND(I165*H165,2)</f>
        <v>0</v>
      </c>
      <c r="BL165" s="19" t="s">
        <v>127</v>
      </c>
      <c r="BM165" s="218" t="s">
        <v>482</v>
      </c>
    </row>
    <row r="166" s="2" customFormat="1">
      <c r="A166" s="40"/>
      <c r="B166" s="41"/>
      <c r="C166" s="42"/>
      <c r="D166" s="220" t="s">
        <v>129</v>
      </c>
      <c r="E166" s="42"/>
      <c r="F166" s="221" t="s">
        <v>297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129</v>
      </c>
      <c r="AU166" s="19" t="s">
        <v>79</v>
      </c>
    </row>
    <row r="167" s="12" customFormat="1" ht="22.8" customHeight="1">
      <c r="A167" s="12"/>
      <c r="B167" s="190"/>
      <c r="C167" s="191"/>
      <c r="D167" s="192" t="s">
        <v>68</v>
      </c>
      <c r="E167" s="204" t="s">
        <v>126</v>
      </c>
      <c r="F167" s="204" t="s">
        <v>312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SUM(P168:P173)</f>
        <v>0</v>
      </c>
      <c r="Q167" s="198"/>
      <c r="R167" s="199">
        <f>SUM(R168:R173)</f>
        <v>3.0430000000000001</v>
      </c>
      <c r="S167" s="198"/>
      <c r="T167" s="200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77</v>
      </c>
      <c r="AT167" s="202" t="s">
        <v>68</v>
      </c>
      <c r="AU167" s="202" t="s">
        <v>77</v>
      </c>
      <c r="AY167" s="201" t="s">
        <v>119</v>
      </c>
      <c r="BK167" s="203">
        <f>SUM(BK168:BK173)</f>
        <v>0</v>
      </c>
    </row>
    <row r="168" s="2" customFormat="1" ht="16.5" customHeight="1">
      <c r="A168" s="40"/>
      <c r="B168" s="41"/>
      <c r="C168" s="237" t="s">
        <v>7</v>
      </c>
      <c r="D168" s="237" t="s">
        <v>135</v>
      </c>
      <c r="E168" s="238" t="s">
        <v>483</v>
      </c>
      <c r="F168" s="239" t="s">
        <v>484</v>
      </c>
      <c r="G168" s="240" t="s">
        <v>316</v>
      </c>
      <c r="H168" s="241">
        <v>2</v>
      </c>
      <c r="I168" s="242"/>
      <c r="J168" s="243">
        <f>ROUND(I168*H168,2)</f>
        <v>0</v>
      </c>
      <c r="K168" s="239" t="s">
        <v>449</v>
      </c>
      <c r="L168" s="46"/>
      <c r="M168" s="244" t="s">
        <v>19</v>
      </c>
      <c r="N168" s="245" t="s">
        <v>40</v>
      </c>
      <c r="O168" s="86"/>
      <c r="P168" s="216">
        <f>O168*H168</f>
        <v>0</v>
      </c>
      <c r="Q168" s="216">
        <v>0.42368</v>
      </c>
      <c r="R168" s="216">
        <f>Q168*H168</f>
        <v>0.84736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127</v>
      </c>
      <c r="AT168" s="218" t="s">
        <v>135</v>
      </c>
      <c r="AU168" s="218" t="s">
        <v>79</v>
      </c>
      <c r="AY168" s="19" t="s">
        <v>119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77</v>
      </c>
      <c r="BK168" s="219">
        <f>ROUND(I168*H168,2)</f>
        <v>0</v>
      </c>
      <c r="BL168" s="19" t="s">
        <v>127</v>
      </c>
      <c r="BM168" s="218" t="s">
        <v>485</v>
      </c>
    </row>
    <row r="169" s="2" customFormat="1">
      <c r="A169" s="40"/>
      <c r="B169" s="41"/>
      <c r="C169" s="42"/>
      <c r="D169" s="220" t="s">
        <v>129</v>
      </c>
      <c r="E169" s="42"/>
      <c r="F169" s="221" t="s">
        <v>484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129</v>
      </c>
      <c r="AU169" s="19" t="s">
        <v>79</v>
      </c>
    </row>
    <row r="170" s="2" customFormat="1" ht="16.5" customHeight="1">
      <c r="A170" s="40"/>
      <c r="B170" s="41"/>
      <c r="C170" s="237" t="s">
        <v>280</v>
      </c>
      <c r="D170" s="237" t="s">
        <v>135</v>
      </c>
      <c r="E170" s="238" t="s">
        <v>314</v>
      </c>
      <c r="F170" s="239" t="s">
        <v>315</v>
      </c>
      <c r="G170" s="240" t="s">
        <v>316</v>
      </c>
      <c r="H170" s="241">
        <v>3</v>
      </c>
      <c r="I170" s="242"/>
      <c r="J170" s="243">
        <f>ROUND(I170*H170,2)</f>
        <v>0</v>
      </c>
      <c r="K170" s="239" t="s">
        <v>449</v>
      </c>
      <c r="L170" s="46"/>
      <c r="M170" s="244" t="s">
        <v>19</v>
      </c>
      <c r="N170" s="245" t="s">
        <v>40</v>
      </c>
      <c r="O170" s="86"/>
      <c r="P170" s="216">
        <f>O170*H170</f>
        <v>0</v>
      </c>
      <c r="Q170" s="216">
        <v>0.42080000000000001</v>
      </c>
      <c r="R170" s="216">
        <f>Q170*H170</f>
        <v>1.2624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127</v>
      </c>
      <c r="AT170" s="218" t="s">
        <v>135</v>
      </c>
      <c r="AU170" s="218" t="s">
        <v>79</v>
      </c>
      <c r="AY170" s="19" t="s">
        <v>119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77</v>
      </c>
      <c r="BK170" s="219">
        <f>ROUND(I170*H170,2)</f>
        <v>0</v>
      </c>
      <c r="BL170" s="19" t="s">
        <v>127</v>
      </c>
      <c r="BM170" s="218" t="s">
        <v>486</v>
      </c>
    </row>
    <row r="171" s="2" customFormat="1">
      <c r="A171" s="40"/>
      <c r="B171" s="41"/>
      <c r="C171" s="42"/>
      <c r="D171" s="220" t="s">
        <v>129</v>
      </c>
      <c r="E171" s="42"/>
      <c r="F171" s="221" t="s">
        <v>315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129</v>
      </c>
      <c r="AU171" s="19" t="s">
        <v>79</v>
      </c>
    </row>
    <row r="172" s="2" customFormat="1" ht="21.75" customHeight="1">
      <c r="A172" s="40"/>
      <c r="B172" s="41"/>
      <c r="C172" s="237" t="s">
        <v>286</v>
      </c>
      <c r="D172" s="237" t="s">
        <v>135</v>
      </c>
      <c r="E172" s="238" t="s">
        <v>320</v>
      </c>
      <c r="F172" s="239" t="s">
        <v>321</v>
      </c>
      <c r="G172" s="240" t="s">
        <v>316</v>
      </c>
      <c r="H172" s="241">
        <v>3</v>
      </c>
      <c r="I172" s="242"/>
      <c r="J172" s="243">
        <f>ROUND(I172*H172,2)</f>
        <v>0</v>
      </c>
      <c r="K172" s="239" t="s">
        <v>449</v>
      </c>
      <c r="L172" s="46"/>
      <c r="M172" s="244" t="s">
        <v>19</v>
      </c>
      <c r="N172" s="245" t="s">
        <v>40</v>
      </c>
      <c r="O172" s="86"/>
      <c r="P172" s="216">
        <f>O172*H172</f>
        <v>0</v>
      </c>
      <c r="Q172" s="216">
        <v>0.31108000000000002</v>
      </c>
      <c r="R172" s="216">
        <f>Q172*H172</f>
        <v>0.93324000000000007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127</v>
      </c>
      <c r="AT172" s="218" t="s">
        <v>135</v>
      </c>
      <c r="AU172" s="218" t="s">
        <v>79</v>
      </c>
      <c r="AY172" s="19" t="s">
        <v>119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77</v>
      </c>
      <c r="BK172" s="219">
        <f>ROUND(I172*H172,2)</f>
        <v>0</v>
      </c>
      <c r="BL172" s="19" t="s">
        <v>127</v>
      </c>
      <c r="BM172" s="218" t="s">
        <v>487</v>
      </c>
    </row>
    <row r="173" s="2" customFormat="1">
      <c r="A173" s="40"/>
      <c r="B173" s="41"/>
      <c r="C173" s="42"/>
      <c r="D173" s="220" t="s">
        <v>129</v>
      </c>
      <c r="E173" s="42"/>
      <c r="F173" s="221" t="s">
        <v>323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129</v>
      </c>
      <c r="AU173" s="19" t="s">
        <v>79</v>
      </c>
    </row>
    <row r="174" s="12" customFormat="1" ht="22.8" customHeight="1">
      <c r="A174" s="12"/>
      <c r="B174" s="190"/>
      <c r="C174" s="191"/>
      <c r="D174" s="192" t="s">
        <v>68</v>
      </c>
      <c r="E174" s="204" t="s">
        <v>192</v>
      </c>
      <c r="F174" s="204" t="s">
        <v>325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SUM(P175:P186)</f>
        <v>0</v>
      </c>
      <c r="Q174" s="198"/>
      <c r="R174" s="199">
        <f>SUM(R175:R186)</f>
        <v>21.959109999999999</v>
      </c>
      <c r="S174" s="198"/>
      <c r="T174" s="200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77</v>
      </c>
      <c r="AT174" s="202" t="s">
        <v>68</v>
      </c>
      <c r="AU174" s="202" t="s">
        <v>77</v>
      </c>
      <c r="AY174" s="201" t="s">
        <v>119</v>
      </c>
      <c r="BK174" s="203">
        <f>SUM(BK175:BK186)</f>
        <v>0</v>
      </c>
    </row>
    <row r="175" s="2" customFormat="1" ht="16.5" customHeight="1">
      <c r="A175" s="40"/>
      <c r="B175" s="41"/>
      <c r="C175" s="237" t="s">
        <v>295</v>
      </c>
      <c r="D175" s="237" t="s">
        <v>135</v>
      </c>
      <c r="E175" s="238" t="s">
        <v>351</v>
      </c>
      <c r="F175" s="239" t="s">
        <v>352</v>
      </c>
      <c r="G175" s="240" t="s">
        <v>159</v>
      </c>
      <c r="H175" s="241">
        <v>133</v>
      </c>
      <c r="I175" s="242"/>
      <c r="J175" s="243">
        <f>ROUND(I175*H175,2)</f>
        <v>0</v>
      </c>
      <c r="K175" s="239" t="s">
        <v>449</v>
      </c>
      <c r="L175" s="46"/>
      <c r="M175" s="244" t="s">
        <v>19</v>
      </c>
      <c r="N175" s="245" t="s">
        <v>40</v>
      </c>
      <c r="O175" s="86"/>
      <c r="P175" s="216">
        <f>O175*H175</f>
        <v>0</v>
      </c>
      <c r="Q175" s="216">
        <v>0.14066999999999999</v>
      </c>
      <c r="R175" s="216">
        <f>Q175*H175</f>
        <v>18.709109999999999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127</v>
      </c>
      <c r="AT175" s="218" t="s">
        <v>135</v>
      </c>
      <c r="AU175" s="218" t="s">
        <v>79</v>
      </c>
      <c r="AY175" s="19" t="s">
        <v>119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77</v>
      </c>
      <c r="BK175" s="219">
        <f>ROUND(I175*H175,2)</f>
        <v>0</v>
      </c>
      <c r="BL175" s="19" t="s">
        <v>127</v>
      </c>
      <c r="BM175" s="218" t="s">
        <v>488</v>
      </c>
    </row>
    <row r="176" s="2" customFormat="1">
      <c r="A176" s="40"/>
      <c r="B176" s="41"/>
      <c r="C176" s="42"/>
      <c r="D176" s="220" t="s">
        <v>129</v>
      </c>
      <c r="E176" s="42"/>
      <c r="F176" s="221" t="s">
        <v>354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129</v>
      </c>
      <c r="AU176" s="19" t="s">
        <v>79</v>
      </c>
    </row>
    <row r="177" s="14" customFormat="1">
      <c r="A177" s="14"/>
      <c r="B177" s="248"/>
      <c r="C177" s="249"/>
      <c r="D177" s="220" t="s">
        <v>132</v>
      </c>
      <c r="E177" s="250" t="s">
        <v>19</v>
      </c>
      <c r="F177" s="251" t="s">
        <v>356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132</v>
      </c>
      <c r="AU177" s="257" t="s">
        <v>79</v>
      </c>
      <c r="AV177" s="14" t="s">
        <v>77</v>
      </c>
      <c r="AW177" s="14" t="s">
        <v>31</v>
      </c>
      <c r="AX177" s="14" t="s">
        <v>69</v>
      </c>
      <c r="AY177" s="257" t="s">
        <v>119</v>
      </c>
    </row>
    <row r="178" s="14" customFormat="1">
      <c r="A178" s="14"/>
      <c r="B178" s="248"/>
      <c r="C178" s="249"/>
      <c r="D178" s="220" t="s">
        <v>132</v>
      </c>
      <c r="E178" s="250" t="s">
        <v>19</v>
      </c>
      <c r="F178" s="251" t="s">
        <v>358</v>
      </c>
      <c r="G178" s="249"/>
      <c r="H178" s="250" t="s">
        <v>19</v>
      </c>
      <c r="I178" s="252"/>
      <c r="J178" s="249"/>
      <c r="K178" s="249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132</v>
      </c>
      <c r="AU178" s="257" t="s">
        <v>79</v>
      </c>
      <c r="AV178" s="14" t="s">
        <v>77</v>
      </c>
      <c r="AW178" s="14" t="s">
        <v>31</v>
      </c>
      <c r="AX178" s="14" t="s">
        <v>69</v>
      </c>
      <c r="AY178" s="257" t="s">
        <v>119</v>
      </c>
    </row>
    <row r="179" s="13" customFormat="1">
      <c r="A179" s="13"/>
      <c r="B179" s="226"/>
      <c r="C179" s="227"/>
      <c r="D179" s="220" t="s">
        <v>132</v>
      </c>
      <c r="E179" s="228" t="s">
        <v>19</v>
      </c>
      <c r="F179" s="229" t="s">
        <v>149</v>
      </c>
      <c r="G179" s="227"/>
      <c r="H179" s="230">
        <v>50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132</v>
      </c>
      <c r="AU179" s="236" t="s">
        <v>79</v>
      </c>
      <c r="AV179" s="13" t="s">
        <v>79</v>
      </c>
      <c r="AW179" s="13" t="s">
        <v>31</v>
      </c>
      <c r="AX179" s="13" t="s">
        <v>69</v>
      </c>
      <c r="AY179" s="236" t="s">
        <v>119</v>
      </c>
    </row>
    <row r="180" s="14" customFormat="1">
      <c r="A180" s="14"/>
      <c r="B180" s="248"/>
      <c r="C180" s="249"/>
      <c r="D180" s="220" t="s">
        <v>132</v>
      </c>
      <c r="E180" s="250" t="s">
        <v>19</v>
      </c>
      <c r="F180" s="251" t="s">
        <v>359</v>
      </c>
      <c r="G180" s="249"/>
      <c r="H180" s="250" t="s">
        <v>19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132</v>
      </c>
      <c r="AU180" s="257" t="s">
        <v>79</v>
      </c>
      <c r="AV180" s="14" t="s">
        <v>77</v>
      </c>
      <c r="AW180" s="14" t="s">
        <v>31</v>
      </c>
      <c r="AX180" s="14" t="s">
        <v>69</v>
      </c>
      <c r="AY180" s="257" t="s">
        <v>119</v>
      </c>
    </row>
    <row r="181" s="13" customFormat="1">
      <c r="A181" s="13"/>
      <c r="B181" s="226"/>
      <c r="C181" s="227"/>
      <c r="D181" s="220" t="s">
        <v>132</v>
      </c>
      <c r="E181" s="228" t="s">
        <v>19</v>
      </c>
      <c r="F181" s="229" t="s">
        <v>489</v>
      </c>
      <c r="G181" s="227"/>
      <c r="H181" s="230">
        <v>83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132</v>
      </c>
      <c r="AU181" s="236" t="s">
        <v>79</v>
      </c>
      <c r="AV181" s="13" t="s">
        <v>79</v>
      </c>
      <c r="AW181" s="13" t="s">
        <v>31</v>
      </c>
      <c r="AX181" s="13" t="s">
        <v>69</v>
      </c>
      <c r="AY181" s="236" t="s">
        <v>119</v>
      </c>
    </row>
    <row r="182" s="15" customFormat="1">
      <c r="A182" s="15"/>
      <c r="B182" s="258"/>
      <c r="C182" s="259"/>
      <c r="D182" s="220" t="s">
        <v>132</v>
      </c>
      <c r="E182" s="260" t="s">
        <v>19</v>
      </c>
      <c r="F182" s="261" t="s">
        <v>150</v>
      </c>
      <c r="G182" s="259"/>
      <c r="H182" s="262">
        <v>133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132</v>
      </c>
      <c r="AU182" s="268" t="s">
        <v>79</v>
      </c>
      <c r="AV182" s="15" t="s">
        <v>127</v>
      </c>
      <c r="AW182" s="15" t="s">
        <v>31</v>
      </c>
      <c r="AX182" s="15" t="s">
        <v>77</v>
      </c>
      <c r="AY182" s="268" t="s">
        <v>119</v>
      </c>
    </row>
    <row r="183" s="2" customFormat="1" ht="16.5" customHeight="1">
      <c r="A183" s="40"/>
      <c r="B183" s="41"/>
      <c r="C183" s="206" t="s">
        <v>299</v>
      </c>
      <c r="D183" s="206" t="s">
        <v>121</v>
      </c>
      <c r="E183" s="207" t="s">
        <v>362</v>
      </c>
      <c r="F183" s="208" t="s">
        <v>363</v>
      </c>
      <c r="G183" s="209" t="s">
        <v>159</v>
      </c>
      <c r="H183" s="210">
        <v>50</v>
      </c>
      <c r="I183" s="211"/>
      <c r="J183" s="212">
        <f>ROUND(I183*H183,2)</f>
        <v>0</v>
      </c>
      <c r="K183" s="208" t="s">
        <v>449</v>
      </c>
      <c r="L183" s="213"/>
      <c r="M183" s="214" t="s">
        <v>19</v>
      </c>
      <c r="N183" s="215" t="s">
        <v>40</v>
      </c>
      <c r="O183" s="86"/>
      <c r="P183" s="216">
        <f>O183*H183</f>
        <v>0</v>
      </c>
      <c r="Q183" s="216">
        <v>0.065000000000000002</v>
      </c>
      <c r="R183" s="216">
        <f>Q183*H183</f>
        <v>3.25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126</v>
      </c>
      <c r="AT183" s="218" t="s">
        <v>121</v>
      </c>
      <c r="AU183" s="218" t="s">
        <v>79</v>
      </c>
      <c r="AY183" s="19" t="s">
        <v>119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77</v>
      </c>
      <c r="BK183" s="219">
        <f>ROUND(I183*H183,2)</f>
        <v>0</v>
      </c>
      <c r="BL183" s="19" t="s">
        <v>127</v>
      </c>
      <c r="BM183" s="218" t="s">
        <v>490</v>
      </c>
    </row>
    <row r="184" s="2" customFormat="1">
      <c r="A184" s="40"/>
      <c r="B184" s="41"/>
      <c r="C184" s="42"/>
      <c r="D184" s="220" t="s">
        <v>129</v>
      </c>
      <c r="E184" s="42"/>
      <c r="F184" s="221" t="s">
        <v>363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129</v>
      </c>
      <c r="AU184" s="19" t="s">
        <v>79</v>
      </c>
    </row>
    <row r="185" s="14" customFormat="1">
      <c r="A185" s="14"/>
      <c r="B185" s="248"/>
      <c r="C185" s="249"/>
      <c r="D185" s="220" t="s">
        <v>132</v>
      </c>
      <c r="E185" s="250" t="s">
        <v>19</v>
      </c>
      <c r="F185" s="251" t="s">
        <v>365</v>
      </c>
      <c r="G185" s="249"/>
      <c r="H185" s="250" t="s">
        <v>19</v>
      </c>
      <c r="I185" s="252"/>
      <c r="J185" s="249"/>
      <c r="K185" s="249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132</v>
      </c>
      <c r="AU185" s="257" t="s">
        <v>79</v>
      </c>
      <c r="AV185" s="14" t="s">
        <v>77</v>
      </c>
      <c r="AW185" s="14" t="s">
        <v>31</v>
      </c>
      <c r="AX185" s="14" t="s">
        <v>69</v>
      </c>
      <c r="AY185" s="257" t="s">
        <v>119</v>
      </c>
    </row>
    <row r="186" s="13" customFormat="1">
      <c r="A186" s="13"/>
      <c r="B186" s="226"/>
      <c r="C186" s="227"/>
      <c r="D186" s="220" t="s">
        <v>132</v>
      </c>
      <c r="E186" s="228" t="s">
        <v>19</v>
      </c>
      <c r="F186" s="229" t="s">
        <v>149</v>
      </c>
      <c r="G186" s="227"/>
      <c r="H186" s="230">
        <v>50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132</v>
      </c>
      <c r="AU186" s="236" t="s">
        <v>79</v>
      </c>
      <c r="AV186" s="13" t="s">
        <v>79</v>
      </c>
      <c r="AW186" s="13" t="s">
        <v>31</v>
      </c>
      <c r="AX186" s="13" t="s">
        <v>77</v>
      </c>
      <c r="AY186" s="236" t="s">
        <v>119</v>
      </c>
    </row>
    <row r="187" s="12" customFormat="1" ht="22.8" customHeight="1">
      <c r="A187" s="12"/>
      <c r="B187" s="190"/>
      <c r="C187" s="191"/>
      <c r="D187" s="192" t="s">
        <v>68</v>
      </c>
      <c r="E187" s="204" t="s">
        <v>373</v>
      </c>
      <c r="F187" s="204" t="s">
        <v>374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SUM(P188:P205)</f>
        <v>0</v>
      </c>
      <c r="Q187" s="198"/>
      <c r="R187" s="199">
        <f>SUM(R188:R205)</f>
        <v>0</v>
      </c>
      <c r="S187" s="198"/>
      <c r="T187" s="200">
        <f>SUM(T188:T205)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77</v>
      </c>
      <c r="AT187" s="202" t="s">
        <v>68</v>
      </c>
      <c r="AU187" s="202" t="s">
        <v>77</v>
      </c>
      <c r="AY187" s="201" t="s">
        <v>119</v>
      </c>
      <c r="BK187" s="203">
        <f>SUM(BK188:BK205)</f>
        <v>0</v>
      </c>
    </row>
    <row r="188" s="2" customFormat="1" ht="16.5" customHeight="1">
      <c r="A188" s="40"/>
      <c r="B188" s="41"/>
      <c r="C188" s="237" t="s">
        <v>308</v>
      </c>
      <c r="D188" s="237" t="s">
        <v>135</v>
      </c>
      <c r="E188" s="238" t="s">
        <v>376</v>
      </c>
      <c r="F188" s="239" t="s">
        <v>377</v>
      </c>
      <c r="G188" s="240" t="s">
        <v>213</v>
      </c>
      <c r="H188" s="241">
        <v>353</v>
      </c>
      <c r="I188" s="242"/>
      <c r="J188" s="243">
        <f>ROUND(I188*H188,2)</f>
        <v>0</v>
      </c>
      <c r="K188" s="239" t="s">
        <v>449</v>
      </c>
      <c r="L188" s="46"/>
      <c r="M188" s="244" t="s">
        <v>19</v>
      </c>
      <c r="N188" s="245" t="s">
        <v>40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127</v>
      </c>
      <c r="AT188" s="218" t="s">
        <v>135</v>
      </c>
      <c r="AU188" s="218" t="s">
        <v>79</v>
      </c>
      <c r="AY188" s="19" t="s">
        <v>119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77</v>
      </c>
      <c r="BK188" s="219">
        <f>ROUND(I188*H188,2)</f>
        <v>0</v>
      </c>
      <c r="BL188" s="19" t="s">
        <v>127</v>
      </c>
      <c r="BM188" s="218" t="s">
        <v>491</v>
      </c>
    </row>
    <row r="189" s="2" customFormat="1">
      <c r="A189" s="40"/>
      <c r="B189" s="41"/>
      <c r="C189" s="42"/>
      <c r="D189" s="220" t="s">
        <v>129</v>
      </c>
      <c r="E189" s="42"/>
      <c r="F189" s="221" t="s">
        <v>379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129</v>
      </c>
      <c r="AU189" s="19" t="s">
        <v>79</v>
      </c>
    </row>
    <row r="190" s="14" customFormat="1">
      <c r="A190" s="14"/>
      <c r="B190" s="248"/>
      <c r="C190" s="249"/>
      <c r="D190" s="220" t="s">
        <v>132</v>
      </c>
      <c r="E190" s="250" t="s">
        <v>19</v>
      </c>
      <c r="F190" s="251" t="s">
        <v>383</v>
      </c>
      <c r="G190" s="249"/>
      <c r="H190" s="250" t="s">
        <v>19</v>
      </c>
      <c r="I190" s="252"/>
      <c r="J190" s="249"/>
      <c r="K190" s="249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132</v>
      </c>
      <c r="AU190" s="257" t="s">
        <v>79</v>
      </c>
      <c r="AV190" s="14" t="s">
        <v>77</v>
      </c>
      <c r="AW190" s="14" t="s">
        <v>31</v>
      </c>
      <c r="AX190" s="14" t="s">
        <v>69</v>
      </c>
      <c r="AY190" s="257" t="s">
        <v>119</v>
      </c>
    </row>
    <row r="191" s="13" customFormat="1">
      <c r="A191" s="13"/>
      <c r="B191" s="226"/>
      <c r="C191" s="227"/>
      <c r="D191" s="220" t="s">
        <v>132</v>
      </c>
      <c r="E191" s="228" t="s">
        <v>19</v>
      </c>
      <c r="F191" s="229" t="s">
        <v>492</v>
      </c>
      <c r="G191" s="227"/>
      <c r="H191" s="230">
        <v>353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132</v>
      </c>
      <c r="AU191" s="236" t="s">
        <v>79</v>
      </c>
      <c r="AV191" s="13" t="s">
        <v>79</v>
      </c>
      <c r="AW191" s="13" t="s">
        <v>31</v>
      </c>
      <c r="AX191" s="13" t="s">
        <v>69</v>
      </c>
      <c r="AY191" s="236" t="s">
        <v>119</v>
      </c>
    </row>
    <row r="192" s="15" customFormat="1">
      <c r="A192" s="15"/>
      <c r="B192" s="258"/>
      <c r="C192" s="259"/>
      <c r="D192" s="220" t="s">
        <v>132</v>
      </c>
      <c r="E192" s="260" t="s">
        <v>19</v>
      </c>
      <c r="F192" s="261" t="s">
        <v>150</v>
      </c>
      <c r="G192" s="259"/>
      <c r="H192" s="262">
        <v>353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132</v>
      </c>
      <c r="AU192" s="268" t="s">
        <v>79</v>
      </c>
      <c r="AV192" s="15" t="s">
        <v>127</v>
      </c>
      <c r="AW192" s="15" t="s">
        <v>31</v>
      </c>
      <c r="AX192" s="15" t="s">
        <v>77</v>
      </c>
      <c r="AY192" s="268" t="s">
        <v>119</v>
      </c>
    </row>
    <row r="193" s="2" customFormat="1" ht="16.5" customHeight="1">
      <c r="A193" s="40"/>
      <c r="B193" s="41"/>
      <c r="C193" s="237" t="s">
        <v>313</v>
      </c>
      <c r="D193" s="237" t="s">
        <v>135</v>
      </c>
      <c r="E193" s="238" t="s">
        <v>386</v>
      </c>
      <c r="F193" s="239" t="s">
        <v>387</v>
      </c>
      <c r="G193" s="240" t="s">
        <v>213</v>
      </c>
      <c r="H193" s="241">
        <v>6707</v>
      </c>
      <c r="I193" s="242"/>
      <c r="J193" s="243">
        <f>ROUND(I193*H193,2)</f>
        <v>0</v>
      </c>
      <c r="K193" s="239" t="s">
        <v>449</v>
      </c>
      <c r="L193" s="46"/>
      <c r="M193" s="244" t="s">
        <v>19</v>
      </c>
      <c r="N193" s="245" t="s">
        <v>40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127</v>
      </c>
      <c r="AT193" s="218" t="s">
        <v>135</v>
      </c>
      <c r="AU193" s="218" t="s">
        <v>79</v>
      </c>
      <c r="AY193" s="19" t="s">
        <v>119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77</v>
      </c>
      <c r="BK193" s="219">
        <f>ROUND(I193*H193,2)</f>
        <v>0</v>
      </c>
      <c r="BL193" s="19" t="s">
        <v>127</v>
      </c>
      <c r="BM193" s="218" t="s">
        <v>493</v>
      </c>
    </row>
    <row r="194" s="2" customFormat="1">
      <c r="A194" s="40"/>
      <c r="B194" s="41"/>
      <c r="C194" s="42"/>
      <c r="D194" s="220" t="s">
        <v>129</v>
      </c>
      <c r="E194" s="42"/>
      <c r="F194" s="221" t="s">
        <v>389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129</v>
      </c>
      <c r="AU194" s="19" t="s">
        <v>79</v>
      </c>
    </row>
    <row r="195" s="2" customFormat="1">
      <c r="A195" s="40"/>
      <c r="B195" s="41"/>
      <c r="C195" s="42"/>
      <c r="D195" s="220" t="s">
        <v>130</v>
      </c>
      <c r="E195" s="42"/>
      <c r="F195" s="225" t="s">
        <v>391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130</v>
      </c>
      <c r="AU195" s="19" t="s">
        <v>79</v>
      </c>
    </row>
    <row r="196" s="14" customFormat="1">
      <c r="A196" s="14"/>
      <c r="B196" s="248"/>
      <c r="C196" s="249"/>
      <c r="D196" s="220" t="s">
        <v>132</v>
      </c>
      <c r="E196" s="250" t="s">
        <v>19</v>
      </c>
      <c r="F196" s="251" t="s">
        <v>383</v>
      </c>
      <c r="G196" s="249"/>
      <c r="H196" s="250" t="s">
        <v>19</v>
      </c>
      <c r="I196" s="252"/>
      <c r="J196" s="249"/>
      <c r="K196" s="249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132</v>
      </c>
      <c r="AU196" s="257" t="s">
        <v>79</v>
      </c>
      <c r="AV196" s="14" t="s">
        <v>77</v>
      </c>
      <c r="AW196" s="14" t="s">
        <v>31</v>
      </c>
      <c r="AX196" s="14" t="s">
        <v>69</v>
      </c>
      <c r="AY196" s="257" t="s">
        <v>119</v>
      </c>
    </row>
    <row r="197" s="13" customFormat="1">
      <c r="A197" s="13"/>
      <c r="B197" s="226"/>
      <c r="C197" s="227"/>
      <c r="D197" s="220" t="s">
        <v>132</v>
      </c>
      <c r="E197" s="228" t="s">
        <v>19</v>
      </c>
      <c r="F197" s="229" t="s">
        <v>492</v>
      </c>
      <c r="G197" s="227"/>
      <c r="H197" s="230">
        <v>353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132</v>
      </c>
      <c r="AU197" s="236" t="s">
        <v>79</v>
      </c>
      <c r="AV197" s="13" t="s">
        <v>79</v>
      </c>
      <c r="AW197" s="13" t="s">
        <v>31</v>
      </c>
      <c r="AX197" s="13" t="s">
        <v>69</v>
      </c>
      <c r="AY197" s="236" t="s">
        <v>119</v>
      </c>
    </row>
    <row r="198" s="15" customFormat="1">
      <c r="A198" s="15"/>
      <c r="B198" s="258"/>
      <c r="C198" s="259"/>
      <c r="D198" s="220" t="s">
        <v>132</v>
      </c>
      <c r="E198" s="260" t="s">
        <v>19</v>
      </c>
      <c r="F198" s="261" t="s">
        <v>150</v>
      </c>
      <c r="G198" s="259"/>
      <c r="H198" s="262">
        <v>353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132</v>
      </c>
      <c r="AU198" s="268" t="s">
        <v>79</v>
      </c>
      <c r="AV198" s="15" t="s">
        <v>127</v>
      </c>
      <c r="AW198" s="15" t="s">
        <v>31</v>
      </c>
      <c r="AX198" s="15" t="s">
        <v>77</v>
      </c>
      <c r="AY198" s="268" t="s">
        <v>119</v>
      </c>
    </row>
    <row r="199" s="13" customFormat="1">
      <c r="A199" s="13"/>
      <c r="B199" s="226"/>
      <c r="C199" s="227"/>
      <c r="D199" s="220" t="s">
        <v>132</v>
      </c>
      <c r="E199" s="227"/>
      <c r="F199" s="229" t="s">
        <v>494</v>
      </c>
      <c r="G199" s="227"/>
      <c r="H199" s="230">
        <v>6707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132</v>
      </c>
      <c r="AU199" s="236" t="s">
        <v>79</v>
      </c>
      <c r="AV199" s="13" t="s">
        <v>79</v>
      </c>
      <c r="AW199" s="13" t="s">
        <v>4</v>
      </c>
      <c r="AX199" s="13" t="s">
        <v>77</v>
      </c>
      <c r="AY199" s="236" t="s">
        <v>119</v>
      </c>
    </row>
    <row r="200" s="2" customFormat="1" ht="16.5" customHeight="1">
      <c r="A200" s="40"/>
      <c r="B200" s="41"/>
      <c r="C200" s="237" t="s">
        <v>319</v>
      </c>
      <c r="D200" s="237" t="s">
        <v>135</v>
      </c>
      <c r="E200" s="238" t="s">
        <v>400</v>
      </c>
      <c r="F200" s="239" t="s">
        <v>401</v>
      </c>
      <c r="G200" s="240" t="s">
        <v>213</v>
      </c>
      <c r="H200" s="241">
        <v>353</v>
      </c>
      <c r="I200" s="242"/>
      <c r="J200" s="243">
        <f>ROUND(I200*H200,2)</f>
        <v>0</v>
      </c>
      <c r="K200" s="239" t="s">
        <v>449</v>
      </c>
      <c r="L200" s="46"/>
      <c r="M200" s="244" t="s">
        <v>19</v>
      </c>
      <c r="N200" s="245" t="s">
        <v>40</v>
      </c>
      <c r="O200" s="86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127</v>
      </c>
      <c r="AT200" s="218" t="s">
        <v>135</v>
      </c>
      <c r="AU200" s="218" t="s">
        <v>79</v>
      </c>
      <c r="AY200" s="19" t="s">
        <v>119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77</v>
      </c>
      <c r="BK200" s="219">
        <f>ROUND(I200*H200,2)</f>
        <v>0</v>
      </c>
      <c r="BL200" s="19" t="s">
        <v>127</v>
      </c>
      <c r="BM200" s="218" t="s">
        <v>495</v>
      </c>
    </row>
    <row r="201" s="2" customFormat="1">
      <c r="A201" s="40"/>
      <c r="B201" s="41"/>
      <c r="C201" s="42"/>
      <c r="D201" s="220" t="s">
        <v>129</v>
      </c>
      <c r="E201" s="42"/>
      <c r="F201" s="221" t="s">
        <v>403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129</v>
      </c>
      <c r="AU201" s="19" t="s">
        <v>79</v>
      </c>
    </row>
    <row r="202" s="13" customFormat="1">
      <c r="A202" s="13"/>
      <c r="B202" s="226"/>
      <c r="C202" s="227"/>
      <c r="D202" s="220" t="s">
        <v>132</v>
      </c>
      <c r="E202" s="228" t="s">
        <v>19</v>
      </c>
      <c r="F202" s="229" t="s">
        <v>492</v>
      </c>
      <c r="G202" s="227"/>
      <c r="H202" s="230">
        <v>353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132</v>
      </c>
      <c r="AU202" s="236" t="s">
        <v>79</v>
      </c>
      <c r="AV202" s="13" t="s">
        <v>79</v>
      </c>
      <c r="AW202" s="13" t="s">
        <v>31</v>
      </c>
      <c r="AX202" s="13" t="s">
        <v>77</v>
      </c>
      <c r="AY202" s="236" t="s">
        <v>119</v>
      </c>
    </row>
    <row r="203" s="2" customFormat="1" ht="16.5" customHeight="1">
      <c r="A203" s="40"/>
      <c r="B203" s="41"/>
      <c r="C203" s="237" t="s">
        <v>326</v>
      </c>
      <c r="D203" s="237" t="s">
        <v>135</v>
      </c>
      <c r="E203" s="238" t="s">
        <v>406</v>
      </c>
      <c r="F203" s="239" t="s">
        <v>407</v>
      </c>
      <c r="G203" s="240" t="s">
        <v>213</v>
      </c>
      <c r="H203" s="241">
        <v>703.71000000000004</v>
      </c>
      <c r="I203" s="242"/>
      <c r="J203" s="243">
        <f>ROUND(I203*H203,2)</f>
        <v>0</v>
      </c>
      <c r="K203" s="239" t="s">
        <v>449</v>
      </c>
      <c r="L203" s="46"/>
      <c r="M203" s="244" t="s">
        <v>19</v>
      </c>
      <c r="N203" s="245" t="s">
        <v>40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127</v>
      </c>
      <c r="AT203" s="218" t="s">
        <v>135</v>
      </c>
      <c r="AU203" s="218" t="s">
        <v>79</v>
      </c>
      <c r="AY203" s="19" t="s">
        <v>119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77</v>
      </c>
      <c r="BK203" s="219">
        <f>ROUND(I203*H203,2)</f>
        <v>0</v>
      </c>
      <c r="BL203" s="19" t="s">
        <v>127</v>
      </c>
      <c r="BM203" s="218" t="s">
        <v>496</v>
      </c>
    </row>
    <row r="204" s="2" customFormat="1">
      <c r="A204" s="40"/>
      <c r="B204" s="41"/>
      <c r="C204" s="42"/>
      <c r="D204" s="220" t="s">
        <v>129</v>
      </c>
      <c r="E204" s="42"/>
      <c r="F204" s="221" t="s">
        <v>409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129</v>
      </c>
      <c r="AU204" s="19" t="s">
        <v>79</v>
      </c>
    </row>
    <row r="205" s="13" customFormat="1">
      <c r="A205" s="13"/>
      <c r="B205" s="226"/>
      <c r="C205" s="227"/>
      <c r="D205" s="220" t="s">
        <v>132</v>
      </c>
      <c r="E205" s="227"/>
      <c r="F205" s="229" t="s">
        <v>497</v>
      </c>
      <c r="G205" s="227"/>
      <c r="H205" s="230">
        <v>703.71000000000004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132</v>
      </c>
      <c r="AU205" s="236" t="s">
        <v>79</v>
      </c>
      <c r="AV205" s="13" t="s">
        <v>79</v>
      </c>
      <c r="AW205" s="13" t="s">
        <v>4</v>
      </c>
      <c r="AX205" s="13" t="s">
        <v>77</v>
      </c>
      <c r="AY205" s="236" t="s">
        <v>119</v>
      </c>
    </row>
    <row r="206" s="12" customFormat="1" ht="25.92" customHeight="1">
      <c r="A206" s="12"/>
      <c r="B206" s="190"/>
      <c r="C206" s="191"/>
      <c r="D206" s="192" t="s">
        <v>68</v>
      </c>
      <c r="E206" s="193" t="s">
        <v>412</v>
      </c>
      <c r="F206" s="193" t="s">
        <v>413</v>
      </c>
      <c r="G206" s="191"/>
      <c r="H206" s="191"/>
      <c r="I206" s="194"/>
      <c r="J206" s="195">
        <f>BK206</f>
        <v>0</v>
      </c>
      <c r="K206" s="191"/>
      <c r="L206" s="196"/>
      <c r="M206" s="197"/>
      <c r="N206" s="198"/>
      <c r="O206" s="198"/>
      <c r="P206" s="199">
        <f>P207+P214</f>
        <v>0</v>
      </c>
      <c r="Q206" s="198"/>
      <c r="R206" s="199">
        <f>R207+R214</f>
        <v>0</v>
      </c>
      <c r="S206" s="198"/>
      <c r="T206" s="200">
        <f>T207+T214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165</v>
      </c>
      <c r="AT206" s="202" t="s">
        <v>68</v>
      </c>
      <c r="AU206" s="202" t="s">
        <v>69</v>
      </c>
      <c r="AY206" s="201" t="s">
        <v>119</v>
      </c>
      <c r="BK206" s="203">
        <f>BK207+BK214</f>
        <v>0</v>
      </c>
    </row>
    <row r="207" s="12" customFormat="1" ht="22.8" customHeight="1">
      <c r="A207" s="12"/>
      <c r="B207" s="190"/>
      <c r="C207" s="191"/>
      <c r="D207" s="192" t="s">
        <v>68</v>
      </c>
      <c r="E207" s="204" t="s">
        <v>414</v>
      </c>
      <c r="F207" s="204" t="s">
        <v>415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SUM(P208:P213)</f>
        <v>0</v>
      </c>
      <c r="Q207" s="198"/>
      <c r="R207" s="199">
        <f>SUM(R208:R213)</f>
        <v>0</v>
      </c>
      <c r="S207" s="198"/>
      <c r="T207" s="20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165</v>
      </c>
      <c r="AT207" s="202" t="s">
        <v>68</v>
      </c>
      <c r="AU207" s="202" t="s">
        <v>77</v>
      </c>
      <c r="AY207" s="201" t="s">
        <v>119</v>
      </c>
      <c r="BK207" s="203">
        <f>SUM(BK208:BK213)</f>
        <v>0</v>
      </c>
    </row>
    <row r="208" s="2" customFormat="1" ht="16.5" customHeight="1">
      <c r="A208" s="40"/>
      <c r="B208" s="41"/>
      <c r="C208" s="237" t="s">
        <v>333</v>
      </c>
      <c r="D208" s="237" t="s">
        <v>135</v>
      </c>
      <c r="E208" s="238" t="s">
        <v>417</v>
      </c>
      <c r="F208" s="239" t="s">
        <v>418</v>
      </c>
      <c r="G208" s="240" t="s">
        <v>419</v>
      </c>
      <c r="H208" s="241">
        <v>1</v>
      </c>
      <c r="I208" s="242"/>
      <c r="J208" s="243">
        <f>ROUND(I208*H208,2)</f>
        <v>0</v>
      </c>
      <c r="K208" s="239" t="s">
        <v>449</v>
      </c>
      <c r="L208" s="46"/>
      <c r="M208" s="244" t="s">
        <v>19</v>
      </c>
      <c r="N208" s="245" t="s">
        <v>40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420</v>
      </c>
      <c r="AT208" s="218" t="s">
        <v>135</v>
      </c>
      <c r="AU208" s="218" t="s">
        <v>79</v>
      </c>
      <c r="AY208" s="19" t="s">
        <v>119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77</v>
      </c>
      <c r="BK208" s="219">
        <f>ROUND(I208*H208,2)</f>
        <v>0</v>
      </c>
      <c r="BL208" s="19" t="s">
        <v>420</v>
      </c>
      <c r="BM208" s="218" t="s">
        <v>498</v>
      </c>
    </row>
    <row r="209" s="2" customFormat="1">
      <c r="A209" s="40"/>
      <c r="B209" s="41"/>
      <c r="C209" s="42"/>
      <c r="D209" s="220" t="s">
        <v>129</v>
      </c>
      <c r="E209" s="42"/>
      <c r="F209" s="221" t="s">
        <v>422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129</v>
      </c>
      <c r="AU209" s="19" t="s">
        <v>79</v>
      </c>
    </row>
    <row r="210" s="2" customFormat="1" ht="16.5" customHeight="1">
      <c r="A210" s="40"/>
      <c r="B210" s="41"/>
      <c r="C210" s="237" t="s">
        <v>342</v>
      </c>
      <c r="D210" s="237" t="s">
        <v>135</v>
      </c>
      <c r="E210" s="238" t="s">
        <v>425</v>
      </c>
      <c r="F210" s="239" t="s">
        <v>426</v>
      </c>
      <c r="G210" s="240" t="s">
        <v>316</v>
      </c>
      <c r="H210" s="241">
        <v>1</v>
      </c>
      <c r="I210" s="242"/>
      <c r="J210" s="243">
        <f>ROUND(I210*H210,2)</f>
        <v>0</v>
      </c>
      <c r="K210" s="239" t="s">
        <v>449</v>
      </c>
      <c r="L210" s="46"/>
      <c r="M210" s="244" t="s">
        <v>19</v>
      </c>
      <c r="N210" s="245" t="s">
        <v>40</v>
      </c>
      <c r="O210" s="86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420</v>
      </c>
      <c r="AT210" s="218" t="s">
        <v>135</v>
      </c>
      <c r="AU210" s="218" t="s">
        <v>79</v>
      </c>
      <c r="AY210" s="19" t="s">
        <v>119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77</v>
      </c>
      <c r="BK210" s="219">
        <f>ROUND(I210*H210,2)</f>
        <v>0</v>
      </c>
      <c r="BL210" s="19" t="s">
        <v>420</v>
      </c>
      <c r="BM210" s="218" t="s">
        <v>499</v>
      </c>
    </row>
    <row r="211" s="2" customFormat="1">
      <c r="A211" s="40"/>
      <c r="B211" s="41"/>
      <c r="C211" s="42"/>
      <c r="D211" s="220" t="s">
        <v>129</v>
      </c>
      <c r="E211" s="42"/>
      <c r="F211" s="221" t="s">
        <v>428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129</v>
      </c>
      <c r="AU211" s="19" t="s">
        <v>79</v>
      </c>
    </row>
    <row r="212" s="2" customFormat="1" ht="16.5" customHeight="1">
      <c r="A212" s="40"/>
      <c r="B212" s="41"/>
      <c r="C212" s="237" t="s">
        <v>346</v>
      </c>
      <c r="D212" s="237" t="s">
        <v>135</v>
      </c>
      <c r="E212" s="238" t="s">
        <v>431</v>
      </c>
      <c r="F212" s="239" t="s">
        <v>432</v>
      </c>
      <c r="G212" s="240" t="s">
        <v>316</v>
      </c>
      <c r="H212" s="241">
        <v>1</v>
      </c>
      <c r="I212" s="242"/>
      <c r="J212" s="243">
        <f>ROUND(I212*H212,2)</f>
        <v>0</v>
      </c>
      <c r="K212" s="239" t="s">
        <v>449</v>
      </c>
      <c r="L212" s="46"/>
      <c r="M212" s="244" t="s">
        <v>19</v>
      </c>
      <c r="N212" s="245" t="s">
        <v>40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420</v>
      </c>
      <c r="AT212" s="218" t="s">
        <v>135</v>
      </c>
      <c r="AU212" s="218" t="s">
        <v>79</v>
      </c>
      <c r="AY212" s="19" t="s">
        <v>119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77</v>
      </c>
      <c r="BK212" s="219">
        <f>ROUND(I212*H212,2)</f>
        <v>0</v>
      </c>
      <c r="BL212" s="19" t="s">
        <v>420</v>
      </c>
      <c r="BM212" s="218" t="s">
        <v>500</v>
      </c>
    </row>
    <row r="213" s="2" customFormat="1">
      <c r="A213" s="40"/>
      <c r="B213" s="41"/>
      <c r="C213" s="42"/>
      <c r="D213" s="220" t="s">
        <v>129</v>
      </c>
      <c r="E213" s="42"/>
      <c r="F213" s="221" t="s">
        <v>432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129</v>
      </c>
      <c r="AU213" s="19" t="s">
        <v>79</v>
      </c>
    </row>
    <row r="214" s="12" customFormat="1" ht="22.8" customHeight="1">
      <c r="A214" s="12"/>
      <c r="B214" s="190"/>
      <c r="C214" s="191"/>
      <c r="D214" s="192" t="s">
        <v>68</v>
      </c>
      <c r="E214" s="204" t="s">
        <v>435</v>
      </c>
      <c r="F214" s="204" t="s">
        <v>436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SUM(P215:P216)</f>
        <v>0</v>
      </c>
      <c r="Q214" s="198"/>
      <c r="R214" s="199">
        <f>SUM(R215:R216)</f>
        <v>0</v>
      </c>
      <c r="S214" s="198"/>
      <c r="T214" s="20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165</v>
      </c>
      <c r="AT214" s="202" t="s">
        <v>68</v>
      </c>
      <c r="AU214" s="202" t="s">
        <v>77</v>
      </c>
      <c r="AY214" s="201" t="s">
        <v>119</v>
      </c>
      <c r="BK214" s="203">
        <f>SUM(BK215:BK216)</f>
        <v>0</v>
      </c>
    </row>
    <row r="215" s="2" customFormat="1" ht="16.5" customHeight="1">
      <c r="A215" s="40"/>
      <c r="B215" s="41"/>
      <c r="C215" s="237" t="s">
        <v>350</v>
      </c>
      <c r="D215" s="237" t="s">
        <v>135</v>
      </c>
      <c r="E215" s="238" t="s">
        <v>438</v>
      </c>
      <c r="F215" s="239" t="s">
        <v>439</v>
      </c>
      <c r="G215" s="240" t="s">
        <v>316</v>
      </c>
      <c r="H215" s="241">
        <v>1</v>
      </c>
      <c r="I215" s="242"/>
      <c r="J215" s="243">
        <f>ROUND(I215*H215,2)</f>
        <v>0</v>
      </c>
      <c r="K215" s="239" t="s">
        <v>449</v>
      </c>
      <c r="L215" s="46"/>
      <c r="M215" s="244" t="s">
        <v>19</v>
      </c>
      <c r="N215" s="245" t="s">
        <v>40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420</v>
      </c>
      <c r="AT215" s="218" t="s">
        <v>135</v>
      </c>
      <c r="AU215" s="218" t="s">
        <v>79</v>
      </c>
      <c r="AY215" s="19" t="s">
        <v>119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77</v>
      </c>
      <c r="BK215" s="219">
        <f>ROUND(I215*H215,2)</f>
        <v>0</v>
      </c>
      <c r="BL215" s="19" t="s">
        <v>420</v>
      </c>
      <c r="BM215" s="218" t="s">
        <v>501</v>
      </c>
    </row>
    <row r="216" s="2" customFormat="1">
      <c r="A216" s="40"/>
      <c r="B216" s="41"/>
      <c r="C216" s="42"/>
      <c r="D216" s="220" t="s">
        <v>129</v>
      </c>
      <c r="E216" s="42"/>
      <c r="F216" s="221" t="s">
        <v>441</v>
      </c>
      <c r="G216" s="42"/>
      <c r="H216" s="42"/>
      <c r="I216" s="222"/>
      <c r="J216" s="42"/>
      <c r="K216" s="42"/>
      <c r="L216" s="46"/>
      <c r="M216" s="269"/>
      <c r="N216" s="270"/>
      <c r="O216" s="271"/>
      <c r="P216" s="271"/>
      <c r="Q216" s="271"/>
      <c r="R216" s="271"/>
      <c r="S216" s="271"/>
      <c r="T216" s="272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129</v>
      </c>
      <c r="AU216" s="19" t="s">
        <v>79</v>
      </c>
    </row>
    <row r="217" s="2" customFormat="1" ht="6.96" customHeight="1">
      <c r="A217" s="40"/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46"/>
      <c r="M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</sheetData>
  <sheetProtection sheet="1" autoFilter="0" formatColumns="0" formatRows="0" objects="1" scenarios="1" spinCount="100000" saltValue="IsdJodVbmBHNYimf6usZzI/DGr2LNJznuoGGCzpahvnt9UBND5icgKKuEBzuRkePfEU5Q1wtONFaH1EPTKj9Sg==" hashValue="TVrUrbKr/0adsUOeAcIsERfi3RVogFZz66h6QXP3XmZxlY90Q9BzxBzUpORKFupgrQEZIfajXwXShbSSRs8tAg==" algorithmName="SHA-512" password="CC35"/>
  <autoFilter ref="C89:K21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DÝŠINA-ŠKOLNÍ ULICE - REKONSTRUKCE MK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502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25. 11. 2020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ROUND((SUM(BE83:BE125)),  2)</f>
        <v>0</v>
      </c>
      <c r="G33" s="40"/>
      <c r="H33" s="40"/>
      <c r="I33" s="150">
        <v>0.20999999999999999</v>
      </c>
      <c r="J33" s="149">
        <f>ROUND(((SUM(BE83:BE125))*I33),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ROUND((SUM(BF83:BF125)),  2)</f>
        <v>0</v>
      </c>
      <c r="G34" s="40"/>
      <c r="H34" s="40"/>
      <c r="I34" s="150">
        <v>0.12</v>
      </c>
      <c r="J34" s="149">
        <f>ROUND(((SUM(BF83:BF125))*I34),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ROUND((SUM(BH83:BH125)),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DÝŠINA-ŠKOLNÍ ULICE - REKONSTRUKCE MK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101.3 - 2.ETAPA - NEUZNATELNÉ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25. 11. 2020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J113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104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DÝŠINA-ŠKOLNÍ ULICE - REKONSTRUKCE MK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87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101.3 - 2.ETAPA - NEUZNATELNÉ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25. 11. 2020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105</v>
      </c>
      <c r="D82" s="182" t="s">
        <v>54</v>
      </c>
      <c r="E82" s="182" t="s">
        <v>50</v>
      </c>
      <c r="F82" s="182" t="s">
        <v>51</v>
      </c>
      <c r="G82" s="182" t="s">
        <v>106</v>
      </c>
      <c r="H82" s="182" t="s">
        <v>107</v>
      </c>
      <c r="I82" s="182" t="s">
        <v>108</v>
      </c>
      <c r="J82" s="182" t="s">
        <v>91</v>
      </c>
      <c r="K82" s="183" t="s">
        <v>109</v>
      </c>
      <c r="L82" s="184"/>
      <c r="M82" s="94" t="s">
        <v>19</v>
      </c>
      <c r="N82" s="95" t="s">
        <v>39</v>
      </c>
      <c r="O82" s="95" t="s">
        <v>110</v>
      </c>
      <c r="P82" s="95" t="s">
        <v>111</v>
      </c>
      <c r="Q82" s="95" t="s">
        <v>112</v>
      </c>
      <c r="R82" s="95" t="s">
        <v>113</v>
      </c>
      <c r="S82" s="95" t="s">
        <v>114</v>
      </c>
      <c r="T82" s="96" t="s">
        <v>115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116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18.852462000000003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92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117</v>
      </c>
      <c r="F84" s="193" t="s">
        <v>118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P85+P100+P113</f>
        <v>0</v>
      </c>
      <c r="Q84" s="198"/>
      <c r="R84" s="199">
        <f>R85+R100+R113</f>
        <v>18.852462000000003</v>
      </c>
      <c r="S84" s="198"/>
      <c r="T84" s="200">
        <f>T85+T100+T113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69</v>
      </c>
      <c r="AY84" s="201" t="s">
        <v>119</v>
      </c>
      <c r="BK84" s="203">
        <f>BK85+BK100+BK113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77</v>
      </c>
      <c r="F85" s="204" t="s">
        <v>120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SUM(P86:P99)</f>
        <v>0</v>
      </c>
      <c r="Q85" s="198"/>
      <c r="R85" s="199">
        <f>SUM(R86:R99)</f>
        <v>18.0015</v>
      </c>
      <c r="S85" s="198"/>
      <c r="T85" s="200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77</v>
      </c>
      <c r="AY85" s="201" t="s">
        <v>119</v>
      </c>
      <c r="BK85" s="203">
        <f>SUM(BK86:BK99)</f>
        <v>0</v>
      </c>
    </row>
    <row r="86" s="2" customFormat="1" ht="16.5" customHeight="1">
      <c r="A86" s="40"/>
      <c r="B86" s="41"/>
      <c r="C86" s="237" t="s">
        <v>77</v>
      </c>
      <c r="D86" s="237" t="s">
        <v>135</v>
      </c>
      <c r="E86" s="238" t="s">
        <v>193</v>
      </c>
      <c r="F86" s="239" t="s">
        <v>194</v>
      </c>
      <c r="G86" s="240" t="s">
        <v>138</v>
      </c>
      <c r="H86" s="241">
        <v>100</v>
      </c>
      <c r="I86" s="242"/>
      <c r="J86" s="243">
        <f>ROUND(I86*H86,2)</f>
        <v>0</v>
      </c>
      <c r="K86" s="239" t="s">
        <v>449</v>
      </c>
      <c r="L86" s="46"/>
      <c r="M86" s="244" t="s">
        <v>19</v>
      </c>
      <c r="N86" s="245" t="s">
        <v>40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127</v>
      </c>
      <c r="AT86" s="218" t="s">
        <v>135</v>
      </c>
      <c r="AU86" s="218" t="s">
        <v>79</v>
      </c>
      <c r="AY86" s="19" t="s">
        <v>119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77</v>
      </c>
      <c r="BK86" s="219">
        <f>ROUND(I86*H86,2)</f>
        <v>0</v>
      </c>
      <c r="BL86" s="19" t="s">
        <v>127</v>
      </c>
      <c r="BM86" s="218" t="s">
        <v>503</v>
      </c>
    </row>
    <row r="87" s="2" customFormat="1">
      <c r="A87" s="40"/>
      <c r="B87" s="41"/>
      <c r="C87" s="42"/>
      <c r="D87" s="220" t="s">
        <v>129</v>
      </c>
      <c r="E87" s="42"/>
      <c r="F87" s="221" t="s">
        <v>196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129</v>
      </c>
      <c r="AU87" s="19" t="s">
        <v>79</v>
      </c>
    </row>
    <row r="88" s="2" customFormat="1" ht="16.5" customHeight="1">
      <c r="A88" s="40"/>
      <c r="B88" s="41"/>
      <c r="C88" s="237" t="s">
        <v>79</v>
      </c>
      <c r="D88" s="237" t="s">
        <v>135</v>
      </c>
      <c r="E88" s="238" t="s">
        <v>200</v>
      </c>
      <c r="F88" s="239" t="s">
        <v>201</v>
      </c>
      <c r="G88" s="240" t="s">
        <v>138</v>
      </c>
      <c r="H88" s="241">
        <v>100</v>
      </c>
      <c r="I88" s="242"/>
      <c r="J88" s="243">
        <f>ROUND(I88*H88,2)</f>
        <v>0</v>
      </c>
      <c r="K88" s="239" t="s">
        <v>452</v>
      </c>
      <c r="L88" s="46"/>
      <c r="M88" s="244" t="s">
        <v>19</v>
      </c>
      <c r="N88" s="245" t="s">
        <v>40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127</v>
      </c>
      <c r="AT88" s="218" t="s">
        <v>135</v>
      </c>
      <c r="AU88" s="218" t="s">
        <v>79</v>
      </c>
      <c r="AY88" s="19" t="s">
        <v>119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77</v>
      </c>
      <c r="BK88" s="219">
        <f>ROUND(I88*H88,2)</f>
        <v>0</v>
      </c>
      <c r="BL88" s="19" t="s">
        <v>127</v>
      </c>
      <c r="BM88" s="218" t="s">
        <v>504</v>
      </c>
    </row>
    <row r="89" s="2" customFormat="1">
      <c r="A89" s="40"/>
      <c r="B89" s="41"/>
      <c r="C89" s="42"/>
      <c r="D89" s="220" t="s">
        <v>129</v>
      </c>
      <c r="E89" s="42"/>
      <c r="F89" s="221" t="s">
        <v>203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129</v>
      </c>
      <c r="AU89" s="19" t="s">
        <v>79</v>
      </c>
    </row>
    <row r="90" s="2" customFormat="1" ht="16.5" customHeight="1">
      <c r="A90" s="40"/>
      <c r="B90" s="41"/>
      <c r="C90" s="206" t="s">
        <v>151</v>
      </c>
      <c r="D90" s="206" t="s">
        <v>121</v>
      </c>
      <c r="E90" s="207" t="s">
        <v>206</v>
      </c>
      <c r="F90" s="208" t="s">
        <v>207</v>
      </c>
      <c r="G90" s="209" t="s">
        <v>208</v>
      </c>
      <c r="H90" s="210">
        <v>1.5</v>
      </c>
      <c r="I90" s="211"/>
      <c r="J90" s="212">
        <f>ROUND(I90*H90,2)</f>
        <v>0</v>
      </c>
      <c r="K90" s="208" t="s">
        <v>449</v>
      </c>
      <c r="L90" s="213"/>
      <c r="M90" s="214" t="s">
        <v>19</v>
      </c>
      <c r="N90" s="215" t="s">
        <v>40</v>
      </c>
      <c r="O90" s="86"/>
      <c r="P90" s="216">
        <f>O90*H90</f>
        <v>0</v>
      </c>
      <c r="Q90" s="216">
        <v>0.001</v>
      </c>
      <c r="R90" s="216">
        <f>Q90*H90</f>
        <v>0.0015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126</v>
      </c>
      <c r="AT90" s="218" t="s">
        <v>121</v>
      </c>
      <c r="AU90" s="218" t="s">
        <v>79</v>
      </c>
      <c r="AY90" s="19" t="s">
        <v>119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77</v>
      </c>
      <c r="BK90" s="219">
        <f>ROUND(I90*H90,2)</f>
        <v>0</v>
      </c>
      <c r="BL90" s="19" t="s">
        <v>127</v>
      </c>
      <c r="BM90" s="218" t="s">
        <v>505</v>
      </c>
    </row>
    <row r="91" s="2" customFormat="1">
      <c r="A91" s="40"/>
      <c r="B91" s="41"/>
      <c r="C91" s="42"/>
      <c r="D91" s="220" t="s">
        <v>129</v>
      </c>
      <c r="E91" s="42"/>
      <c r="F91" s="221" t="s">
        <v>207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129</v>
      </c>
      <c r="AU91" s="19" t="s">
        <v>79</v>
      </c>
    </row>
    <row r="92" s="13" customFormat="1">
      <c r="A92" s="13"/>
      <c r="B92" s="226"/>
      <c r="C92" s="227"/>
      <c r="D92" s="220" t="s">
        <v>132</v>
      </c>
      <c r="E92" s="227"/>
      <c r="F92" s="229" t="s">
        <v>506</v>
      </c>
      <c r="G92" s="227"/>
      <c r="H92" s="230">
        <v>1.5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132</v>
      </c>
      <c r="AU92" s="236" t="s">
        <v>79</v>
      </c>
      <c r="AV92" s="13" t="s">
        <v>79</v>
      </c>
      <c r="AW92" s="13" t="s">
        <v>4</v>
      </c>
      <c r="AX92" s="13" t="s">
        <v>77</v>
      </c>
      <c r="AY92" s="236" t="s">
        <v>119</v>
      </c>
    </row>
    <row r="93" s="2" customFormat="1" ht="16.5" customHeight="1">
      <c r="A93" s="40"/>
      <c r="B93" s="41"/>
      <c r="C93" s="206" t="s">
        <v>127</v>
      </c>
      <c r="D93" s="206" t="s">
        <v>121</v>
      </c>
      <c r="E93" s="207" t="s">
        <v>211</v>
      </c>
      <c r="F93" s="208" t="s">
        <v>212</v>
      </c>
      <c r="G93" s="209" t="s">
        <v>213</v>
      </c>
      <c r="H93" s="210">
        <v>18</v>
      </c>
      <c r="I93" s="211"/>
      <c r="J93" s="212">
        <f>ROUND(I93*H93,2)</f>
        <v>0</v>
      </c>
      <c r="K93" s="208" t="s">
        <v>449</v>
      </c>
      <c r="L93" s="213"/>
      <c r="M93" s="214" t="s">
        <v>19</v>
      </c>
      <c r="N93" s="215" t="s">
        <v>40</v>
      </c>
      <c r="O93" s="86"/>
      <c r="P93" s="216">
        <f>O93*H93</f>
        <v>0</v>
      </c>
      <c r="Q93" s="216">
        <v>1</v>
      </c>
      <c r="R93" s="216">
        <f>Q93*H93</f>
        <v>18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126</v>
      </c>
      <c r="AT93" s="218" t="s">
        <v>121</v>
      </c>
      <c r="AU93" s="218" t="s">
        <v>79</v>
      </c>
      <c r="AY93" s="19" t="s">
        <v>119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77</v>
      </c>
      <c r="BK93" s="219">
        <f>ROUND(I93*H93,2)</f>
        <v>0</v>
      </c>
      <c r="BL93" s="19" t="s">
        <v>127</v>
      </c>
      <c r="BM93" s="218" t="s">
        <v>507</v>
      </c>
    </row>
    <row r="94" s="2" customFormat="1">
      <c r="A94" s="40"/>
      <c r="B94" s="41"/>
      <c r="C94" s="42"/>
      <c r="D94" s="220" t="s">
        <v>129</v>
      </c>
      <c r="E94" s="42"/>
      <c r="F94" s="221" t="s">
        <v>212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129</v>
      </c>
      <c r="AU94" s="19" t="s">
        <v>79</v>
      </c>
    </row>
    <row r="95" s="13" customFormat="1">
      <c r="A95" s="13"/>
      <c r="B95" s="226"/>
      <c r="C95" s="227"/>
      <c r="D95" s="220" t="s">
        <v>132</v>
      </c>
      <c r="E95" s="228" t="s">
        <v>19</v>
      </c>
      <c r="F95" s="229" t="s">
        <v>508</v>
      </c>
      <c r="G95" s="227"/>
      <c r="H95" s="230">
        <v>18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132</v>
      </c>
      <c r="AU95" s="236" t="s">
        <v>79</v>
      </c>
      <c r="AV95" s="13" t="s">
        <v>79</v>
      </c>
      <c r="AW95" s="13" t="s">
        <v>31</v>
      </c>
      <c r="AX95" s="13" t="s">
        <v>77</v>
      </c>
      <c r="AY95" s="236" t="s">
        <v>119</v>
      </c>
    </row>
    <row r="96" s="2" customFormat="1" ht="16.5" customHeight="1">
      <c r="A96" s="40"/>
      <c r="B96" s="41"/>
      <c r="C96" s="237" t="s">
        <v>165</v>
      </c>
      <c r="D96" s="237" t="s">
        <v>135</v>
      </c>
      <c r="E96" s="238" t="s">
        <v>217</v>
      </c>
      <c r="F96" s="239" t="s">
        <v>218</v>
      </c>
      <c r="G96" s="240" t="s">
        <v>138</v>
      </c>
      <c r="H96" s="241">
        <v>100</v>
      </c>
      <c r="I96" s="242"/>
      <c r="J96" s="243">
        <f>ROUND(I96*H96,2)</f>
        <v>0</v>
      </c>
      <c r="K96" s="239" t="s">
        <v>449</v>
      </c>
      <c r="L96" s="46"/>
      <c r="M96" s="244" t="s">
        <v>19</v>
      </c>
      <c r="N96" s="245" t="s">
        <v>40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127</v>
      </c>
      <c r="AT96" s="218" t="s">
        <v>135</v>
      </c>
      <c r="AU96" s="218" t="s">
        <v>79</v>
      </c>
      <c r="AY96" s="19" t="s">
        <v>119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77</v>
      </c>
      <c r="BK96" s="219">
        <f>ROUND(I96*H96,2)</f>
        <v>0</v>
      </c>
      <c r="BL96" s="19" t="s">
        <v>127</v>
      </c>
      <c r="BM96" s="218" t="s">
        <v>509</v>
      </c>
    </row>
    <row r="97" s="2" customFormat="1">
      <c r="A97" s="40"/>
      <c r="B97" s="41"/>
      <c r="C97" s="42"/>
      <c r="D97" s="220" t="s">
        <v>129</v>
      </c>
      <c r="E97" s="42"/>
      <c r="F97" s="221" t="s">
        <v>220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129</v>
      </c>
      <c r="AU97" s="19" t="s">
        <v>79</v>
      </c>
    </row>
    <row r="98" s="14" customFormat="1">
      <c r="A98" s="14"/>
      <c r="B98" s="248"/>
      <c r="C98" s="249"/>
      <c r="D98" s="220" t="s">
        <v>132</v>
      </c>
      <c r="E98" s="250" t="s">
        <v>19</v>
      </c>
      <c r="F98" s="251" t="s">
        <v>222</v>
      </c>
      <c r="G98" s="249"/>
      <c r="H98" s="250" t="s">
        <v>19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132</v>
      </c>
      <c r="AU98" s="257" t="s">
        <v>79</v>
      </c>
      <c r="AV98" s="14" t="s">
        <v>77</v>
      </c>
      <c r="AW98" s="14" t="s">
        <v>31</v>
      </c>
      <c r="AX98" s="14" t="s">
        <v>69</v>
      </c>
      <c r="AY98" s="257" t="s">
        <v>119</v>
      </c>
    </row>
    <row r="99" s="13" customFormat="1">
      <c r="A99" s="13"/>
      <c r="B99" s="226"/>
      <c r="C99" s="227"/>
      <c r="D99" s="220" t="s">
        <v>132</v>
      </c>
      <c r="E99" s="228" t="s">
        <v>19</v>
      </c>
      <c r="F99" s="229" t="s">
        <v>510</v>
      </c>
      <c r="G99" s="227"/>
      <c r="H99" s="230">
        <v>100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132</v>
      </c>
      <c r="AU99" s="236" t="s">
        <v>79</v>
      </c>
      <c r="AV99" s="13" t="s">
        <v>79</v>
      </c>
      <c r="AW99" s="13" t="s">
        <v>31</v>
      </c>
      <c r="AX99" s="13" t="s">
        <v>77</v>
      </c>
      <c r="AY99" s="236" t="s">
        <v>119</v>
      </c>
    </row>
    <row r="100" s="12" customFormat="1" ht="22.8" customHeight="1">
      <c r="A100" s="12"/>
      <c r="B100" s="190"/>
      <c r="C100" s="191"/>
      <c r="D100" s="192" t="s">
        <v>68</v>
      </c>
      <c r="E100" s="204" t="s">
        <v>165</v>
      </c>
      <c r="F100" s="204" t="s">
        <v>247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SUM(P101:P112)</f>
        <v>0</v>
      </c>
      <c r="Q100" s="198"/>
      <c r="R100" s="199">
        <f>SUM(R101:R112)</f>
        <v>0.242982</v>
      </c>
      <c r="S100" s="198"/>
      <c r="T100" s="200">
        <f>SUM(T101:T112)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77</v>
      </c>
      <c r="AT100" s="202" t="s">
        <v>68</v>
      </c>
      <c r="AU100" s="202" t="s">
        <v>77</v>
      </c>
      <c r="AY100" s="201" t="s">
        <v>119</v>
      </c>
      <c r="BK100" s="203">
        <f>SUM(BK101:BK112)</f>
        <v>0</v>
      </c>
    </row>
    <row r="101" s="2" customFormat="1" ht="16.5" customHeight="1">
      <c r="A101" s="40"/>
      <c r="B101" s="41"/>
      <c r="C101" s="237" t="s">
        <v>147</v>
      </c>
      <c r="D101" s="237" t="s">
        <v>135</v>
      </c>
      <c r="E101" s="238" t="s">
        <v>248</v>
      </c>
      <c r="F101" s="239" t="s">
        <v>249</v>
      </c>
      <c r="G101" s="240" t="s">
        <v>138</v>
      </c>
      <c r="H101" s="241">
        <v>2.5</v>
      </c>
      <c r="I101" s="242"/>
      <c r="J101" s="243">
        <f>ROUND(I101*H101,2)</f>
        <v>0</v>
      </c>
      <c r="K101" s="239" t="s">
        <v>449</v>
      </c>
      <c r="L101" s="46"/>
      <c r="M101" s="244" t="s">
        <v>19</v>
      </c>
      <c r="N101" s="245" t="s">
        <v>40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127</v>
      </c>
      <c r="AT101" s="218" t="s">
        <v>135</v>
      </c>
      <c r="AU101" s="218" t="s">
        <v>79</v>
      </c>
      <c r="AY101" s="19" t="s">
        <v>119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77</v>
      </c>
      <c r="BK101" s="219">
        <f>ROUND(I101*H101,2)</f>
        <v>0</v>
      </c>
      <c r="BL101" s="19" t="s">
        <v>127</v>
      </c>
      <c r="BM101" s="218" t="s">
        <v>511</v>
      </c>
    </row>
    <row r="102" s="2" customFormat="1">
      <c r="A102" s="40"/>
      <c r="B102" s="41"/>
      <c r="C102" s="42"/>
      <c r="D102" s="220" t="s">
        <v>129</v>
      </c>
      <c r="E102" s="42"/>
      <c r="F102" s="221" t="s">
        <v>251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129</v>
      </c>
      <c r="AU102" s="19" t="s">
        <v>79</v>
      </c>
    </row>
    <row r="103" s="14" customFormat="1">
      <c r="A103" s="14"/>
      <c r="B103" s="248"/>
      <c r="C103" s="249"/>
      <c r="D103" s="220" t="s">
        <v>132</v>
      </c>
      <c r="E103" s="250" t="s">
        <v>19</v>
      </c>
      <c r="F103" s="251" t="s">
        <v>232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132</v>
      </c>
      <c r="AU103" s="257" t="s">
        <v>79</v>
      </c>
      <c r="AV103" s="14" t="s">
        <v>77</v>
      </c>
      <c r="AW103" s="14" t="s">
        <v>31</v>
      </c>
      <c r="AX103" s="14" t="s">
        <v>69</v>
      </c>
      <c r="AY103" s="257" t="s">
        <v>119</v>
      </c>
    </row>
    <row r="104" s="13" customFormat="1">
      <c r="A104" s="13"/>
      <c r="B104" s="226"/>
      <c r="C104" s="227"/>
      <c r="D104" s="220" t="s">
        <v>132</v>
      </c>
      <c r="E104" s="228" t="s">
        <v>19</v>
      </c>
      <c r="F104" s="229" t="s">
        <v>256</v>
      </c>
      <c r="G104" s="227"/>
      <c r="H104" s="230">
        <v>2.5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132</v>
      </c>
      <c r="AU104" s="236" t="s">
        <v>79</v>
      </c>
      <c r="AV104" s="13" t="s">
        <v>79</v>
      </c>
      <c r="AW104" s="13" t="s">
        <v>31</v>
      </c>
      <c r="AX104" s="13" t="s">
        <v>69</v>
      </c>
      <c r="AY104" s="236" t="s">
        <v>119</v>
      </c>
    </row>
    <row r="105" s="15" customFormat="1">
      <c r="A105" s="15"/>
      <c r="B105" s="258"/>
      <c r="C105" s="259"/>
      <c r="D105" s="220" t="s">
        <v>132</v>
      </c>
      <c r="E105" s="260" t="s">
        <v>19</v>
      </c>
      <c r="F105" s="261" t="s">
        <v>150</v>
      </c>
      <c r="G105" s="259"/>
      <c r="H105" s="262">
        <v>2.5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132</v>
      </c>
      <c r="AU105" s="268" t="s">
        <v>79</v>
      </c>
      <c r="AV105" s="15" t="s">
        <v>127</v>
      </c>
      <c r="AW105" s="15" t="s">
        <v>31</v>
      </c>
      <c r="AX105" s="15" t="s">
        <v>77</v>
      </c>
      <c r="AY105" s="268" t="s">
        <v>119</v>
      </c>
    </row>
    <row r="106" s="2" customFormat="1" ht="16.5" customHeight="1">
      <c r="A106" s="40"/>
      <c r="B106" s="41"/>
      <c r="C106" s="237" t="s">
        <v>178</v>
      </c>
      <c r="D106" s="237" t="s">
        <v>135</v>
      </c>
      <c r="E106" s="238" t="s">
        <v>287</v>
      </c>
      <c r="F106" s="239" t="s">
        <v>288</v>
      </c>
      <c r="G106" s="240" t="s">
        <v>138</v>
      </c>
      <c r="H106" s="241">
        <v>2.5</v>
      </c>
      <c r="I106" s="242"/>
      <c r="J106" s="243">
        <f>ROUND(I106*H106,2)</f>
        <v>0</v>
      </c>
      <c r="K106" s="239" t="s">
        <v>449</v>
      </c>
      <c r="L106" s="46"/>
      <c r="M106" s="244" t="s">
        <v>19</v>
      </c>
      <c r="N106" s="245" t="s">
        <v>40</v>
      </c>
      <c r="O106" s="86"/>
      <c r="P106" s="216">
        <f>O106*H106</f>
        <v>0</v>
      </c>
      <c r="Q106" s="216">
        <v>0.084250000000000005</v>
      </c>
      <c r="R106" s="216">
        <f>Q106*H106</f>
        <v>0.21062500000000001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127</v>
      </c>
      <c r="AT106" s="218" t="s">
        <v>135</v>
      </c>
      <c r="AU106" s="218" t="s">
        <v>79</v>
      </c>
      <c r="AY106" s="19" t="s">
        <v>119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77</v>
      </c>
      <c r="BK106" s="219">
        <f>ROUND(I106*H106,2)</f>
        <v>0</v>
      </c>
      <c r="BL106" s="19" t="s">
        <v>127</v>
      </c>
      <c r="BM106" s="218" t="s">
        <v>512</v>
      </c>
    </row>
    <row r="107" s="2" customFormat="1">
      <c r="A107" s="40"/>
      <c r="B107" s="41"/>
      <c r="C107" s="42"/>
      <c r="D107" s="220" t="s">
        <v>129</v>
      </c>
      <c r="E107" s="42"/>
      <c r="F107" s="221" t="s">
        <v>290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129</v>
      </c>
      <c r="AU107" s="19" t="s">
        <v>79</v>
      </c>
    </row>
    <row r="108" s="14" customFormat="1">
      <c r="A108" s="14"/>
      <c r="B108" s="248"/>
      <c r="C108" s="249"/>
      <c r="D108" s="220" t="s">
        <v>132</v>
      </c>
      <c r="E108" s="250" t="s">
        <v>19</v>
      </c>
      <c r="F108" s="251" t="s">
        <v>232</v>
      </c>
      <c r="G108" s="249"/>
      <c r="H108" s="250" t="s">
        <v>19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132</v>
      </c>
      <c r="AU108" s="257" t="s">
        <v>79</v>
      </c>
      <c r="AV108" s="14" t="s">
        <v>77</v>
      </c>
      <c r="AW108" s="14" t="s">
        <v>31</v>
      </c>
      <c r="AX108" s="14" t="s">
        <v>69</v>
      </c>
      <c r="AY108" s="257" t="s">
        <v>119</v>
      </c>
    </row>
    <row r="109" s="13" customFormat="1">
      <c r="A109" s="13"/>
      <c r="B109" s="226"/>
      <c r="C109" s="227"/>
      <c r="D109" s="220" t="s">
        <v>132</v>
      </c>
      <c r="E109" s="228" t="s">
        <v>19</v>
      </c>
      <c r="F109" s="229" t="s">
        <v>256</v>
      </c>
      <c r="G109" s="227"/>
      <c r="H109" s="230">
        <v>2.5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132</v>
      </c>
      <c r="AU109" s="236" t="s">
        <v>79</v>
      </c>
      <c r="AV109" s="13" t="s">
        <v>79</v>
      </c>
      <c r="AW109" s="13" t="s">
        <v>31</v>
      </c>
      <c r="AX109" s="13" t="s">
        <v>69</v>
      </c>
      <c r="AY109" s="236" t="s">
        <v>119</v>
      </c>
    </row>
    <row r="110" s="15" customFormat="1">
      <c r="A110" s="15"/>
      <c r="B110" s="258"/>
      <c r="C110" s="259"/>
      <c r="D110" s="220" t="s">
        <v>132</v>
      </c>
      <c r="E110" s="260" t="s">
        <v>19</v>
      </c>
      <c r="F110" s="261" t="s">
        <v>150</v>
      </c>
      <c r="G110" s="259"/>
      <c r="H110" s="262">
        <v>2.5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132</v>
      </c>
      <c r="AU110" s="268" t="s">
        <v>79</v>
      </c>
      <c r="AV110" s="15" t="s">
        <v>127</v>
      </c>
      <c r="AW110" s="15" t="s">
        <v>31</v>
      </c>
      <c r="AX110" s="15" t="s">
        <v>77</v>
      </c>
      <c r="AY110" s="268" t="s">
        <v>119</v>
      </c>
    </row>
    <row r="111" s="2" customFormat="1" ht="16.5" customHeight="1">
      <c r="A111" s="40"/>
      <c r="B111" s="41"/>
      <c r="C111" s="206" t="s">
        <v>126</v>
      </c>
      <c r="D111" s="206" t="s">
        <v>121</v>
      </c>
      <c r="E111" s="207" t="s">
        <v>296</v>
      </c>
      <c r="F111" s="208" t="s">
        <v>297</v>
      </c>
      <c r="G111" s="209" t="s">
        <v>138</v>
      </c>
      <c r="H111" s="210">
        <v>0.247</v>
      </c>
      <c r="I111" s="211"/>
      <c r="J111" s="212">
        <f>ROUND(I111*H111,2)</f>
        <v>0</v>
      </c>
      <c r="K111" s="208" t="s">
        <v>449</v>
      </c>
      <c r="L111" s="213"/>
      <c r="M111" s="214" t="s">
        <v>19</v>
      </c>
      <c r="N111" s="215" t="s">
        <v>40</v>
      </c>
      <c r="O111" s="86"/>
      <c r="P111" s="216">
        <f>O111*H111</f>
        <v>0</v>
      </c>
      <c r="Q111" s="216">
        <v>0.13100000000000001</v>
      </c>
      <c r="R111" s="216">
        <f>Q111*H111</f>
        <v>0.032357000000000004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126</v>
      </c>
      <c r="AT111" s="218" t="s">
        <v>121</v>
      </c>
      <c r="AU111" s="218" t="s">
        <v>79</v>
      </c>
      <c r="AY111" s="19" t="s">
        <v>119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77</v>
      </c>
      <c r="BK111" s="219">
        <f>ROUND(I111*H111,2)</f>
        <v>0</v>
      </c>
      <c r="BL111" s="19" t="s">
        <v>127</v>
      </c>
      <c r="BM111" s="218" t="s">
        <v>513</v>
      </c>
    </row>
    <row r="112" s="2" customFormat="1">
      <c r="A112" s="40"/>
      <c r="B112" s="41"/>
      <c r="C112" s="42"/>
      <c r="D112" s="220" t="s">
        <v>129</v>
      </c>
      <c r="E112" s="42"/>
      <c r="F112" s="221" t="s">
        <v>297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129</v>
      </c>
      <c r="AU112" s="19" t="s">
        <v>79</v>
      </c>
    </row>
    <row r="113" s="12" customFormat="1" ht="22.8" customHeight="1">
      <c r="A113" s="12"/>
      <c r="B113" s="190"/>
      <c r="C113" s="191"/>
      <c r="D113" s="192" t="s">
        <v>68</v>
      </c>
      <c r="E113" s="204" t="s">
        <v>192</v>
      </c>
      <c r="F113" s="204" t="s">
        <v>325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SUM(P114:P125)</f>
        <v>0</v>
      </c>
      <c r="Q113" s="198"/>
      <c r="R113" s="199">
        <f>SUM(R114:R125)</f>
        <v>0.60797999999999996</v>
      </c>
      <c r="S113" s="198"/>
      <c r="T113" s="20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77</v>
      </c>
      <c r="AT113" s="202" t="s">
        <v>68</v>
      </c>
      <c r="AU113" s="202" t="s">
        <v>77</v>
      </c>
      <c r="AY113" s="201" t="s">
        <v>119</v>
      </c>
      <c r="BK113" s="203">
        <f>SUM(BK114:BK125)</f>
        <v>0</v>
      </c>
    </row>
    <row r="114" s="2" customFormat="1" ht="16.5" customHeight="1">
      <c r="A114" s="40"/>
      <c r="B114" s="41"/>
      <c r="C114" s="237" t="s">
        <v>192</v>
      </c>
      <c r="D114" s="237" t="s">
        <v>135</v>
      </c>
      <c r="E114" s="238" t="s">
        <v>514</v>
      </c>
      <c r="F114" s="239" t="s">
        <v>515</v>
      </c>
      <c r="G114" s="240" t="s">
        <v>159</v>
      </c>
      <c r="H114" s="241">
        <v>18</v>
      </c>
      <c r="I114" s="242"/>
      <c r="J114" s="243">
        <f>ROUND(I114*H114,2)</f>
        <v>0</v>
      </c>
      <c r="K114" s="239" t="s">
        <v>449</v>
      </c>
      <c r="L114" s="46"/>
      <c r="M114" s="244" t="s">
        <v>19</v>
      </c>
      <c r="N114" s="245" t="s">
        <v>40</v>
      </c>
      <c r="O114" s="86"/>
      <c r="P114" s="216">
        <f>O114*H114</f>
        <v>0</v>
      </c>
      <c r="Q114" s="216">
        <v>0.00011</v>
      </c>
      <c r="R114" s="216">
        <f>Q114*H114</f>
        <v>0.00198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127</v>
      </c>
      <c r="AT114" s="218" t="s">
        <v>135</v>
      </c>
      <c r="AU114" s="218" t="s">
        <v>79</v>
      </c>
      <c r="AY114" s="19" t="s">
        <v>119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77</v>
      </c>
      <c r="BK114" s="219">
        <f>ROUND(I114*H114,2)</f>
        <v>0</v>
      </c>
      <c r="BL114" s="19" t="s">
        <v>127</v>
      </c>
      <c r="BM114" s="218" t="s">
        <v>516</v>
      </c>
    </row>
    <row r="115" s="2" customFormat="1">
      <c r="A115" s="40"/>
      <c r="B115" s="41"/>
      <c r="C115" s="42"/>
      <c r="D115" s="220" t="s">
        <v>129</v>
      </c>
      <c r="E115" s="42"/>
      <c r="F115" s="221" t="s">
        <v>517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129</v>
      </c>
      <c r="AU115" s="19" t="s">
        <v>79</v>
      </c>
    </row>
    <row r="116" s="14" customFormat="1">
      <c r="A116" s="14"/>
      <c r="B116" s="248"/>
      <c r="C116" s="249"/>
      <c r="D116" s="220" t="s">
        <v>132</v>
      </c>
      <c r="E116" s="250" t="s">
        <v>19</v>
      </c>
      <c r="F116" s="251" t="s">
        <v>518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132</v>
      </c>
      <c r="AU116" s="257" t="s">
        <v>79</v>
      </c>
      <c r="AV116" s="14" t="s">
        <v>77</v>
      </c>
      <c r="AW116" s="14" t="s">
        <v>31</v>
      </c>
      <c r="AX116" s="14" t="s">
        <v>69</v>
      </c>
      <c r="AY116" s="257" t="s">
        <v>119</v>
      </c>
    </row>
    <row r="117" s="13" customFormat="1">
      <c r="A117" s="13"/>
      <c r="B117" s="226"/>
      <c r="C117" s="227"/>
      <c r="D117" s="220" t="s">
        <v>132</v>
      </c>
      <c r="E117" s="228" t="s">
        <v>19</v>
      </c>
      <c r="F117" s="229" t="s">
        <v>519</v>
      </c>
      <c r="G117" s="227"/>
      <c r="H117" s="230">
        <v>18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132</v>
      </c>
      <c r="AU117" s="236" t="s">
        <v>79</v>
      </c>
      <c r="AV117" s="13" t="s">
        <v>79</v>
      </c>
      <c r="AW117" s="13" t="s">
        <v>31</v>
      </c>
      <c r="AX117" s="13" t="s">
        <v>77</v>
      </c>
      <c r="AY117" s="236" t="s">
        <v>119</v>
      </c>
    </row>
    <row r="118" s="2" customFormat="1" ht="16.5" customHeight="1">
      <c r="A118" s="40"/>
      <c r="B118" s="41"/>
      <c r="C118" s="237" t="s">
        <v>199</v>
      </c>
      <c r="D118" s="237" t="s">
        <v>135</v>
      </c>
      <c r="E118" s="238" t="s">
        <v>334</v>
      </c>
      <c r="F118" s="239" t="s">
        <v>335</v>
      </c>
      <c r="G118" s="240" t="s">
        <v>159</v>
      </c>
      <c r="H118" s="241">
        <v>4</v>
      </c>
      <c r="I118" s="242"/>
      <c r="J118" s="243">
        <f>ROUND(I118*H118,2)</f>
        <v>0</v>
      </c>
      <c r="K118" s="239" t="s">
        <v>449</v>
      </c>
      <c r="L118" s="46"/>
      <c r="M118" s="244" t="s">
        <v>19</v>
      </c>
      <c r="N118" s="245" t="s">
        <v>40</v>
      </c>
      <c r="O118" s="86"/>
      <c r="P118" s="216">
        <f>O118*H118</f>
        <v>0</v>
      </c>
      <c r="Q118" s="216">
        <v>0.1295</v>
      </c>
      <c r="R118" s="216">
        <f>Q118*H118</f>
        <v>0.51800000000000002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127</v>
      </c>
      <c r="AT118" s="218" t="s">
        <v>135</v>
      </c>
      <c r="AU118" s="218" t="s">
        <v>79</v>
      </c>
      <c r="AY118" s="19" t="s">
        <v>119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77</v>
      </c>
      <c r="BK118" s="219">
        <f>ROUND(I118*H118,2)</f>
        <v>0</v>
      </c>
      <c r="BL118" s="19" t="s">
        <v>127</v>
      </c>
      <c r="BM118" s="218" t="s">
        <v>520</v>
      </c>
    </row>
    <row r="119" s="2" customFormat="1">
      <c r="A119" s="40"/>
      <c r="B119" s="41"/>
      <c r="C119" s="42"/>
      <c r="D119" s="220" t="s">
        <v>129</v>
      </c>
      <c r="E119" s="42"/>
      <c r="F119" s="221" t="s">
        <v>337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129</v>
      </c>
      <c r="AU119" s="19" t="s">
        <v>79</v>
      </c>
    </row>
    <row r="120" s="14" customFormat="1">
      <c r="A120" s="14"/>
      <c r="B120" s="248"/>
      <c r="C120" s="249"/>
      <c r="D120" s="220" t="s">
        <v>132</v>
      </c>
      <c r="E120" s="250" t="s">
        <v>19</v>
      </c>
      <c r="F120" s="251" t="s">
        <v>341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132</v>
      </c>
      <c r="AU120" s="257" t="s">
        <v>79</v>
      </c>
      <c r="AV120" s="14" t="s">
        <v>77</v>
      </c>
      <c r="AW120" s="14" t="s">
        <v>31</v>
      </c>
      <c r="AX120" s="14" t="s">
        <v>69</v>
      </c>
      <c r="AY120" s="257" t="s">
        <v>119</v>
      </c>
    </row>
    <row r="121" s="13" customFormat="1">
      <c r="A121" s="13"/>
      <c r="B121" s="226"/>
      <c r="C121" s="227"/>
      <c r="D121" s="220" t="s">
        <v>132</v>
      </c>
      <c r="E121" s="228" t="s">
        <v>19</v>
      </c>
      <c r="F121" s="229" t="s">
        <v>127</v>
      </c>
      <c r="G121" s="227"/>
      <c r="H121" s="230">
        <v>4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132</v>
      </c>
      <c r="AU121" s="236" t="s">
        <v>79</v>
      </c>
      <c r="AV121" s="13" t="s">
        <v>79</v>
      </c>
      <c r="AW121" s="13" t="s">
        <v>31</v>
      </c>
      <c r="AX121" s="13" t="s">
        <v>69</v>
      </c>
      <c r="AY121" s="236" t="s">
        <v>119</v>
      </c>
    </row>
    <row r="122" s="15" customFormat="1">
      <c r="A122" s="15"/>
      <c r="B122" s="258"/>
      <c r="C122" s="259"/>
      <c r="D122" s="220" t="s">
        <v>132</v>
      </c>
      <c r="E122" s="260" t="s">
        <v>19</v>
      </c>
      <c r="F122" s="261" t="s">
        <v>150</v>
      </c>
      <c r="G122" s="259"/>
      <c r="H122" s="262">
        <v>4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132</v>
      </c>
      <c r="AU122" s="268" t="s">
        <v>79</v>
      </c>
      <c r="AV122" s="15" t="s">
        <v>127</v>
      </c>
      <c r="AW122" s="15" t="s">
        <v>31</v>
      </c>
      <c r="AX122" s="15" t="s">
        <v>77</v>
      </c>
      <c r="AY122" s="268" t="s">
        <v>119</v>
      </c>
    </row>
    <row r="123" s="2" customFormat="1" ht="16.5" customHeight="1">
      <c r="A123" s="40"/>
      <c r="B123" s="41"/>
      <c r="C123" s="206" t="s">
        <v>205</v>
      </c>
      <c r="D123" s="206" t="s">
        <v>121</v>
      </c>
      <c r="E123" s="207" t="s">
        <v>343</v>
      </c>
      <c r="F123" s="208" t="s">
        <v>344</v>
      </c>
      <c r="G123" s="209" t="s">
        <v>159</v>
      </c>
      <c r="H123" s="210">
        <v>4</v>
      </c>
      <c r="I123" s="211"/>
      <c r="J123" s="212">
        <f>ROUND(I123*H123,2)</f>
        <v>0</v>
      </c>
      <c r="K123" s="208" t="s">
        <v>449</v>
      </c>
      <c r="L123" s="213"/>
      <c r="M123" s="214" t="s">
        <v>19</v>
      </c>
      <c r="N123" s="215" t="s">
        <v>40</v>
      </c>
      <c r="O123" s="86"/>
      <c r="P123" s="216">
        <f>O123*H123</f>
        <v>0</v>
      </c>
      <c r="Q123" s="216">
        <v>0.021999999999999999</v>
      </c>
      <c r="R123" s="216">
        <f>Q123*H123</f>
        <v>0.087999999999999995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126</v>
      </c>
      <c r="AT123" s="218" t="s">
        <v>121</v>
      </c>
      <c r="AU123" s="218" t="s">
        <v>79</v>
      </c>
      <c r="AY123" s="19" t="s">
        <v>119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77</v>
      </c>
      <c r="BK123" s="219">
        <f>ROUND(I123*H123,2)</f>
        <v>0</v>
      </c>
      <c r="BL123" s="19" t="s">
        <v>127</v>
      </c>
      <c r="BM123" s="218" t="s">
        <v>521</v>
      </c>
    </row>
    <row r="124" s="2" customFormat="1">
      <c r="A124" s="40"/>
      <c r="B124" s="41"/>
      <c r="C124" s="42"/>
      <c r="D124" s="220" t="s">
        <v>129</v>
      </c>
      <c r="E124" s="42"/>
      <c r="F124" s="221" t="s">
        <v>344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129</v>
      </c>
      <c r="AU124" s="19" t="s">
        <v>79</v>
      </c>
    </row>
    <row r="125" s="13" customFormat="1">
      <c r="A125" s="13"/>
      <c r="B125" s="226"/>
      <c r="C125" s="227"/>
      <c r="D125" s="220" t="s">
        <v>132</v>
      </c>
      <c r="E125" s="228" t="s">
        <v>19</v>
      </c>
      <c r="F125" s="229" t="s">
        <v>127</v>
      </c>
      <c r="G125" s="227"/>
      <c r="H125" s="230">
        <v>4</v>
      </c>
      <c r="I125" s="231"/>
      <c r="J125" s="227"/>
      <c r="K125" s="227"/>
      <c r="L125" s="232"/>
      <c r="M125" s="273"/>
      <c r="N125" s="274"/>
      <c r="O125" s="274"/>
      <c r="P125" s="274"/>
      <c r="Q125" s="274"/>
      <c r="R125" s="274"/>
      <c r="S125" s="274"/>
      <c r="T125" s="27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132</v>
      </c>
      <c r="AU125" s="236" t="s">
        <v>79</v>
      </c>
      <c r="AV125" s="13" t="s">
        <v>79</v>
      </c>
      <c r="AW125" s="13" t="s">
        <v>31</v>
      </c>
      <c r="AX125" s="13" t="s">
        <v>77</v>
      </c>
      <c r="AY125" s="236" t="s">
        <v>119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hJ8mZUIof2MIDtrLvuJb7Rzn2ntaQ9lBV8qRneZF/uBz35mK4fyD3mR5di3RschFNbklqhZghoMrN84WlFlrUA==" hashValue="+WPfg9axUL9D55F8D2Se0mnjg54V7yk2Lue06WxmW5AEM14wMGj2EyixfBAvHJKp1DQpq469UYHcPkSDZIXUbA==" algorithmName="SHA-512" password="CC35"/>
  <autoFilter ref="C82:K12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522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523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524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525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526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527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528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529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530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531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532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76</v>
      </c>
      <c r="F18" s="287" t="s">
        <v>533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534</v>
      </c>
      <c r="F19" s="287" t="s">
        <v>535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536</v>
      </c>
      <c r="F20" s="287" t="s">
        <v>537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538</v>
      </c>
      <c r="F21" s="287" t="s">
        <v>539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540</v>
      </c>
      <c r="F22" s="287" t="s">
        <v>541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542</v>
      </c>
      <c r="F23" s="287" t="s">
        <v>543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544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545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546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547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548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549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550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551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552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105</v>
      </c>
      <c r="F36" s="287"/>
      <c r="G36" s="287" t="s">
        <v>553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554</v>
      </c>
      <c r="F37" s="287"/>
      <c r="G37" s="287" t="s">
        <v>555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50</v>
      </c>
      <c r="F38" s="287"/>
      <c r="G38" s="287" t="s">
        <v>556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51</v>
      </c>
      <c r="F39" s="287"/>
      <c r="G39" s="287" t="s">
        <v>557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106</v>
      </c>
      <c r="F40" s="287"/>
      <c r="G40" s="287" t="s">
        <v>558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107</v>
      </c>
      <c r="F41" s="287"/>
      <c r="G41" s="287" t="s">
        <v>559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560</v>
      </c>
      <c r="F42" s="287"/>
      <c r="G42" s="287" t="s">
        <v>561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562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563</v>
      </c>
      <c r="F44" s="287"/>
      <c r="G44" s="287" t="s">
        <v>564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109</v>
      </c>
      <c r="F45" s="287"/>
      <c r="G45" s="287" t="s">
        <v>565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566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567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568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569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570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571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572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573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574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575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576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577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578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579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580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581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582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583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584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585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586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587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588</v>
      </c>
      <c r="D76" s="305"/>
      <c r="E76" s="305"/>
      <c r="F76" s="305" t="s">
        <v>589</v>
      </c>
      <c r="G76" s="306"/>
      <c r="H76" s="305" t="s">
        <v>51</v>
      </c>
      <c r="I76" s="305" t="s">
        <v>54</v>
      </c>
      <c r="J76" s="305" t="s">
        <v>590</v>
      </c>
      <c r="K76" s="304"/>
    </row>
    <row r="77" s="1" customFormat="1" ht="17.25" customHeight="1">
      <c r="B77" s="302"/>
      <c r="C77" s="307" t="s">
        <v>591</v>
      </c>
      <c r="D77" s="307"/>
      <c r="E77" s="307"/>
      <c r="F77" s="308" t="s">
        <v>592</v>
      </c>
      <c r="G77" s="309"/>
      <c r="H77" s="307"/>
      <c r="I77" s="307"/>
      <c r="J77" s="307" t="s">
        <v>593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50</v>
      </c>
      <c r="D79" s="312"/>
      <c r="E79" s="312"/>
      <c r="F79" s="313" t="s">
        <v>594</v>
      </c>
      <c r="G79" s="314"/>
      <c r="H79" s="290" t="s">
        <v>595</v>
      </c>
      <c r="I79" s="290" t="s">
        <v>596</v>
      </c>
      <c r="J79" s="290">
        <v>20</v>
      </c>
      <c r="K79" s="304"/>
    </row>
    <row r="80" s="1" customFormat="1" ht="15" customHeight="1">
      <c r="B80" s="302"/>
      <c r="C80" s="290" t="s">
        <v>597</v>
      </c>
      <c r="D80" s="290"/>
      <c r="E80" s="290"/>
      <c r="F80" s="313" t="s">
        <v>594</v>
      </c>
      <c r="G80" s="314"/>
      <c r="H80" s="290" t="s">
        <v>598</v>
      </c>
      <c r="I80" s="290" t="s">
        <v>596</v>
      </c>
      <c r="J80" s="290">
        <v>120</v>
      </c>
      <c r="K80" s="304"/>
    </row>
    <row r="81" s="1" customFormat="1" ht="15" customHeight="1">
      <c r="B81" s="315"/>
      <c r="C81" s="290" t="s">
        <v>599</v>
      </c>
      <c r="D81" s="290"/>
      <c r="E81" s="290"/>
      <c r="F81" s="313" t="s">
        <v>600</v>
      </c>
      <c r="G81" s="314"/>
      <c r="H81" s="290" t="s">
        <v>601</v>
      </c>
      <c r="I81" s="290" t="s">
        <v>596</v>
      </c>
      <c r="J81" s="290">
        <v>50</v>
      </c>
      <c r="K81" s="304"/>
    </row>
    <row r="82" s="1" customFormat="1" ht="15" customHeight="1">
      <c r="B82" s="315"/>
      <c r="C82" s="290" t="s">
        <v>602</v>
      </c>
      <c r="D82" s="290"/>
      <c r="E82" s="290"/>
      <c r="F82" s="313" t="s">
        <v>594</v>
      </c>
      <c r="G82" s="314"/>
      <c r="H82" s="290" t="s">
        <v>603</v>
      </c>
      <c r="I82" s="290" t="s">
        <v>604</v>
      </c>
      <c r="J82" s="290"/>
      <c r="K82" s="304"/>
    </row>
    <row r="83" s="1" customFormat="1" ht="15" customHeight="1">
      <c r="B83" s="315"/>
      <c r="C83" s="316" t="s">
        <v>605</v>
      </c>
      <c r="D83" s="316"/>
      <c r="E83" s="316"/>
      <c r="F83" s="317" t="s">
        <v>600</v>
      </c>
      <c r="G83" s="316"/>
      <c r="H83" s="316" t="s">
        <v>606</v>
      </c>
      <c r="I83" s="316" t="s">
        <v>596</v>
      </c>
      <c r="J83" s="316">
        <v>15</v>
      </c>
      <c r="K83" s="304"/>
    </row>
    <row r="84" s="1" customFormat="1" ht="15" customHeight="1">
      <c r="B84" s="315"/>
      <c r="C84" s="316" t="s">
        <v>607</v>
      </c>
      <c r="D84" s="316"/>
      <c r="E84" s="316"/>
      <c r="F84" s="317" t="s">
        <v>600</v>
      </c>
      <c r="G84" s="316"/>
      <c r="H84" s="316" t="s">
        <v>608</v>
      </c>
      <c r="I84" s="316" t="s">
        <v>596</v>
      </c>
      <c r="J84" s="316">
        <v>15</v>
      </c>
      <c r="K84" s="304"/>
    </row>
    <row r="85" s="1" customFormat="1" ht="15" customHeight="1">
      <c r="B85" s="315"/>
      <c r="C85" s="316" t="s">
        <v>609</v>
      </c>
      <c r="D85" s="316"/>
      <c r="E85" s="316"/>
      <c r="F85" s="317" t="s">
        <v>600</v>
      </c>
      <c r="G85" s="316"/>
      <c r="H85" s="316" t="s">
        <v>610</v>
      </c>
      <c r="I85" s="316" t="s">
        <v>596</v>
      </c>
      <c r="J85" s="316">
        <v>20</v>
      </c>
      <c r="K85" s="304"/>
    </row>
    <row r="86" s="1" customFormat="1" ht="15" customHeight="1">
      <c r="B86" s="315"/>
      <c r="C86" s="316" t="s">
        <v>611</v>
      </c>
      <c r="D86" s="316"/>
      <c r="E86" s="316"/>
      <c r="F86" s="317" t="s">
        <v>600</v>
      </c>
      <c r="G86" s="316"/>
      <c r="H86" s="316" t="s">
        <v>612</v>
      </c>
      <c r="I86" s="316" t="s">
        <v>596</v>
      </c>
      <c r="J86" s="316">
        <v>20</v>
      </c>
      <c r="K86" s="304"/>
    </row>
    <row r="87" s="1" customFormat="1" ht="15" customHeight="1">
      <c r="B87" s="315"/>
      <c r="C87" s="290" t="s">
        <v>613</v>
      </c>
      <c r="D87" s="290"/>
      <c r="E87" s="290"/>
      <c r="F87" s="313" t="s">
        <v>600</v>
      </c>
      <c r="G87" s="314"/>
      <c r="H87" s="290" t="s">
        <v>614</v>
      </c>
      <c r="I87" s="290" t="s">
        <v>596</v>
      </c>
      <c r="J87" s="290">
        <v>50</v>
      </c>
      <c r="K87" s="304"/>
    </row>
    <row r="88" s="1" customFormat="1" ht="15" customHeight="1">
      <c r="B88" s="315"/>
      <c r="C88" s="290" t="s">
        <v>615</v>
      </c>
      <c r="D88" s="290"/>
      <c r="E88" s="290"/>
      <c r="F88" s="313" t="s">
        <v>600</v>
      </c>
      <c r="G88" s="314"/>
      <c r="H88" s="290" t="s">
        <v>616</v>
      </c>
      <c r="I88" s="290" t="s">
        <v>596</v>
      </c>
      <c r="J88" s="290">
        <v>20</v>
      </c>
      <c r="K88" s="304"/>
    </row>
    <row r="89" s="1" customFormat="1" ht="15" customHeight="1">
      <c r="B89" s="315"/>
      <c r="C89" s="290" t="s">
        <v>617</v>
      </c>
      <c r="D89" s="290"/>
      <c r="E89" s="290"/>
      <c r="F89" s="313" t="s">
        <v>600</v>
      </c>
      <c r="G89" s="314"/>
      <c r="H89" s="290" t="s">
        <v>618</v>
      </c>
      <c r="I89" s="290" t="s">
        <v>596</v>
      </c>
      <c r="J89" s="290">
        <v>20</v>
      </c>
      <c r="K89" s="304"/>
    </row>
    <row r="90" s="1" customFormat="1" ht="15" customHeight="1">
      <c r="B90" s="315"/>
      <c r="C90" s="290" t="s">
        <v>619</v>
      </c>
      <c r="D90" s="290"/>
      <c r="E90" s="290"/>
      <c r="F90" s="313" t="s">
        <v>600</v>
      </c>
      <c r="G90" s="314"/>
      <c r="H90" s="290" t="s">
        <v>620</v>
      </c>
      <c r="I90" s="290" t="s">
        <v>596</v>
      </c>
      <c r="J90" s="290">
        <v>50</v>
      </c>
      <c r="K90" s="304"/>
    </row>
    <row r="91" s="1" customFormat="1" ht="15" customHeight="1">
      <c r="B91" s="315"/>
      <c r="C91" s="290" t="s">
        <v>621</v>
      </c>
      <c r="D91" s="290"/>
      <c r="E91" s="290"/>
      <c r="F91" s="313" t="s">
        <v>600</v>
      </c>
      <c r="G91" s="314"/>
      <c r="H91" s="290" t="s">
        <v>621</v>
      </c>
      <c r="I91" s="290" t="s">
        <v>596</v>
      </c>
      <c r="J91" s="290">
        <v>50</v>
      </c>
      <c r="K91" s="304"/>
    </row>
    <row r="92" s="1" customFormat="1" ht="15" customHeight="1">
      <c r="B92" s="315"/>
      <c r="C92" s="290" t="s">
        <v>622</v>
      </c>
      <c r="D92" s="290"/>
      <c r="E92" s="290"/>
      <c r="F92" s="313" t="s">
        <v>600</v>
      </c>
      <c r="G92" s="314"/>
      <c r="H92" s="290" t="s">
        <v>623</v>
      </c>
      <c r="I92" s="290" t="s">
        <v>596</v>
      </c>
      <c r="J92" s="290">
        <v>255</v>
      </c>
      <c r="K92" s="304"/>
    </row>
    <row r="93" s="1" customFormat="1" ht="15" customHeight="1">
      <c r="B93" s="315"/>
      <c r="C93" s="290" t="s">
        <v>624</v>
      </c>
      <c r="D93" s="290"/>
      <c r="E93" s="290"/>
      <c r="F93" s="313" t="s">
        <v>594</v>
      </c>
      <c r="G93" s="314"/>
      <c r="H93" s="290" t="s">
        <v>625</v>
      </c>
      <c r="I93" s="290" t="s">
        <v>626</v>
      </c>
      <c r="J93" s="290"/>
      <c r="K93" s="304"/>
    </row>
    <row r="94" s="1" customFormat="1" ht="15" customHeight="1">
      <c r="B94" s="315"/>
      <c r="C94" s="290" t="s">
        <v>627</v>
      </c>
      <c r="D94" s="290"/>
      <c r="E94" s="290"/>
      <c r="F94" s="313" t="s">
        <v>594</v>
      </c>
      <c r="G94" s="314"/>
      <c r="H94" s="290" t="s">
        <v>628</v>
      </c>
      <c r="I94" s="290" t="s">
        <v>629</v>
      </c>
      <c r="J94" s="290"/>
      <c r="K94" s="304"/>
    </row>
    <row r="95" s="1" customFormat="1" ht="15" customHeight="1">
      <c r="B95" s="315"/>
      <c r="C95" s="290" t="s">
        <v>630</v>
      </c>
      <c r="D95" s="290"/>
      <c r="E95" s="290"/>
      <c r="F95" s="313" t="s">
        <v>594</v>
      </c>
      <c r="G95" s="314"/>
      <c r="H95" s="290" t="s">
        <v>630</v>
      </c>
      <c r="I95" s="290" t="s">
        <v>629</v>
      </c>
      <c r="J95" s="290"/>
      <c r="K95" s="304"/>
    </row>
    <row r="96" s="1" customFormat="1" ht="15" customHeight="1">
      <c r="B96" s="315"/>
      <c r="C96" s="290" t="s">
        <v>35</v>
      </c>
      <c r="D96" s="290"/>
      <c r="E96" s="290"/>
      <c r="F96" s="313" t="s">
        <v>594</v>
      </c>
      <c r="G96" s="314"/>
      <c r="H96" s="290" t="s">
        <v>631</v>
      </c>
      <c r="I96" s="290" t="s">
        <v>629</v>
      </c>
      <c r="J96" s="290"/>
      <c r="K96" s="304"/>
    </row>
    <row r="97" s="1" customFormat="1" ht="15" customHeight="1">
      <c r="B97" s="315"/>
      <c r="C97" s="290" t="s">
        <v>45</v>
      </c>
      <c r="D97" s="290"/>
      <c r="E97" s="290"/>
      <c r="F97" s="313" t="s">
        <v>594</v>
      </c>
      <c r="G97" s="314"/>
      <c r="H97" s="290" t="s">
        <v>632</v>
      </c>
      <c r="I97" s="290" t="s">
        <v>629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633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588</v>
      </c>
      <c r="D103" s="305"/>
      <c r="E103" s="305"/>
      <c r="F103" s="305" t="s">
        <v>589</v>
      </c>
      <c r="G103" s="306"/>
      <c r="H103" s="305" t="s">
        <v>51</v>
      </c>
      <c r="I103" s="305" t="s">
        <v>54</v>
      </c>
      <c r="J103" s="305" t="s">
        <v>590</v>
      </c>
      <c r="K103" s="304"/>
    </row>
    <row r="104" s="1" customFormat="1" ht="17.25" customHeight="1">
      <c r="B104" s="302"/>
      <c r="C104" s="307" t="s">
        <v>591</v>
      </c>
      <c r="D104" s="307"/>
      <c r="E104" s="307"/>
      <c r="F104" s="308" t="s">
        <v>592</v>
      </c>
      <c r="G104" s="309"/>
      <c r="H104" s="307"/>
      <c r="I104" s="307"/>
      <c r="J104" s="307" t="s">
        <v>593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50</v>
      </c>
      <c r="D106" s="312"/>
      <c r="E106" s="312"/>
      <c r="F106" s="313" t="s">
        <v>594</v>
      </c>
      <c r="G106" s="290"/>
      <c r="H106" s="290" t="s">
        <v>634</v>
      </c>
      <c r="I106" s="290" t="s">
        <v>596</v>
      </c>
      <c r="J106" s="290">
        <v>20</v>
      </c>
      <c r="K106" s="304"/>
    </row>
    <row r="107" s="1" customFormat="1" ht="15" customHeight="1">
      <c r="B107" s="302"/>
      <c r="C107" s="290" t="s">
        <v>597</v>
      </c>
      <c r="D107" s="290"/>
      <c r="E107" s="290"/>
      <c r="F107" s="313" t="s">
        <v>594</v>
      </c>
      <c r="G107" s="290"/>
      <c r="H107" s="290" t="s">
        <v>634</v>
      </c>
      <c r="I107" s="290" t="s">
        <v>596</v>
      </c>
      <c r="J107" s="290">
        <v>120</v>
      </c>
      <c r="K107" s="304"/>
    </row>
    <row r="108" s="1" customFormat="1" ht="15" customHeight="1">
      <c r="B108" s="315"/>
      <c r="C108" s="290" t="s">
        <v>599</v>
      </c>
      <c r="D108" s="290"/>
      <c r="E108" s="290"/>
      <c r="F108" s="313" t="s">
        <v>600</v>
      </c>
      <c r="G108" s="290"/>
      <c r="H108" s="290" t="s">
        <v>634</v>
      </c>
      <c r="I108" s="290" t="s">
        <v>596</v>
      </c>
      <c r="J108" s="290">
        <v>50</v>
      </c>
      <c r="K108" s="304"/>
    </row>
    <row r="109" s="1" customFormat="1" ht="15" customHeight="1">
      <c r="B109" s="315"/>
      <c r="C109" s="290" t="s">
        <v>602</v>
      </c>
      <c r="D109" s="290"/>
      <c r="E109" s="290"/>
      <c r="F109" s="313" t="s">
        <v>594</v>
      </c>
      <c r="G109" s="290"/>
      <c r="H109" s="290" t="s">
        <v>634</v>
      </c>
      <c r="I109" s="290" t="s">
        <v>604</v>
      </c>
      <c r="J109" s="290"/>
      <c r="K109" s="304"/>
    </row>
    <row r="110" s="1" customFormat="1" ht="15" customHeight="1">
      <c r="B110" s="315"/>
      <c r="C110" s="290" t="s">
        <v>613</v>
      </c>
      <c r="D110" s="290"/>
      <c r="E110" s="290"/>
      <c r="F110" s="313" t="s">
        <v>600</v>
      </c>
      <c r="G110" s="290"/>
      <c r="H110" s="290" t="s">
        <v>634</v>
      </c>
      <c r="I110" s="290" t="s">
        <v>596</v>
      </c>
      <c r="J110" s="290">
        <v>50</v>
      </c>
      <c r="K110" s="304"/>
    </row>
    <row r="111" s="1" customFormat="1" ht="15" customHeight="1">
      <c r="B111" s="315"/>
      <c r="C111" s="290" t="s">
        <v>621</v>
      </c>
      <c r="D111" s="290"/>
      <c r="E111" s="290"/>
      <c r="F111" s="313" t="s">
        <v>600</v>
      </c>
      <c r="G111" s="290"/>
      <c r="H111" s="290" t="s">
        <v>634</v>
      </c>
      <c r="I111" s="290" t="s">
        <v>596</v>
      </c>
      <c r="J111" s="290">
        <v>50</v>
      </c>
      <c r="K111" s="304"/>
    </row>
    <row r="112" s="1" customFormat="1" ht="15" customHeight="1">
      <c r="B112" s="315"/>
      <c r="C112" s="290" t="s">
        <v>619</v>
      </c>
      <c r="D112" s="290"/>
      <c r="E112" s="290"/>
      <c r="F112" s="313" t="s">
        <v>600</v>
      </c>
      <c r="G112" s="290"/>
      <c r="H112" s="290" t="s">
        <v>634</v>
      </c>
      <c r="I112" s="290" t="s">
        <v>596</v>
      </c>
      <c r="J112" s="290">
        <v>50</v>
      </c>
      <c r="K112" s="304"/>
    </row>
    <row r="113" s="1" customFormat="1" ht="15" customHeight="1">
      <c r="B113" s="315"/>
      <c r="C113" s="290" t="s">
        <v>50</v>
      </c>
      <c r="D113" s="290"/>
      <c r="E113" s="290"/>
      <c r="F113" s="313" t="s">
        <v>594</v>
      </c>
      <c r="G113" s="290"/>
      <c r="H113" s="290" t="s">
        <v>635</v>
      </c>
      <c r="I113" s="290" t="s">
        <v>596</v>
      </c>
      <c r="J113" s="290">
        <v>20</v>
      </c>
      <c r="K113" s="304"/>
    </row>
    <row r="114" s="1" customFormat="1" ht="15" customHeight="1">
      <c r="B114" s="315"/>
      <c r="C114" s="290" t="s">
        <v>636</v>
      </c>
      <c r="D114" s="290"/>
      <c r="E114" s="290"/>
      <c r="F114" s="313" t="s">
        <v>594</v>
      </c>
      <c r="G114" s="290"/>
      <c r="H114" s="290" t="s">
        <v>637</v>
      </c>
      <c r="I114" s="290" t="s">
        <v>596</v>
      </c>
      <c r="J114" s="290">
        <v>120</v>
      </c>
      <c r="K114" s="304"/>
    </row>
    <row r="115" s="1" customFormat="1" ht="15" customHeight="1">
      <c r="B115" s="315"/>
      <c r="C115" s="290" t="s">
        <v>35</v>
      </c>
      <c r="D115" s="290"/>
      <c r="E115" s="290"/>
      <c r="F115" s="313" t="s">
        <v>594</v>
      </c>
      <c r="G115" s="290"/>
      <c r="H115" s="290" t="s">
        <v>638</v>
      </c>
      <c r="I115" s="290" t="s">
        <v>629</v>
      </c>
      <c r="J115" s="290"/>
      <c r="K115" s="304"/>
    </row>
    <row r="116" s="1" customFormat="1" ht="15" customHeight="1">
      <c r="B116" s="315"/>
      <c r="C116" s="290" t="s">
        <v>45</v>
      </c>
      <c r="D116" s="290"/>
      <c r="E116" s="290"/>
      <c r="F116" s="313" t="s">
        <v>594</v>
      </c>
      <c r="G116" s="290"/>
      <c r="H116" s="290" t="s">
        <v>639</v>
      </c>
      <c r="I116" s="290" t="s">
        <v>629</v>
      </c>
      <c r="J116" s="290"/>
      <c r="K116" s="304"/>
    </row>
    <row r="117" s="1" customFormat="1" ht="15" customHeight="1">
      <c r="B117" s="315"/>
      <c r="C117" s="290" t="s">
        <v>54</v>
      </c>
      <c r="D117" s="290"/>
      <c r="E117" s="290"/>
      <c r="F117" s="313" t="s">
        <v>594</v>
      </c>
      <c r="G117" s="290"/>
      <c r="H117" s="290" t="s">
        <v>640</v>
      </c>
      <c r="I117" s="290" t="s">
        <v>641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642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588</v>
      </c>
      <c r="D123" s="305"/>
      <c r="E123" s="305"/>
      <c r="F123" s="305" t="s">
        <v>589</v>
      </c>
      <c r="G123" s="306"/>
      <c r="H123" s="305" t="s">
        <v>51</v>
      </c>
      <c r="I123" s="305" t="s">
        <v>54</v>
      </c>
      <c r="J123" s="305" t="s">
        <v>590</v>
      </c>
      <c r="K123" s="334"/>
    </row>
    <row r="124" s="1" customFormat="1" ht="17.25" customHeight="1">
      <c r="B124" s="333"/>
      <c r="C124" s="307" t="s">
        <v>591</v>
      </c>
      <c r="D124" s="307"/>
      <c r="E124" s="307"/>
      <c r="F124" s="308" t="s">
        <v>592</v>
      </c>
      <c r="G124" s="309"/>
      <c r="H124" s="307"/>
      <c r="I124" s="307"/>
      <c r="J124" s="307" t="s">
        <v>593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597</v>
      </c>
      <c r="D126" s="312"/>
      <c r="E126" s="312"/>
      <c r="F126" s="313" t="s">
        <v>594</v>
      </c>
      <c r="G126" s="290"/>
      <c r="H126" s="290" t="s">
        <v>634</v>
      </c>
      <c r="I126" s="290" t="s">
        <v>596</v>
      </c>
      <c r="J126" s="290">
        <v>120</v>
      </c>
      <c r="K126" s="338"/>
    </row>
    <row r="127" s="1" customFormat="1" ht="15" customHeight="1">
      <c r="B127" s="335"/>
      <c r="C127" s="290" t="s">
        <v>643</v>
      </c>
      <c r="D127" s="290"/>
      <c r="E127" s="290"/>
      <c r="F127" s="313" t="s">
        <v>594</v>
      </c>
      <c r="G127" s="290"/>
      <c r="H127" s="290" t="s">
        <v>644</v>
      </c>
      <c r="I127" s="290" t="s">
        <v>596</v>
      </c>
      <c r="J127" s="290" t="s">
        <v>645</v>
      </c>
      <c r="K127" s="338"/>
    </row>
    <row r="128" s="1" customFormat="1" ht="15" customHeight="1">
      <c r="B128" s="335"/>
      <c r="C128" s="290" t="s">
        <v>542</v>
      </c>
      <c r="D128" s="290"/>
      <c r="E128" s="290"/>
      <c r="F128" s="313" t="s">
        <v>594</v>
      </c>
      <c r="G128" s="290"/>
      <c r="H128" s="290" t="s">
        <v>646</v>
      </c>
      <c r="I128" s="290" t="s">
        <v>596</v>
      </c>
      <c r="J128" s="290" t="s">
        <v>645</v>
      </c>
      <c r="K128" s="338"/>
    </row>
    <row r="129" s="1" customFormat="1" ht="15" customHeight="1">
      <c r="B129" s="335"/>
      <c r="C129" s="290" t="s">
        <v>605</v>
      </c>
      <c r="D129" s="290"/>
      <c r="E129" s="290"/>
      <c r="F129" s="313" t="s">
        <v>600</v>
      </c>
      <c r="G129" s="290"/>
      <c r="H129" s="290" t="s">
        <v>606</v>
      </c>
      <c r="I129" s="290" t="s">
        <v>596</v>
      </c>
      <c r="J129" s="290">
        <v>15</v>
      </c>
      <c r="K129" s="338"/>
    </row>
    <row r="130" s="1" customFormat="1" ht="15" customHeight="1">
      <c r="B130" s="335"/>
      <c r="C130" s="316" t="s">
        <v>607</v>
      </c>
      <c r="D130" s="316"/>
      <c r="E130" s="316"/>
      <c r="F130" s="317" t="s">
        <v>600</v>
      </c>
      <c r="G130" s="316"/>
      <c r="H130" s="316" t="s">
        <v>608</v>
      </c>
      <c r="I130" s="316" t="s">
        <v>596</v>
      </c>
      <c r="J130" s="316">
        <v>15</v>
      </c>
      <c r="K130" s="338"/>
    </row>
    <row r="131" s="1" customFormat="1" ht="15" customHeight="1">
      <c r="B131" s="335"/>
      <c r="C131" s="316" t="s">
        <v>609</v>
      </c>
      <c r="D131" s="316"/>
      <c r="E131" s="316"/>
      <c r="F131" s="317" t="s">
        <v>600</v>
      </c>
      <c r="G131" s="316"/>
      <c r="H131" s="316" t="s">
        <v>610</v>
      </c>
      <c r="I131" s="316" t="s">
        <v>596</v>
      </c>
      <c r="J131" s="316">
        <v>20</v>
      </c>
      <c r="K131" s="338"/>
    </row>
    <row r="132" s="1" customFormat="1" ht="15" customHeight="1">
      <c r="B132" s="335"/>
      <c r="C132" s="316" t="s">
        <v>611</v>
      </c>
      <c r="D132" s="316"/>
      <c r="E132" s="316"/>
      <c r="F132" s="317" t="s">
        <v>600</v>
      </c>
      <c r="G132" s="316"/>
      <c r="H132" s="316" t="s">
        <v>612</v>
      </c>
      <c r="I132" s="316" t="s">
        <v>596</v>
      </c>
      <c r="J132" s="316">
        <v>20</v>
      </c>
      <c r="K132" s="338"/>
    </row>
    <row r="133" s="1" customFormat="1" ht="15" customHeight="1">
      <c r="B133" s="335"/>
      <c r="C133" s="290" t="s">
        <v>599</v>
      </c>
      <c r="D133" s="290"/>
      <c r="E133" s="290"/>
      <c r="F133" s="313" t="s">
        <v>600</v>
      </c>
      <c r="G133" s="290"/>
      <c r="H133" s="290" t="s">
        <v>634</v>
      </c>
      <c r="I133" s="290" t="s">
        <v>596</v>
      </c>
      <c r="J133" s="290">
        <v>50</v>
      </c>
      <c r="K133" s="338"/>
    </row>
    <row r="134" s="1" customFormat="1" ht="15" customHeight="1">
      <c r="B134" s="335"/>
      <c r="C134" s="290" t="s">
        <v>613</v>
      </c>
      <c r="D134" s="290"/>
      <c r="E134" s="290"/>
      <c r="F134" s="313" t="s">
        <v>600</v>
      </c>
      <c r="G134" s="290"/>
      <c r="H134" s="290" t="s">
        <v>634</v>
      </c>
      <c r="I134" s="290" t="s">
        <v>596</v>
      </c>
      <c r="J134" s="290">
        <v>50</v>
      </c>
      <c r="K134" s="338"/>
    </row>
    <row r="135" s="1" customFormat="1" ht="15" customHeight="1">
      <c r="B135" s="335"/>
      <c r="C135" s="290" t="s">
        <v>619</v>
      </c>
      <c r="D135" s="290"/>
      <c r="E135" s="290"/>
      <c r="F135" s="313" t="s">
        <v>600</v>
      </c>
      <c r="G135" s="290"/>
      <c r="H135" s="290" t="s">
        <v>634</v>
      </c>
      <c r="I135" s="290" t="s">
        <v>596</v>
      </c>
      <c r="J135" s="290">
        <v>50</v>
      </c>
      <c r="K135" s="338"/>
    </row>
    <row r="136" s="1" customFormat="1" ht="15" customHeight="1">
      <c r="B136" s="335"/>
      <c r="C136" s="290" t="s">
        <v>621</v>
      </c>
      <c r="D136" s="290"/>
      <c r="E136" s="290"/>
      <c r="F136" s="313" t="s">
        <v>600</v>
      </c>
      <c r="G136" s="290"/>
      <c r="H136" s="290" t="s">
        <v>634</v>
      </c>
      <c r="I136" s="290" t="s">
        <v>596</v>
      </c>
      <c r="J136" s="290">
        <v>50</v>
      </c>
      <c r="K136" s="338"/>
    </row>
    <row r="137" s="1" customFormat="1" ht="15" customHeight="1">
      <c r="B137" s="335"/>
      <c r="C137" s="290" t="s">
        <v>622</v>
      </c>
      <c r="D137" s="290"/>
      <c r="E137" s="290"/>
      <c r="F137" s="313" t="s">
        <v>600</v>
      </c>
      <c r="G137" s="290"/>
      <c r="H137" s="290" t="s">
        <v>647</v>
      </c>
      <c r="I137" s="290" t="s">
        <v>596</v>
      </c>
      <c r="J137" s="290">
        <v>255</v>
      </c>
      <c r="K137" s="338"/>
    </row>
    <row r="138" s="1" customFormat="1" ht="15" customHeight="1">
      <c r="B138" s="335"/>
      <c r="C138" s="290" t="s">
        <v>624</v>
      </c>
      <c r="D138" s="290"/>
      <c r="E138" s="290"/>
      <c r="F138" s="313" t="s">
        <v>594</v>
      </c>
      <c r="G138" s="290"/>
      <c r="H138" s="290" t="s">
        <v>648</v>
      </c>
      <c r="I138" s="290" t="s">
        <v>626</v>
      </c>
      <c r="J138" s="290"/>
      <c r="K138" s="338"/>
    </row>
    <row r="139" s="1" customFormat="1" ht="15" customHeight="1">
      <c r="B139" s="335"/>
      <c r="C139" s="290" t="s">
        <v>627</v>
      </c>
      <c r="D139" s="290"/>
      <c r="E139" s="290"/>
      <c r="F139" s="313" t="s">
        <v>594</v>
      </c>
      <c r="G139" s="290"/>
      <c r="H139" s="290" t="s">
        <v>649</v>
      </c>
      <c r="I139" s="290" t="s">
        <v>629</v>
      </c>
      <c r="J139" s="290"/>
      <c r="K139" s="338"/>
    </row>
    <row r="140" s="1" customFormat="1" ht="15" customHeight="1">
      <c r="B140" s="335"/>
      <c r="C140" s="290" t="s">
        <v>630</v>
      </c>
      <c r="D140" s="290"/>
      <c r="E140" s="290"/>
      <c r="F140" s="313" t="s">
        <v>594</v>
      </c>
      <c r="G140" s="290"/>
      <c r="H140" s="290" t="s">
        <v>630</v>
      </c>
      <c r="I140" s="290" t="s">
        <v>629</v>
      </c>
      <c r="J140" s="290"/>
      <c r="K140" s="338"/>
    </row>
    <row r="141" s="1" customFormat="1" ht="15" customHeight="1">
      <c r="B141" s="335"/>
      <c r="C141" s="290" t="s">
        <v>35</v>
      </c>
      <c r="D141" s="290"/>
      <c r="E141" s="290"/>
      <c r="F141" s="313" t="s">
        <v>594</v>
      </c>
      <c r="G141" s="290"/>
      <c r="H141" s="290" t="s">
        <v>650</v>
      </c>
      <c r="I141" s="290" t="s">
        <v>629</v>
      </c>
      <c r="J141" s="290"/>
      <c r="K141" s="338"/>
    </row>
    <row r="142" s="1" customFormat="1" ht="15" customHeight="1">
      <c r="B142" s="335"/>
      <c r="C142" s="290" t="s">
        <v>651</v>
      </c>
      <c r="D142" s="290"/>
      <c r="E142" s="290"/>
      <c r="F142" s="313" t="s">
        <v>594</v>
      </c>
      <c r="G142" s="290"/>
      <c r="H142" s="290" t="s">
        <v>652</v>
      </c>
      <c r="I142" s="290" t="s">
        <v>629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653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588</v>
      </c>
      <c r="D148" s="305"/>
      <c r="E148" s="305"/>
      <c r="F148" s="305" t="s">
        <v>589</v>
      </c>
      <c r="G148" s="306"/>
      <c r="H148" s="305" t="s">
        <v>51</v>
      </c>
      <c r="I148" s="305" t="s">
        <v>54</v>
      </c>
      <c r="J148" s="305" t="s">
        <v>590</v>
      </c>
      <c r="K148" s="304"/>
    </row>
    <row r="149" s="1" customFormat="1" ht="17.25" customHeight="1">
      <c r="B149" s="302"/>
      <c r="C149" s="307" t="s">
        <v>591</v>
      </c>
      <c r="D149" s="307"/>
      <c r="E149" s="307"/>
      <c r="F149" s="308" t="s">
        <v>592</v>
      </c>
      <c r="G149" s="309"/>
      <c r="H149" s="307"/>
      <c r="I149" s="307"/>
      <c r="J149" s="307" t="s">
        <v>593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597</v>
      </c>
      <c r="D151" s="290"/>
      <c r="E151" s="290"/>
      <c r="F151" s="343" t="s">
        <v>594</v>
      </c>
      <c r="G151" s="290"/>
      <c r="H151" s="342" t="s">
        <v>634</v>
      </c>
      <c r="I151" s="342" t="s">
        <v>596</v>
      </c>
      <c r="J151" s="342">
        <v>120</v>
      </c>
      <c r="K151" s="338"/>
    </row>
    <row r="152" s="1" customFormat="1" ht="15" customHeight="1">
      <c r="B152" s="315"/>
      <c r="C152" s="342" t="s">
        <v>643</v>
      </c>
      <c r="D152" s="290"/>
      <c r="E152" s="290"/>
      <c r="F152" s="343" t="s">
        <v>594</v>
      </c>
      <c r="G152" s="290"/>
      <c r="H152" s="342" t="s">
        <v>654</v>
      </c>
      <c r="I152" s="342" t="s">
        <v>596</v>
      </c>
      <c r="J152" s="342" t="s">
        <v>645</v>
      </c>
      <c r="K152" s="338"/>
    </row>
    <row r="153" s="1" customFormat="1" ht="15" customHeight="1">
      <c r="B153" s="315"/>
      <c r="C153" s="342" t="s">
        <v>542</v>
      </c>
      <c r="D153" s="290"/>
      <c r="E153" s="290"/>
      <c r="F153" s="343" t="s">
        <v>594</v>
      </c>
      <c r="G153" s="290"/>
      <c r="H153" s="342" t="s">
        <v>655</v>
      </c>
      <c r="I153" s="342" t="s">
        <v>596</v>
      </c>
      <c r="J153" s="342" t="s">
        <v>645</v>
      </c>
      <c r="K153" s="338"/>
    </row>
    <row r="154" s="1" customFormat="1" ht="15" customHeight="1">
      <c r="B154" s="315"/>
      <c r="C154" s="342" t="s">
        <v>599</v>
      </c>
      <c r="D154" s="290"/>
      <c r="E154" s="290"/>
      <c r="F154" s="343" t="s">
        <v>600</v>
      </c>
      <c r="G154" s="290"/>
      <c r="H154" s="342" t="s">
        <v>634</v>
      </c>
      <c r="I154" s="342" t="s">
        <v>596</v>
      </c>
      <c r="J154" s="342">
        <v>50</v>
      </c>
      <c r="K154" s="338"/>
    </row>
    <row r="155" s="1" customFormat="1" ht="15" customHeight="1">
      <c r="B155" s="315"/>
      <c r="C155" s="342" t="s">
        <v>602</v>
      </c>
      <c r="D155" s="290"/>
      <c r="E155" s="290"/>
      <c r="F155" s="343" t="s">
        <v>594</v>
      </c>
      <c r="G155" s="290"/>
      <c r="H155" s="342" t="s">
        <v>634</v>
      </c>
      <c r="I155" s="342" t="s">
        <v>604</v>
      </c>
      <c r="J155" s="342"/>
      <c r="K155" s="338"/>
    </row>
    <row r="156" s="1" customFormat="1" ht="15" customHeight="1">
      <c r="B156" s="315"/>
      <c r="C156" s="342" t="s">
        <v>613</v>
      </c>
      <c r="D156" s="290"/>
      <c r="E156" s="290"/>
      <c r="F156" s="343" t="s">
        <v>600</v>
      </c>
      <c r="G156" s="290"/>
      <c r="H156" s="342" t="s">
        <v>634</v>
      </c>
      <c r="I156" s="342" t="s">
        <v>596</v>
      </c>
      <c r="J156" s="342">
        <v>50</v>
      </c>
      <c r="K156" s="338"/>
    </row>
    <row r="157" s="1" customFormat="1" ht="15" customHeight="1">
      <c r="B157" s="315"/>
      <c r="C157" s="342" t="s">
        <v>621</v>
      </c>
      <c r="D157" s="290"/>
      <c r="E157" s="290"/>
      <c r="F157" s="343" t="s">
        <v>600</v>
      </c>
      <c r="G157" s="290"/>
      <c r="H157" s="342" t="s">
        <v>634</v>
      </c>
      <c r="I157" s="342" t="s">
        <v>596</v>
      </c>
      <c r="J157" s="342">
        <v>50</v>
      </c>
      <c r="K157" s="338"/>
    </row>
    <row r="158" s="1" customFormat="1" ht="15" customHeight="1">
      <c r="B158" s="315"/>
      <c r="C158" s="342" t="s">
        <v>619</v>
      </c>
      <c r="D158" s="290"/>
      <c r="E158" s="290"/>
      <c r="F158" s="343" t="s">
        <v>600</v>
      </c>
      <c r="G158" s="290"/>
      <c r="H158" s="342" t="s">
        <v>634</v>
      </c>
      <c r="I158" s="342" t="s">
        <v>596</v>
      </c>
      <c r="J158" s="342">
        <v>50</v>
      </c>
      <c r="K158" s="338"/>
    </row>
    <row r="159" s="1" customFormat="1" ht="15" customHeight="1">
      <c r="B159" s="315"/>
      <c r="C159" s="342" t="s">
        <v>90</v>
      </c>
      <c r="D159" s="290"/>
      <c r="E159" s="290"/>
      <c r="F159" s="343" t="s">
        <v>594</v>
      </c>
      <c r="G159" s="290"/>
      <c r="H159" s="342" t="s">
        <v>656</v>
      </c>
      <c r="I159" s="342" t="s">
        <v>596</v>
      </c>
      <c r="J159" s="342" t="s">
        <v>657</v>
      </c>
      <c r="K159" s="338"/>
    </row>
    <row r="160" s="1" customFormat="1" ht="15" customHeight="1">
      <c r="B160" s="315"/>
      <c r="C160" s="342" t="s">
        <v>658</v>
      </c>
      <c r="D160" s="290"/>
      <c r="E160" s="290"/>
      <c r="F160" s="343" t="s">
        <v>594</v>
      </c>
      <c r="G160" s="290"/>
      <c r="H160" s="342" t="s">
        <v>659</v>
      </c>
      <c r="I160" s="342" t="s">
        <v>629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660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588</v>
      </c>
      <c r="D166" s="305"/>
      <c r="E166" s="305"/>
      <c r="F166" s="305" t="s">
        <v>589</v>
      </c>
      <c r="G166" s="347"/>
      <c r="H166" s="348" t="s">
        <v>51</v>
      </c>
      <c r="I166" s="348" t="s">
        <v>54</v>
      </c>
      <c r="J166" s="305" t="s">
        <v>590</v>
      </c>
      <c r="K166" s="282"/>
    </row>
    <row r="167" s="1" customFormat="1" ht="17.25" customHeight="1">
      <c r="B167" s="283"/>
      <c r="C167" s="307" t="s">
        <v>591</v>
      </c>
      <c r="D167" s="307"/>
      <c r="E167" s="307"/>
      <c r="F167" s="308" t="s">
        <v>592</v>
      </c>
      <c r="G167" s="349"/>
      <c r="H167" s="350"/>
      <c r="I167" s="350"/>
      <c r="J167" s="307" t="s">
        <v>593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597</v>
      </c>
      <c r="D169" s="290"/>
      <c r="E169" s="290"/>
      <c r="F169" s="313" t="s">
        <v>594</v>
      </c>
      <c r="G169" s="290"/>
      <c r="H169" s="290" t="s">
        <v>634</v>
      </c>
      <c r="I169" s="290" t="s">
        <v>596</v>
      </c>
      <c r="J169" s="290">
        <v>120</v>
      </c>
      <c r="K169" s="338"/>
    </row>
    <row r="170" s="1" customFormat="1" ht="15" customHeight="1">
      <c r="B170" s="315"/>
      <c r="C170" s="290" t="s">
        <v>643</v>
      </c>
      <c r="D170" s="290"/>
      <c r="E170" s="290"/>
      <c r="F170" s="313" t="s">
        <v>594</v>
      </c>
      <c r="G170" s="290"/>
      <c r="H170" s="290" t="s">
        <v>644</v>
      </c>
      <c r="I170" s="290" t="s">
        <v>596</v>
      </c>
      <c r="J170" s="290" t="s">
        <v>645</v>
      </c>
      <c r="K170" s="338"/>
    </row>
    <row r="171" s="1" customFormat="1" ht="15" customHeight="1">
      <c r="B171" s="315"/>
      <c r="C171" s="290" t="s">
        <v>542</v>
      </c>
      <c r="D171" s="290"/>
      <c r="E171" s="290"/>
      <c r="F171" s="313" t="s">
        <v>594</v>
      </c>
      <c r="G171" s="290"/>
      <c r="H171" s="290" t="s">
        <v>661</v>
      </c>
      <c r="I171" s="290" t="s">
        <v>596</v>
      </c>
      <c r="J171" s="290" t="s">
        <v>645</v>
      </c>
      <c r="K171" s="338"/>
    </row>
    <row r="172" s="1" customFormat="1" ht="15" customHeight="1">
      <c r="B172" s="315"/>
      <c r="C172" s="290" t="s">
        <v>599</v>
      </c>
      <c r="D172" s="290"/>
      <c r="E172" s="290"/>
      <c r="F172" s="313" t="s">
        <v>600</v>
      </c>
      <c r="G172" s="290"/>
      <c r="H172" s="290" t="s">
        <v>661</v>
      </c>
      <c r="I172" s="290" t="s">
        <v>596</v>
      </c>
      <c r="J172" s="290">
        <v>50</v>
      </c>
      <c r="K172" s="338"/>
    </row>
    <row r="173" s="1" customFormat="1" ht="15" customHeight="1">
      <c r="B173" s="315"/>
      <c r="C173" s="290" t="s">
        <v>602</v>
      </c>
      <c r="D173" s="290"/>
      <c r="E173" s="290"/>
      <c r="F173" s="313" t="s">
        <v>594</v>
      </c>
      <c r="G173" s="290"/>
      <c r="H173" s="290" t="s">
        <v>661</v>
      </c>
      <c r="I173" s="290" t="s">
        <v>604</v>
      </c>
      <c r="J173" s="290"/>
      <c r="K173" s="338"/>
    </row>
    <row r="174" s="1" customFormat="1" ht="15" customHeight="1">
      <c r="B174" s="315"/>
      <c r="C174" s="290" t="s">
        <v>613</v>
      </c>
      <c r="D174" s="290"/>
      <c r="E174" s="290"/>
      <c r="F174" s="313" t="s">
        <v>600</v>
      </c>
      <c r="G174" s="290"/>
      <c r="H174" s="290" t="s">
        <v>661</v>
      </c>
      <c r="I174" s="290" t="s">
        <v>596</v>
      </c>
      <c r="J174" s="290">
        <v>50</v>
      </c>
      <c r="K174" s="338"/>
    </row>
    <row r="175" s="1" customFormat="1" ht="15" customHeight="1">
      <c r="B175" s="315"/>
      <c r="C175" s="290" t="s">
        <v>621</v>
      </c>
      <c r="D175" s="290"/>
      <c r="E175" s="290"/>
      <c r="F175" s="313" t="s">
        <v>600</v>
      </c>
      <c r="G175" s="290"/>
      <c r="H175" s="290" t="s">
        <v>661</v>
      </c>
      <c r="I175" s="290" t="s">
        <v>596</v>
      </c>
      <c r="J175" s="290">
        <v>50</v>
      </c>
      <c r="K175" s="338"/>
    </row>
    <row r="176" s="1" customFormat="1" ht="15" customHeight="1">
      <c r="B176" s="315"/>
      <c r="C176" s="290" t="s">
        <v>619</v>
      </c>
      <c r="D176" s="290"/>
      <c r="E176" s="290"/>
      <c r="F176" s="313" t="s">
        <v>600</v>
      </c>
      <c r="G176" s="290"/>
      <c r="H176" s="290" t="s">
        <v>661</v>
      </c>
      <c r="I176" s="290" t="s">
        <v>596</v>
      </c>
      <c r="J176" s="290">
        <v>50</v>
      </c>
      <c r="K176" s="338"/>
    </row>
    <row r="177" s="1" customFormat="1" ht="15" customHeight="1">
      <c r="B177" s="315"/>
      <c r="C177" s="290" t="s">
        <v>105</v>
      </c>
      <c r="D177" s="290"/>
      <c r="E177" s="290"/>
      <c r="F177" s="313" t="s">
        <v>594</v>
      </c>
      <c r="G177" s="290"/>
      <c r="H177" s="290" t="s">
        <v>662</v>
      </c>
      <c r="I177" s="290" t="s">
        <v>663</v>
      </c>
      <c r="J177" s="290"/>
      <c r="K177" s="338"/>
    </row>
    <row r="178" s="1" customFormat="1" ht="15" customHeight="1">
      <c r="B178" s="315"/>
      <c r="C178" s="290" t="s">
        <v>54</v>
      </c>
      <c r="D178" s="290"/>
      <c r="E178" s="290"/>
      <c r="F178" s="313" t="s">
        <v>594</v>
      </c>
      <c r="G178" s="290"/>
      <c r="H178" s="290" t="s">
        <v>664</v>
      </c>
      <c r="I178" s="290" t="s">
        <v>665</v>
      </c>
      <c r="J178" s="290">
        <v>1</v>
      </c>
      <c r="K178" s="338"/>
    </row>
    <row r="179" s="1" customFormat="1" ht="15" customHeight="1">
      <c r="B179" s="315"/>
      <c r="C179" s="290" t="s">
        <v>50</v>
      </c>
      <c r="D179" s="290"/>
      <c r="E179" s="290"/>
      <c r="F179" s="313" t="s">
        <v>594</v>
      </c>
      <c r="G179" s="290"/>
      <c r="H179" s="290" t="s">
        <v>666</v>
      </c>
      <c r="I179" s="290" t="s">
        <v>596</v>
      </c>
      <c r="J179" s="290">
        <v>20</v>
      </c>
      <c r="K179" s="338"/>
    </row>
    <row r="180" s="1" customFormat="1" ht="15" customHeight="1">
      <c r="B180" s="315"/>
      <c r="C180" s="290" t="s">
        <v>51</v>
      </c>
      <c r="D180" s="290"/>
      <c r="E180" s="290"/>
      <c r="F180" s="313" t="s">
        <v>594</v>
      </c>
      <c r="G180" s="290"/>
      <c r="H180" s="290" t="s">
        <v>667</v>
      </c>
      <c r="I180" s="290" t="s">
        <v>596</v>
      </c>
      <c r="J180" s="290">
        <v>255</v>
      </c>
      <c r="K180" s="338"/>
    </row>
    <row r="181" s="1" customFormat="1" ht="15" customHeight="1">
      <c r="B181" s="315"/>
      <c r="C181" s="290" t="s">
        <v>106</v>
      </c>
      <c r="D181" s="290"/>
      <c r="E181" s="290"/>
      <c r="F181" s="313" t="s">
        <v>594</v>
      </c>
      <c r="G181" s="290"/>
      <c r="H181" s="290" t="s">
        <v>558</v>
      </c>
      <c r="I181" s="290" t="s">
        <v>596</v>
      </c>
      <c r="J181" s="290">
        <v>10</v>
      </c>
      <c r="K181" s="338"/>
    </row>
    <row r="182" s="1" customFormat="1" ht="15" customHeight="1">
      <c r="B182" s="315"/>
      <c r="C182" s="290" t="s">
        <v>107</v>
      </c>
      <c r="D182" s="290"/>
      <c r="E182" s="290"/>
      <c r="F182" s="313" t="s">
        <v>594</v>
      </c>
      <c r="G182" s="290"/>
      <c r="H182" s="290" t="s">
        <v>668</v>
      </c>
      <c r="I182" s="290" t="s">
        <v>629</v>
      </c>
      <c r="J182" s="290"/>
      <c r="K182" s="338"/>
    </row>
    <row r="183" s="1" customFormat="1" ht="15" customHeight="1">
      <c r="B183" s="315"/>
      <c r="C183" s="290" t="s">
        <v>669</v>
      </c>
      <c r="D183" s="290"/>
      <c r="E183" s="290"/>
      <c r="F183" s="313" t="s">
        <v>594</v>
      </c>
      <c r="G183" s="290"/>
      <c r="H183" s="290" t="s">
        <v>670</v>
      </c>
      <c r="I183" s="290" t="s">
        <v>629</v>
      </c>
      <c r="J183" s="290"/>
      <c r="K183" s="338"/>
    </row>
    <row r="184" s="1" customFormat="1" ht="15" customHeight="1">
      <c r="B184" s="315"/>
      <c r="C184" s="290" t="s">
        <v>658</v>
      </c>
      <c r="D184" s="290"/>
      <c r="E184" s="290"/>
      <c r="F184" s="313" t="s">
        <v>594</v>
      </c>
      <c r="G184" s="290"/>
      <c r="H184" s="290" t="s">
        <v>671</v>
      </c>
      <c r="I184" s="290" t="s">
        <v>629</v>
      </c>
      <c r="J184" s="290"/>
      <c r="K184" s="338"/>
    </row>
    <row r="185" s="1" customFormat="1" ht="15" customHeight="1">
      <c r="B185" s="315"/>
      <c r="C185" s="290" t="s">
        <v>109</v>
      </c>
      <c r="D185" s="290"/>
      <c r="E185" s="290"/>
      <c r="F185" s="313" t="s">
        <v>600</v>
      </c>
      <c r="G185" s="290"/>
      <c r="H185" s="290" t="s">
        <v>672</v>
      </c>
      <c r="I185" s="290" t="s">
        <v>596</v>
      </c>
      <c r="J185" s="290">
        <v>50</v>
      </c>
      <c r="K185" s="338"/>
    </row>
    <row r="186" s="1" customFormat="1" ht="15" customHeight="1">
      <c r="B186" s="315"/>
      <c r="C186" s="290" t="s">
        <v>673</v>
      </c>
      <c r="D186" s="290"/>
      <c r="E186" s="290"/>
      <c r="F186" s="313" t="s">
        <v>600</v>
      </c>
      <c r="G186" s="290"/>
      <c r="H186" s="290" t="s">
        <v>674</v>
      </c>
      <c r="I186" s="290" t="s">
        <v>675</v>
      </c>
      <c r="J186" s="290"/>
      <c r="K186" s="338"/>
    </row>
    <row r="187" s="1" customFormat="1" ht="15" customHeight="1">
      <c r="B187" s="315"/>
      <c r="C187" s="290" t="s">
        <v>676</v>
      </c>
      <c r="D187" s="290"/>
      <c r="E187" s="290"/>
      <c r="F187" s="313" t="s">
        <v>600</v>
      </c>
      <c r="G187" s="290"/>
      <c r="H187" s="290" t="s">
        <v>677</v>
      </c>
      <c r="I187" s="290" t="s">
        <v>675</v>
      </c>
      <c r="J187" s="290"/>
      <c r="K187" s="338"/>
    </row>
    <row r="188" s="1" customFormat="1" ht="15" customHeight="1">
      <c r="B188" s="315"/>
      <c r="C188" s="290" t="s">
        <v>678</v>
      </c>
      <c r="D188" s="290"/>
      <c r="E188" s="290"/>
      <c r="F188" s="313" t="s">
        <v>600</v>
      </c>
      <c r="G188" s="290"/>
      <c r="H188" s="290" t="s">
        <v>679</v>
      </c>
      <c r="I188" s="290" t="s">
        <v>675</v>
      </c>
      <c r="J188" s="290"/>
      <c r="K188" s="338"/>
    </row>
    <row r="189" s="1" customFormat="1" ht="15" customHeight="1">
      <c r="B189" s="315"/>
      <c r="C189" s="351" t="s">
        <v>680</v>
      </c>
      <c r="D189" s="290"/>
      <c r="E189" s="290"/>
      <c r="F189" s="313" t="s">
        <v>600</v>
      </c>
      <c r="G189" s="290"/>
      <c r="H189" s="290" t="s">
        <v>681</v>
      </c>
      <c r="I189" s="290" t="s">
        <v>682</v>
      </c>
      <c r="J189" s="352" t="s">
        <v>683</v>
      </c>
      <c r="K189" s="338"/>
    </row>
    <row r="190" s="17" customFormat="1" ht="15" customHeight="1">
      <c r="B190" s="353"/>
      <c r="C190" s="354" t="s">
        <v>684</v>
      </c>
      <c r="D190" s="355"/>
      <c r="E190" s="355"/>
      <c r="F190" s="356" t="s">
        <v>600</v>
      </c>
      <c r="G190" s="355"/>
      <c r="H190" s="355" t="s">
        <v>685</v>
      </c>
      <c r="I190" s="355" t="s">
        <v>682</v>
      </c>
      <c r="J190" s="357" t="s">
        <v>683</v>
      </c>
      <c r="K190" s="358"/>
    </row>
    <row r="191" s="1" customFormat="1" ht="15" customHeight="1">
      <c r="B191" s="315"/>
      <c r="C191" s="351" t="s">
        <v>39</v>
      </c>
      <c r="D191" s="290"/>
      <c r="E191" s="290"/>
      <c r="F191" s="313" t="s">
        <v>594</v>
      </c>
      <c r="G191" s="290"/>
      <c r="H191" s="287" t="s">
        <v>686</v>
      </c>
      <c r="I191" s="290" t="s">
        <v>687</v>
      </c>
      <c r="J191" s="290"/>
      <c r="K191" s="338"/>
    </row>
    <row r="192" s="1" customFormat="1" ht="15" customHeight="1">
      <c r="B192" s="315"/>
      <c r="C192" s="351" t="s">
        <v>688</v>
      </c>
      <c r="D192" s="290"/>
      <c r="E192" s="290"/>
      <c r="F192" s="313" t="s">
        <v>594</v>
      </c>
      <c r="G192" s="290"/>
      <c r="H192" s="290" t="s">
        <v>689</v>
      </c>
      <c r="I192" s="290" t="s">
        <v>629</v>
      </c>
      <c r="J192" s="290"/>
      <c r="K192" s="338"/>
    </row>
    <row r="193" s="1" customFormat="1" ht="15" customHeight="1">
      <c r="B193" s="315"/>
      <c r="C193" s="351" t="s">
        <v>690</v>
      </c>
      <c r="D193" s="290"/>
      <c r="E193" s="290"/>
      <c r="F193" s="313" t="s">
        <v>594</v>
      </c>
      <c r="G193" s="290"/>
      <c r="H193" s="290" t="s">
        <v>691</v>
      </c>
      <c r="I193" s="290" t="s">
        <v>629</v>
      </c>
      <c r="J193" s="290"/>
      <c r="K193" s="338"/>
    </row>
    <row r="194" s="1" customFormat="1" ht="15" customHeight="1">
      <c r="B194" s="315"/>
      <c r="C194" s="351" t="s">
        <v>692</v>
      </c>
      <c r="D194" s="290"/>
      <c r="E194" s="290"/>
      <c r="F194" s="313" t="s">
        <v>600</v>
      </c>
      <c r="G194" s="290"/>
      <c r="H194" s="290" t="s">
        <v>693</v>
      </c>
      <c r="I194" s="290" t="s">
        <v>629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694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695</v>
      </c>
      <c r="D201" s="360"/>
      <c r="E201" s="360"/>
      <c r="F201" s="360" t="s">
        <v>696</v>
      </c>
      <c r="G201" s="361"/>
      <c r="H201" s="360" t="s">
        <v>697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687</v>
      </c>
      <c r="D203" s="290"/>
      <c r="E203" s="290"/>
      <c r="F203" s="313" t="s">
        <v>40</v>
      </c>
      <c r="G203" s="290"/>
      <c r="H203" s="290" t="s">
        <v>698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41</v>
      </c>
      <c r="G204" s="290"/>
      <c r="H204" s="290" t="s">
        <v>699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44</v>
      </c>
      <c r="G205" s="290"/>
      <c r="H205" s="290" t="s">
        <v>700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42</v>
      </c>
      <c r="G206" s="290"/>
      <c r="H206" s="290" t="s">
        <v>701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43</v>
      </c>
      <c r="G207" s="290"/>
      <c r="H207" s="290" t="s">
        <v>702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641</v>
      </c>
      <c r="D209" s="290"/>
      <c r="E209" s="290"/>
      <c r="F209" s="313" t="s">
        <v>76</v>
      </c>
      <c r="G209" s="290"/>
      <c r="H209" s="290" t="s">
        <v>703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536</v>
      </c>
      <c r="G210" s="290"/>
      <c r="H210" s="290" t="s">
        <v>537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534</v>
      </c>
      <c r="G211" s="290"/>
      <c r="H211" s="290" t="s">
        <v>704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538</v>
      </c>
      <c r="G212" s="351"/>
      <c r="H212" s="342" t="s">
        <v>539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540</v>
      </c>
      <c r="G213" s="351"/>
      <c r="H213" s="342" t="s">
        <v>705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665</v>
      </c>
      <c r="D215" s="290"/>
      <c r="E215" s="290"/>
      <c r="F215" s="313">
        <v>1</v>
      </c>
      <c r="G215" s="351"/>
      <c r="H215" s="342" t="s">
        <v>706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707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708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709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PC-VIKTOR\Viktor Vaidis</dc:creator>
  <cp:lastModifiedBy>PC-VIKTOR\Viktor Vaidis</cp:lastModifiedBy>
  <dcterms:created xsi:type="dcterms:W3CDTF">2025-02-10T13:32:51Z</dcterms:created>
  <dcterms:modified xsi:type="dcterms:W3CDTF">2025-02-10T13:32:56Z</dcterms:modified>
</cp:coreProperties>
</file>