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1965dd383ee2127/Dokumenty/04_Zakázky/24007_MěÚ Rotava_MŠ hospodářský pavilon_DZS/2025-03-13_MŠ Rotava_hosp.pavilon_rekonstrukce el_DZS_revize 1/"/>
    </mc:Choice>
  </mc:AlternateContent>
  <xr:revisionPtr revIDLastSave="0" documentId="8_{091F8DD1-6B5E-4E41-894A-273389E2D1F6}" xr6:coauthVersionLast="47" xr6:coauthVersionMax="47" xr10:uidLastSave="{00000000-0000-0000-0000-000000000000}"/>
  <bookViews>
    <workbookView xWindow="-108" yWindow="-108" windowWidth="23256" windowHeight="12456" activeTab="1" xr2:uid="{CAA1AA1A-43C7-4A2C-A56B-809FA8A6BD6F}"/>
  </bookViews>
  <sheets>
    <sheet name="SOUHRNNÝ LIST STAVBY" sheetId="1" r:id="rId1"/>
    <sheet name="REKAPITULACE OBJEKTŮ STAVBY" sheetId="2" r:id="rId2"/>
    <sheet name="KRYCÍ LIST #1" sheetId="3" r:id="rId3"/>
    <sheet name="REKAPITULACE #1" sheetId="4" r:id="rId4"/>
    <sheet name="ROZPOČET #1" sheetId="5" r:id="rId5"/>
    <sheet name="KRYCÍ LIST #2" sheetId="6" r:id="rId6"/>
    <sheet name="REKAPITULACE #2" sheetId="7" r:id="rId7"/>
    <sheet name="ROZPOČET #2" sheetId="8" r:id="rId8"/>
    <sheet name="KRYCÍ LIST #3" sheetId="9" r:id="rId9"/>
    <sheet name="REKAPITULACE #3" sheetId="10" r:id="rId10"/>
    <sheet name="ROZPOČET #3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16" i="1"/>
  <c r="H38" i="3"/>
  <c r="M8" i="3"/>
  <c r="C15" i="4"/>
  <c r="C14" i="4"/>
  <c r="C11" i="4"/>
  <c r="C10" i="4"/>
  <c r="C9" i="4"/>
  <c r="I54" i="5"/>
  <c r="D19" i="4" s="1"/>
  <c r="I53" i="5"/>
  <c r="G53" i="5"/>
  <c r="G54" i="5" s="1"/>
  <c r="C19" i="4" s="1"/>
  <c r="A53" i="5"/>
  <c r="I52" i="5"/>
  <c r="G52" i="5"/>
  <c r="A52" i="5"/>
  <c r="I49" i="5"/>
  <c r="G49" i="5"/>
  <c r="A49" i="5"/>
  <c r="I48" i="5"/>
  <c r="G48" i="5"/>
  <c r="A48" i="5"/>
  <c r="I47" i="5"/>
  <c r="G47" i="5"/>
  <c r="A47" i="5"/>
  <c r="I46" i="5"/>
  <c r="G46" i="5"/>
  <c r="A46" i="5"/>
  <c r="I45" i="5"/>
  <c r="G45" i="5"/>
  <c r="A45" i="5"/>
  <c r="I44" i="5"/>
  <c r="G44" i="5"/>
  <c r="A44" i="5"/>
  <c r="I43" i="5"/>
  <c r="G43" i="5"/>
  <c r="A43" i="5"/>
  <c r="I42" i="5"/>
  <c r="G42" i="5"/>
  <c r="A42" i="5"/>
  <c r="I41" i="5"/>
  <c r="G41" i="5"/>
  <c r="A41" i="5"/>
  <c r="I40" i="5"/>
  <c r="G40" i="5"/>
  <c r="A40" i="5"/>
  <c r="I39" i="5"/>
  <c r="G39" i="5"/>
  <c r="A39" i="5"/>
  <c r="I38" i="5"/>
  <c r="G38" i="5"/>
  <c r="A38" i="5"/>
  <c r="I37" i="5"/>
  <c r="G37" i="5"/>
  <c r="A37" i="5"/>
  <c r="I36" i="5"/>
  <c r="G36" i="5"/>
  <c r="A36" i="5"/>
  <c r="I35" i="5"/>
  <c r="G35" i="5"/>
  <c r="A35" i="5"/>
  <c r="I34" i="5"/>
  <c r="G34" i="5"/>
  <c r="A34" i="5"/>
  <c r="G26" i="5"/>
  <c r="I25" i="5"/>
  <c r="I26" i="5" s="1"/>
  <c r="D14" i="4" s="1"/>
  <c r="G25" i="5"/>
  <c r="A25" i="5"/>
  <c r="G17" i="5"/>
  <c r="I16" i="5"/>
  <c r="G16" i="5"/>
  <c r="A16" i="5"/>
  <c r="I15" i="5"/>
  <c r="I17" i="5" s="1"/>
  <c r="D10" i="4" s="1"/>
  <c r="E10" i="4" s="1"/>
  <c r="G15" i="5"/>
  <c r="A15" i="5"/>
  <c r="G13" i="5"/>
  <c r="I12" i="5"/>
  <c r="I13" i="5" s="1"/>
  <c r="D9" i="4" s="1"/>
  <c r="G12" i="5"/>
  <c r="H38" i="6"/>
  <c r="M8" i="6"/>
  <c r="C19" i="7"/>
  <c r="C14" i="7"/>
  <c r="C15" i="7" s="1"/>
  <c r="C10" i="7"/>
  <c r="C11" i="7" s="1"/>
  <c r="C9" i="7"/>
  <c r="G58" i="8"/>
  <c r="I57" i="8"/>
  <c r="I58" i="8" s="1"/>
  <c r="D19" i="7" s="1"/>
  <c r="E19" i="7" s="1"/>
  <c r="G57" i="8"/>
  <c r="A57" i="8"/>
  <c r="I54" i="8"/>
  <c r="G54" i="8"/>
  <c r="A54" i="8"/>
  <c r="I53" i="8"/>
  <c r="G53" i="8"/>
  <c r="A53" i="8"/>
  <c r="I52" i="8"/>
  <c r="G52" i="8"/>
  <c r="A52" i="8"/>
  <c r="I51" i="8"/>
  <c r="G51" i="8"/>
  <c r="A51" i="8"/>
  <c r="I50" i="8"/>
  <c r="G50" i="8"/>
  <c r="A50" i="8"/>
  <c r="I49" i="8"/>
  <c r="G49" i="8"/>
  <c r="A49" i="8"/>
  <c r="I48" i="8"/>
  <c r="G48" i="8"/>
  <c r="A48" i="8"/>
  <c r="I47" i="8"/>
  <c r="G47" i="8"/>
  <c r="A47" i="8"/>
  <c r="I46" i="8"/>
  <c r="G46" i="8"/>
  <c r="A46" i="8"/>
  <c r="I45" i="8"/>
  <c r="G45" i="8"/>
  <c r="A45" i="8"/>
  <c r="I44" i="8"/>
  <c r="G44" i="8"/>
  <c r="A44" i="8"/>
  <c r="I43" i="8"/>
  <c r="G43" i="8"/>
  <c r="A43" i="8"/>
  <c r="I42" i="8"/>
  <c r="G42" i="8"/>
  <c r="A42" i="8"/>
  <c r="I41" i="8"/>
  <c r="G41" i="8"/>
  <c r="A41" i="8"/>
  <c r="I40" i="8"/>
  <c r="G40" i="8"/>
  <c r="A40" i="8"/>
  <c r="I39" i="8"/>
  <c r="G39" i="8"/>
  <c r="A39" i="8"/>
  <c r="I38" i="8"/>
  <c r="G38" i="8"/>
  <c r="A38" i="8"/>
  <c r="I37" i="8"/>
  <c r="G37" i="8"/>
  <c r="A37" i="8"/>
  <c r="I36" i="8"/>
  <c r="G36" i="8"/>
  <c r="A36" i="8"/>
  <c r="I35" i="8"/>
  <c r="G35" i="8"/>
  <c r="A35" i="8"/>
  <c r="I34" i="8"/>
  <c r="G34" i="8"/>
  <c r="A34" i="8"/>
  <c r="I26" i="8"/>
  <c r="D14" i="7" s="1"/>
  <c r="G26" i="8"/>
  <c r="I25" i="8"/>
  <c r="G25" i="8"/>
  <c r="A25" i="8"/>
  <c r="G17" i="8"/>
  <c r="I16" i="8"/>
  <c r="I17" i="8" s="1"/>
  <c r="D10" i="7" s="1"/>
  <c r="G16" i="8"/>
  <c r="A16" i="8"/>
  <c r="I15" i="8"/>
  <c r="G15" i="8"/>
  <c r="A15" i="8"/>
  <c r="G13" i="8"/>
  <c r="I12" i="8"/>
  <c r="I13" i="8" s="1"/>
  <c r="D9" i="7" s="1"/>
  <c r="G12" i="8"/>
  <c r="H38" i="9"/>
  <c r="M8" i="9"/>
  <c r="C20" i="10"/>
  <c r="C15" i="10"/>
  <c r="C14" i="10"/>
  <c r="C11" i="10"/>
  <c r="C10" i="10"/>
  <c r="C9" i="10"/>
  <c r="G63" i="11"/>
  <c r="I62" i="11"/>
  <c r="I63" i="11" s="1"/>
  <c r="D20" i="10" s="1"/>
  <c r="E20" i="10" s="1"/>
  <c r="G62" i="11"/>
  <c r="A62" i="11"/>
  <c r="I59" i="11"/>
  <c r="G59" i="11"/>
  <c r="A59" i="11"/>
  <c r="I58" i="11"/>
  <c r="G58" i="11"/>
  <c r="G60" i="11" s="1"/>
  <c r="C19" i="10" s="1"/>
  <c r="A58" i="11"/>
  <c r="I55" i="11"/>
  <c r="G55" i="11"/>
  <c r="A55" i="11"/>
  <c r="I54" i="11"/>
  <c r="G54" i="11"/>
  <c r="A54" i="11"/>
  <c r="I53" i="11"/>
  <c r="G53" i="11"/>
  <c r="A53" i="11"/>
  <c r="I52" i="11"/>
  <c r="G52" i="11"/>
  <c r="A52" i="11"/>
  <c r="I51" i="11"/>
  <c r="G51" i="11"/>
  <c r="A51" i="11"/>
  <c r="I50" i="11"/>
  <c r="G50" i="11"/>
  <c r="A50" i="11"/>
  <c r="I49" i="11"/>
  <c r="G49" i="11"/>
  <c r="A49" i="11"/>
  <c r="I48" i="11"/>
  <c r="G48" i="11"/>
  <c r="A48" i="11"/>
  <c r="I47" i="11"/>
  <c r="G47" i="11"/>
  <c r="A47" i="11"/>
  <c r="I46" i="11"/>
  <c r="G46" i="11"/>
  <c r="A46" i="11"/>
  <c r="I45" i="11"/>
  <c r="G45" i="11"/>
  <c r="A45" i="11"/>
  <c r="I44" i="11"/>
  <c r="G44" i="11"/>
  <c r="A44" i="11"/>
  <c r="I43" i="11"/>
  <c r="G43" i="11"/>
  <c r="A43" i="11"/>
  <c r="I42" i="11"/>
  <c r="G42" i="11"/>
  <c r="A42" i="11"/>
  <c r="I41" i="11"/>
  <c r="G41" i="11"/>
  <c r="A41" i="11"/>
  <c r="I40" i="11"/>
  <c r="G40" i="11"/>
  <c r="A40" i="11"/>
  <c r="I39" i="11"/>
  <c r="G39" i="11"/>
  <c r="A39" i="11"/>
  <c r="I38" i="11"/>
  <c r="G38" i="11"/>
  <c r="A38" i="11"/>
  <c r="I37" i="11"/>
  <c r="G37" i="11"/>
  <c r="A37" i="11"/>
  <c r="I36" i="11"/>
  <c r="G36" i="11"/>
  <c r="A36" i="11"/>
  <c r="I35" i="11"/>
  <c r="G35" i="11"/>
  <c r="A35" i="11"/>
  <c r="I34" i="11"/>
  <c r="G34" i="11"/>
  <c r="A34" i="11"/>
  <c r="G26" i="11"/>
  <c r="I25" i="11"/>
  <c r="I26" i="11" s="1"/>
  <c r="D14" i="10" s="1"/>
  <c r="G25" i="11"/>
  <c r="A25" i="11"/>
  <c r="I17" i="11"/>
  <c r="D10" i="10" s="1"/>
  <c r="E10" i="10" s="1"/>
  <c r="G17" i="11"/>
  <c r="I16" i="11"/>
  <c r="G16" i="11"/>
  <c r="A16" i="11"/>
  <c r="I15" i="11"/>
  <c r="G15" i="11"/>
  <c r="A15" i="11"/>
  <c r="G13" i="11"/>
  <c r="I12" i="11"/>
  <c r="I13" i="11" s="1"/>
  <c r="D9" i="10" s="1"/>
  <c r="G12" i="11"/>
  <c r="I60" i="11" l="1"/>
  <c r="D19" i="10" s="1"/>
  <c r="E19" i="10"/>
  <c r="G56" i="11"/>
  <c r="C18" i="10" s="1"/>
  <c r="C21" i="10" s="1"/>
  <c r="C23" i="10" s="1"/>
  <c r="E14" i="9" s="1"/>
  <c r="D15" i="10"/>
  <c r="E14" i="10"/>
  <c r="E15" i="10" s="1"/>
  <c r="E17" i="9" s="1"/>
  <c r="E9" i="10"/>
  <c r="E11" i="10" s="1"/>
  <c r="E16" i="9" s="1"/>
  <c r="D11" i="10"/>
  <c r="E19" i="4"/>
  <c r="G50" i="5"/>
  <c r="C18" i="4" s="1"/>
  <c r="I50" i="5"/>
  <c r="D18" i="4" s="1"/>
  <c r="D20" i="4" s="1"/>
  <c r="C20" i="4"/>
  <c r="C22" i="4" s="1"/>
  <c r="E14" i="3" s="1"/>
  <c r="D15" i="4"/>
  <c r="E14" i="4"/>
  <c r="E15" i="4" s="1"/>
  <c r="E17" i="3" s="1"/>
  <c r="D11" i="4"/>
  <c r="E9" i="4"/>
  <c r="E11" i="4" s="1"/>
  <c r="E10" i="7"/>
  <c r="I55" i="8"/>
  <c r="D18" i="7" s="1"/>
  <c r="D20" i="7" s="1"/>
  <c r="G55" i="8"/>
  <c r="C18" i="7" s="1"/>
  <c r="C20" i="7"/>
  <c r="C22" i="7" s="1"/>
  <c r="E14" i="6" s="1"/>
  <c r="E14" i="7"/>
  <c r="E15" i="7" s="1"/>
  <c r="E17" i="6" s="1"/>
  <c r="D15" i="7"/>
  <c r="E9" i="7"/>
  <c r="E11" i="7" s="1"/>
  <c r="D11" i="7"/>
  <c r="I56" i="11"/>
  <c r="D18" i="10" s="1"/>
  <c r="D21" i="10" l="1"/>
  <c r="E18" i="10"/>
  <c r="E21" i="10" s="1"/>
  <c r="E23" i="10" s="1"/>
  <c r="D23" i="10"/>
  <c r="E15" i="9" s="1"/>
  <c r="E18" i="4"/>
  <c r="E20" i="4" s="1"/>
  <c r="E19" i="3" s="1"/>
  <c r="D22" i="4"/>
  <c r="E15" i="3" s="1"/>
  <c r="E16" i="3"/>
  <c r="E18" i="7"/>
  <c r="E20" i="7" s="1"/>
  <c r="E19" i="6" s="1"/>
  <c r="D22" i="7"/>
  <c r="E15" i="6" s="1"/>
  <c r="E22" i="7"/>
  <c r="E16" i="6"/>
  <c r="E19" i="9" l="1"/>
  <c r="E20" i="9" s="1"/>
  <c r="M15" i="9" s="1"/>
  <c r="E22" i="4"/>
  <c r="E20" i="3"/>
  <c r="M22" i="3" s="1"/>
  <c r="M16" i="3"/>
  <c r="M19" i="3"/>
  <c r="M18" i="3"/>
  <c r="E20" i="6"/>
  <c r="M18" i="6" s="1"/>
  <c r="M21" i="9" l="1"/>
  <c r="M16" i="9"/>
  <c r="M19" i="9"/>
  <c r="M20" i="9"/>
  <c r="I65" i="11"/>
  <c r="M25" i="9"/>
  <c r="E24" i="9"/>
  <c r="M22" i="9"/>
  <c r="M28" i="9"/>
  <c r="E27" i="9" s="1"/>
  <c r="M23" i="9"/>
  <c r="M17" i="9"/>
  <c r="M26" i="9"/>
  <c r="M18" i="9"/>
  <c r="M14" i="9"/>
  <c r="M20" i="3"/>
  <c r="M15" i="3"/>
  <c r="E24" i="3"/>
  <c r="M28" i="3"/>
  <c r="E27" i="3" s="1"/>
  <c r="M21" i="3"/>
  <c r="M23" i="3"/>
  <c r="M17" i="3"/>
  <c r="M25" i="3"/>
  <c r="M26" i="3"/>
  <c r="M14" i="3"/>
  <c r="I56" i="5"/>
  <c r="E15" i="1"/>
  <c r="M23" i="6"/>
  <c r="E24" i="6"/>
  <c r="M14" i="6"/>
  <c r="M21" i="6"/>
  <c r="I60" i="8"/>
  <c r="M15" i="6"/>
  <c r="M20" i="6"/>
  <c r="M22" i="6"/>
  <c r="M16" i="6"/>
  <c r="M28" i="6"/>
  <c r="E27" i="6" s="1"/>
  <c r="M25" i="6"/>
  <c r="M26" i="6"/>
  <c r="M17" i="6"/>
  <c r="M19" i="6"/>
  <c r="E26" i="9" l="1"/>
  <c r="E25" i="9"/>
  <c r="E25" i="3"/>
  <c r="E19" i="1"/>
  <c r="E26" i="3"/>
  <c r="E26" i="6"/>
  <c r="E25" i="6"/>
  <c r="E28" i="6"/>
  <c r="D12" i="2" s="1"/>
  <c r="E28" i="9" l="1"/>
  <c r="D13" i="2" s="1"/>
  <c r="E17" i="1"/>
  <c r="E28" i="3"/>
  <c r="E18" i="1"/>
  <c r="H35" i="6"/>
  <c r="H36" i="6" s="1"/>
  <c r="H39" i="6" s="1"/>
  <c r="E12" i="2" s="1"/>
  <c r="E21" i="1" l="1"/>
  <c r="H35" i="9"/>
  <c r="H36" i="9" s="1"/>
  <c r="D11" i="2"/>
  <c r="H35" i="3"/>
  <c r="H36" i="3" s="1"/>
  <c r="H39" i="3" s="1"/>
  <c r="E11" i="2" s="1"/>
  <c r="D14" i="2"/>
  <c r="E24" i="1" l="1"/>
  <c r="E23" i="1"/>
  <c r="H39" i="9"/>
  <c r="E13" i="2" s="1"/>
  <c r="E14" i="2" s="1"/>
  <c r="E27" i="1" l="1"/>
</calcChain>
</file>

<file path=xl/sharedStrings.xml><?xml version="1.0" encoding="utf-8"?>
<sst xmlns="http://schemas.openxmlformats.org/spreadsheetml/2006/main" count="1097" uniqueCount="281">
  <si>
    <t>Stavba :  - MŠ ROTAVA, hosp. pavilon - rekonstr. elinstalace</t>
  </si>
  <si>
    <t>Cenová úroveň : 2023/II</t>
  </si>
  <si>
    <t>Objekt : SO-03 - ZBÝVAJÍCÍ MÍSTNOSTI</t>
  </si>
  <si>
    <t xml:space="preserve">Datum zpracování : </t>
  </si>
  <si>
    <t>POLOŽKOVÝ ROZPOČET S VÝKAZEM VÝMĚR</t>
  </si>
  <si>
    <t>Poř.</t>
  </si>
  <si>
    <t>čís.</t>
  </si>
  <si>
    <t>pol.</t>
  </si>
  <si>
    <t>1.</t>
  </si>
  <si>
    <t>Kód položky</t>
  </si>
  <si>
    <t>2.</t>
  </si>
  <si>
    <t>Text položky</t>
  </si>
  <si>
    <t>3.</t>
  </si>
  <si>
    <t>M.J.</t>
  </si>
  <si>
    <t>4.</t>
  </si>
  <si>
    <t>Množství</t>
  </si>
  <si>
    <t>5.</t>
  </si>
  <si>
    <t>CENA</t>
  </si>
  <si>
    <t>Dodávka</t>
  </si>
  <si>
    <t>jednotková</t>
  </si>
  <si>
    <t>6.</t>
  </si>
  <si>
    <t>celková</t>
  </si>
  <si>
    <t>7.</t>
  </si>
  <si>
    <t>Montáž</t>
  </si>
  <si>
    <t>8.</t>
  </si>
  <si>
    <t>9.</t>
  </si>
  <si>
    <t>Cenová soustava</t>
  </si>
  <si>
    <t>10.</t>
  </si>
  <si>
    <t>HSV:</t>
  </si>
  <si>
    <t>oddíl 9</t>
  </si>
  <si>
    <t>Ostatní konstrukce a práce:</t>
  </si>
  <si>
    <t>C-900913012-0</t>
  </si>
  <si>
    <t>ZEDNICKE ZACISTENI</t>
  </si>
  <si>
    <t>HOD</t>
  </si>
  <si>
    <t>CS RONET 2023 02</t>
  </si>
  <si>
    <t>OSTATNÍ KONSTRUKCE A PRÁCE CELKEM</t>
  </si>
  <si>
    <t>oddíl 96</t>
  </si>
  <si>
    <t>Bourání konstrukcí:</t>
  </si>
  <si>
    <t>C-974031122-0</t>
  </si>
  <si>
    <t>RYHY ZDI CIHEL HL 3CM S 7CM</t>
  </si>
  <si>
    <t>M</t>
  </si>
  <si>
    <t>C-979081111-0</t>
  </si>
  <si>
    <t>ODVOZ STAVEB SUTI NA SKLADKU DO 1KM</t>
  </si>
  <si>
    <t>T</t>
  </si>
  <si>
    <t>BOURÁNÍ KONSTRUKCÍ CELKEM</t>
  </si>
  <si>
    <t>PSV:</t>
  </si>
  <si>
    <t>oddíl 784</t>
  </si>
  <si>
    <t>Malby:</t>
  </si>
  <si>
    <t>C-784415101-0</t>
  </si>
  <si>
    <t>MALBA ZDI</t>
  </si>
  <si>
    <t>M2</t>
  </si>
  <si>
    <t>MALBY CELKEM</t>
  </si>
  <si>
    <t>MONTÁŽNÍ PRÁCE:</t>
  </si>
  <si>
    <t>oddíl M21</t>
  </si>
  <si>
    <t>Montáže silnoproud:</t>
  </si>
  <si>
    <t>M-21-0</t>
  </si>
  <si>
    <t>DEMONTAZ STAVAJ. VEDENI, DOHLEDANI OBVODU, LIKVIDACE</t>
  </si>
  <si>
    <t>TKC</t>
  </si>
  <si>
    <t>R-17</t>
  </si>
  <si>
    <t>PIR CIDLO STROPNI 360 ST (DOD+MON)</t>
  </si>
  <si>
    <t>KS</t>
  </si>
  <si>
    <t>R-POLOZKA</t>
  </si>
  <si>
    <t>M-210110041-0</t>
  </si>
  <si>
    <t>SPINAC ZAPUSTENY JEDNOPOL (DOD+MON)</t>
  </si>
  <si>
    <t>M-210110003-0</t>
  </si>
  <si>
    <t>SPINAC NASTENNY SERIOVY OBYC (DOD+MON)</t>
  </si>
  <si>
    <t>M-210110004-0</t>
  </si>
  <si>
    <t>SPINAC NASTENNY STRIDAVY OBYC (DOD+MON)</t>
  </si>
  <si>
    <t>R-09</t>
  </si>
  <si>
    <t>SVITIDLO A DLE PD (DOD+MON)</t>
  </si>
  <si>
    <t>R-12</t>
  </si>
  <si>
    <t>SVITIDLO B DLE PD (DOD+MON)</t>
  </si>
  <si>
    <t>R-13</t>
  </si>
  <si>
    <t>SVITIDLO C DLE PD (DOD+MON)</t>
  </si>
  <si>
    <t>R-14</t>
  </si>
  <si>
    <t>SVITIDLO D DLE PD (DOD+MON)</t>
  </si>
  <si>
    <t>R-15</t>
  </si>
  <si>
    <t>SVITIDLO E DLE PD (DOD+MON)</t>
  </si>
  <si>
    <t>R-16</t>
  </si>
  <si>
    <t>SVITIDLO F DLE PD (DOD+MON)</t>
  </si>
  <si>
    <t>H-34550291-1</t>
  </si>
  <si>
    <t>ZASUVKA 230 V IP44 PO OMITKU (DOD+MON)</t>
  </si>
  <si>
    <t>M-210020901-0</t>
  </si>
  <si>
    <t>UCPAVKA PROTIPOZAR JEDNODUCHA (MON)</t>
  </si>
  <si>
    <t>H-34140827-1</t>
  </si>
  <si>
    <t>VODIC CU JADRO  CY 10 ZŽ (DOD+MON)</t>
  </si>
  <si>
    <t>H-34111090-1</t>
  </si>
  <si>
    <t>KABEL INSTAL CU JADRO CYKY-J 5x1,5mm2 (DOD)</t>
  </si>
  <si>
    <t>H-34111010-1</t>
  </si>
  <si>
    <t>KABEL INSTAL CU JADRO CYKY-O 3x1,5mm2 (DOD)</t>
  </si>
  <si>
    <t>H-34111036-1</t>
  </si>
  <si>
    <t>KABEL INSTAL CU JADRO CYKY-J 3x2,5mm2 (DOD)</t>
  </si>
  <si>
    <t>KABEL INSTAL CU JADRO CYKY-O 2x1,5mm2 (DOD)</t>
  </si>
  <si>
    <t>M-210800106-0</t>
  </si>
  <si>
    <t>KABEL DO CYKY 750V 5x2,5 ULOZ POD OMIT (MON)</t>
  </si>
  <si>
    <t>R-06</t>
  </si>
  <si>
    <t xml:space="preserve">REVIZE VYCHOZI (DOD) </t>
  </si>
  <si>
    <t>R-07</t>
  </si>
  <si>
    <t>DOKUMENTACE SKUT STAV (DOD)</t>
  </si>
  <si>
    <t>R-11</t>
  </si>
  <si>
    <t>DROBNY EL.INST. MAT (PASKY, SVORKY, KRABICE (DOD)</t>
  </si>
  <si>
    <t>M21</t>
  </si>
  <si>
    <t>MONTÁŽE SILNOPROUD CELKEM</t>
  </si>
  <si>
    <t>oddíl M22</t>
  </si>
  <si>
    <t>Montáže slaboproud:</t>
  </si>
  <si>
    <t>M-220320232-0</t>
  </si>
  <si>
    <t>TLACITKO ZVONKOVE VENKOVNI (DOD+MON)</t>
  </si>
  <si>
    <t>H-37417234-1</t>
  </si>
  <si>
    <t>ZVONEK ELEKTRICKY 230 V /DOD+MON)</t>
  </si>
  <si>
    <t>M22</t>
  </si>
  <si>
    <t>MONTÁŽE SLABOPROUD CELKEM</t>
  </si>
  <si>
    <t>oddíl M46</t>
  </si>
  <si>
    <t>Zemní práce prováděné při externích montážích:</t>
  </si>
  <si>
    <t>M-460680021-0</t>
  </si>
  <si>
    <t>PRURAZ ZDI CIHLA 15cm</t>
  </si>
  <si>
    <t>M46</t>
  </si>
  <si>
    <t>ZEMNÍ PRÁCE PŘI EXTERNÍCH MONTÁŽÍCH CELKEM</t>
  </si>
  <si>
    <t>Základní rozpočtové náklady stav. objektu celkem (bez DPH) :</t>
  </si>
  <si>
    <t>REKAPITULACE ROZPOČTU</t>
  </si>
  <si>
    <t>Oddíl</t>
  </si>
  <si>
    <t>Název oddílu / řemeslného oboru</t>
  </si>
  <si>
    <t>CENA BEZ DPH</t>
  </si>
  <si>
    <t>Celkem</t>
  </si>
  <si>
    <t>Ostatní konstrukce a práce</t>
  </si>
  <si>
    <t>Bourání konstrukcí</t>
  </si>
  <si>
    <t>HSV CELKEM</t>
  </si>
  <si>
    <t>Malby</t>
  </si>
  <si>
    <t>PSV CELKEM</t>
  </si>
  <si>
    <t>Montáže silnoproud</t>
  </si>
  <si>
    <t>Montáže slaboproud</t>
  </si>
  <si>
    <t>Zemní práce prováděné při externích montážích</t>
  </si>
  <si>
    <t>MONTÁŽNÍ PRÁCE CELKEM</t>
  </si>
  <si>
    <t>Základní rozpočtové náklady stavebního objektu celkem</t>
  </si>
  <si>
    <t>KRYCÍ LIST ROZPOČTU</t>
  </si>
  <si>
    <t>Kód objektu:</t>
  </si>
  <si>
    <t>Název objektu:</t>
  </si>
  <si>
    <t>JKSO:</t>
  </si>
  <si>
    <t>Cenová úroveň:</t>
  </si>
  <si>
    <t>SO-03</t>
  </si>
  <si>
    <t>ZBÝVAJÍCÍ MÍSTNOSTI</t>
  </si>
  <si>
    <t/>
  </si>
  <si>
    <t>2023/II</t>
  </si>
  <si>
    <t>Kód stavby:</t>
  </si>
  <si>
    <t>Název stavby:</t>
  </si>
  <si>
    <t>SKP:</t>
  </si>
  <si>
    <t>Účelová M.J:</t>
  </si>
  <si>
    <t>MŠ ROTAVA, hosp. pavilon - rekonstr. elinstalace</t>
  </si>
  <si>
    <t>Projektant:</t>
  </si>
  <si>
    <t>Objednatel:</t>
  </si>
  <si>
    <t>Počet listů:</t>
  </si>
  <si>
    <t>Zpracovatel:</t>
  </si>
  <si>
    <t>Miroslav Vichr</t>
  </si>
  <si>
    <t>Město Rotava</t>
  </si>
  <si>
    <t>Počet účel. měrných jednotek:</t>
  </si>
  <si>
    <t>Náklady na měrnou jednotku:</t>
  </si>
  <si>
    <t>Zakázkové čís.:</t>
  </si>
  <si>
    <t>Zhotovitel:</t>
  </si>
  <si>
    <t>ROZPOČTOVÉ NÁKLADY</t>
  </si>
  <si>
    <t>Základní rozpočtové náklady (ZRN)</t>
  </si>
  <si>
    <t>Vedlejší rozpočtové náklady (VRN)</t>
  </si>
  <si>
    <t>Dodávka celkem</t>
  </si>
  <si>
    <t>Montáž celkem</t>
  </si>
  <si>
    <t>Z</t>
  </si>
  <si>
    <t>HSV celkem</t>
  </si>
  <si>
    <t>R</t>
  </si>
  <si>
    <t>PSV celkem</t>
  </si>
  <si>
    <t>N</t>
  </si>
  <si>
    <t>Instalace</t>
  </si>
  <si>
    <t>:</t>
  </si>
  <si>
    <t>Montáže</t>
  </si>
  <si>
    <t>ZRN celkem</t>
  </si>
  <si>
    <t>I: Projektové práce</t>
  </si>
  <si>
    <t>II: Technologie</t>
  </si>
  <si>
    <t>VII: Mobiliář</t>
  </si>
  <si>
    <t>ZRN+I+II+VII</t>
  </si>
  <si>
    <t>Ztížené výrobní podmínky</t>
  </si>
  <si>
    <t>%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</si>
  <si>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</si>
  <si>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</si>
  <si>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</si>
  <si>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</si>
  <si>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</si>
  <si>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</t>
  </si>
  <si>
    <t>Ostatní VRN</t>
  </si>
  <si>
    <t>Rezerva</t>
  </si>
  <si>
    <t>Ostatní rozpočtové náklady (ORN)</t>
  </si>
  <si>
    <t>Doplňkové rozpočtové náklady (DRN)</t>
  </si>
  <si>
    <t>VRN celkem</t>
  </si>
  <si>
    <t>ORN celkem</t>
  </si>
  <si>
    <t>DRN celkem</t>
  </si>
  <si>
    <t>Náklady celkem</t>
  </si>
  <si>
    <t>Vypracoval</t>
  </si>
  <si>
    <t>Za zhotovitele</t>
  </si>
  <si>
    <t>Za objednatele</t>
  </si>
  <si>
    <t>Jméno:</t>
  </si>
  <si>
    <t>Datum:</t>
  </si>
  <si>
    <t>Podpis:</t>
  </si>
  <si>
    <t>Základ pro DPH</t>
  </si>
  <si>
    <t>%  činí :</t>
  </si>
  <si>
    <t>Kč</t>
  </si>
  <si>
    <t>DPH</t>
  </si>
  <si>
    <t>CENA ZA OBJEKT CELKEM VČETNĚ DPH:</t>
  </si>
  <si>
    <t>Poznámky:</t>
  </si>
  <si>
    <t>Objekt : SO-02 - Kuchyně, sklad kuchyně, zázemí kuchyně</t>
  </si>
  <si>
    <t>M-210110027-0</t>
  </si>
  <si>
    <t>SPINAC NASTENNY TROJPOL 25A IP 44 (DOD+MON)</t>
  </si>
  <si>
    <t>M-210110006-0</t>
  </si>
  <si>
    <t>SPINAC NASTENNY TROJPOL 16,25A OBYC (DOD+MON)</t>
  </si>
  <si>
    <t>R-08</t>
  </si>
  <si>
    <t>SVITIDLO G DLE PD (DOD+MON)</t>
  </si>
  <si>
    <t>R-10</t>
  </si>
  <si>
    <t>STOP TLACITKO S ARETACI IP 44 (DOD+MON)</t>
  </si>
  <si>
    <t>M-210110024-0</t>
  </si>
  <si>
    <t>SPINAC  STRIDAVY IP44 (DOD+MON)</t>
  </si>
  <si>
    <t>H-34550312-1</t>
  </si>
  <si>
    <t>ZASUVKA VESTAVNA 230V OBYC (DOD+MON)</t>
  </si>
  <si>
    <t>H-34111098-1</t>
  </si>
  <si>
    <t>KABEL INSTAL CU JADRO CYKY-J 5x4mm2 (DOD)</t>
  </si>
  <si>
    <t>H-34111094-1</t>
  </si>
  <si>
    <t>KABEL INSTAL CU JADRO CYKY-J 5x2,5mm2 (DOD)</t>
  </si>
  <si>
    <t>M-210800107-0</t>
  </si>
  <si>
    <t>KABEL CYKY DO 3x4 ULOZ POD OMIT (MON)</t>
  </si>
  <si>
    <t>SO-02</t>
  </si>
  <si>
    <t>Kuchyně, sklad kuchyně, zázemí kuchyně</t>
  </si>
  <si>
    <t>Objekt : SO-01 - Páteřní trasy, stoupačky, rozváděče</t>
  </si>
  <si>
    <t>C-974031123-0</t>
  </si>
  <si>
    <t>RYHY ZDI CIHEL HL 3CM S 10CM (MON)</t>
  </si>
  <si>
    <t>R-01</t>
  </si>
  <si>
    <t>ROZVADEC RH DLE PD, ZAPOJENI (DOD+MON)</t>
  </si>
  <si>
    <t>R-02</t>
  </si>
  <si>
    <t>UPRAVA ZAPOJENI STAV ELMER ROZVADEC (MON)</t>
  </si>
  <si>
    <t>R-03</t>
  </si>
  <si>
    <t>PODR. ROZV 1.NP VYCH. PAVILON: ZAPOJENI, PROPOJENI (MON)</t>
  </si>
  <si>
    <t>R-04</t>
  </si>
  <si>
    <t>PODR. ROZV 2.NP VYCH. PAVILON: ZAPOJENI, PROPOJENI (MON)</t>
  </si>
  <si>
    <t>R-05</t>
  </si>
  <si>
    <t>PODR. ROZV 1.NP TELOCVICNA: ZAPOJENI, PROPOJENI (MON)</t>
  </si>
  <si>
    <t>M-210800114-0</t>
  </si>
  <si>
    <t>KABEL CYKY 750V 4x16 ULOZ POD OMIT (MON)</t>
  </si>
  <si>
    <t>H-34111080-1</t>
  </si>
  <si>
    <t>KABEL INSTAL CU JADRO CYKY-J 4x16mm2</t>
  </si>
  <si>
    <t>H-34111100-1</t>
  </si>
  <si>
    <t>KABEL INSTAL CU JADRO CYKY-J 5x6mm2 (DOD)</t>
  </si>
  <si>
    <t>H-35441133-1</t>
  </si>
  <si>
    <t>DRAT ZEMNICI FEZN D 10MM (DOD+MON)</t>
  </si>
  <si>
    <t>M-210800137-0</t>
  </si>
  <si>
    <t>KABEL CYKY 750V 5x6 POD OMIT (MON)</t>
  </si>
  <si>
    <t>H-34571353-1</t>
  </si>
  <si>
    <t>CHRANICKA 50 MM (DOD+MON)</t>
  </si>
  <si>
    <t>H-58541233-1</t>
  </si>
  <si>
    <t>SADRA BILA SACEK 5kg</t>
  </si>
  <si>
    <t>SO-01</t>
  </si>
  <si>
    <t>Páteřní trasy, stoupačky, rozváděče</t>
  </si>
  <si>
    <t xml:space="preserve">Rezerva </t>
  </si>
  <si>
    <t>REKAPITULACE OBJEKTŮ STAVBY</t>
  </si>
  <si>
    <t xml:space="preserve">Kód stavby : </t>
  </si>
  <si>
    <t xml:space="preserve">Název stavby : </t>
  </si>
  <si>
    <t xml:space="preserve">Datum: </t>
  </si>
  <si>
    <t>04/2024</t>
  </si>
  <si>
    <t>Místo stavby:</t>
  </si>
  <si>
    <t>NÁKLADY ZA JEDNOTLIVÉ STAVEBNÍ OBJEKTY</t>
  </si>
  <si>
    <t>Kód objektu</t>
  </si>
  <si>
    <t>Název objektu</t>
  </si>
  <si>
    <t>JKSO</t>
  </si>
  <si>
    <t>Cena bez DPH
(Kč)</t>
  </si>
  <si>
    <t>Cena s DPH
(Kč)</t>
  </si>
  <si>
    <t>CENA ZA STAVBU CELKEM</t>
  </si>
  <si>
    <t>SOUHRNNÝ LIST STAVBY</t>
  </si>
  <si>
    <t xml:space="preserve">Místo stavby: </t>
  </si>
  <si>
    <t xml:space="preserve">Projektant : </t>
  </si>
  <si>
    <t xml:space="preserve">IČO : </t>
  </si>
  <si>
    <t xml:space="preserve">DIČ : </t>
  </si>
  <si>
    <t xml:space="preserve">Objednatel : </t>
  </si>
  <si>
    <t xml:space="preserve">Zpracovatel : </t>
  </si>
  <si>
    <t xml:space="preserve">Zhotovitel : </t>
  </si>
  <si>
    <t>Průzkumné, geodetické a projektové práce + Technologie + Mobiliář</t>
  </si>
  <si>
    <t>Cena bez DPH</t>
  </si>
  <si>
    <t>21% činí :</t>
  </si>
  <si>
    <t>12% činí :</t>
  </si>
  <si>
    <t>CENA CELKEM VČETNĚ DPH:</t>
  </si>
  <si>
    <t>Datum, razítko,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</si>
</sst>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1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9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56" xfId="0" applyFont="1" applyBorder="1"/>
    <xf numFmtId="0" fontId="4" fillId="0" borderId="64" xfId="0" applyFont="1" applyBorder="1"/>
    <xf numFmtId="0" fontId="5" fillId="0" borderId="56" xfId="0" applyFont="1" applyBorder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3" fontId="4" fillId="0" borderId="29" xfId="0" applyNumberFormat="1" applyFont="1" applyBorder="1" applyAlignment="1">
      <alignment vertical="center"/>
    </xf>
    <xf numFmtId="3" fontId="5" fillId="0" borderId="44" xfId="0" applyNumberFormat="1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5" fillId="0" borderId="36" xfId="0" applyNumberFormat="1" applyFont="1" applyBorder="1" applyAlignment="1">
      <alignment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/>
    </xf>
    <xf numFmtId="3" fontId="5" fillId="2" borderId="20" xfId="0" applyNumberFormat="1" applyFont="1" applyFill="1" applyBorder="1" applyAlignment="1">
      <alignment vertical="center"/>
    </xf>
    <xf numFmtId="3" fontId="5" fillId="2" borderId="37" xfId="0" applyNumberFormat="1" applyFont="1" applyFill="1" applyBorder="1" applyAlignment="1">
      <alignment vertical="center"/>
    </xf>
    <xf numFmtId="0" fontId="4" fillId="2" borderId="21" xfId="0" applyFont="1" applyFill="1" applyBorder="1"/>
    <xf numFmtId="0" fontId="5" fillId="2" borderId="18" xfId="0" applyFont="1" applyFill="1" applyBorder="1" applyAlignment="1">
      <alignment horizontal="left" vertical="center"/>
    </xf>
    <xf numFmtId="3" fontId="5" fillId="2" borderId="18" xfId="0" applyNumberFormat="1" applyFont="1" applyFill="1" applyBorder="1" applyAlignment="1">
      <alignment vertical="center"/>
    </xf>
    <xf numFmtId="3" fontId="5" fillId="2" borderId="34" xfId="0" applyNumberFormat="1" applyFont="1" applyFill="1" applyBorder="1" applyAlignment="1">
      <alignment vertical="center"/>
    </xf>
    <xf numFmtId="0" fontId="0" fillId="0" borderId="35" xfId="0" applyBorder="1" applyAlignment="1">
      <alignment horizontal="left" vertical="center"/>
    </xf>
    <xf numFmtId="49" fontId="0" fillId="0" borderId="36" xfId="0" applyNumberFormat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66" xfId="0" applyBorder="1" applyAlignment="1">
      <alignment vertical="center"/>
    </xf>
    <xf numFmtId="3" fontId="0" fillId="0" borderId="66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68" xfId="0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75" xfId="0" applyNumberFormat="1" applyBorder="1" applyAlignment="1">
      <alignment horizontal="right" vertical="center"/>
    </xf>
    <xf numFmtId="0" fontId="0" fillId="0" borderId="68" xfId="0" applyBorder="1" applyAlignment="1">
      <alignment horizontal="center" vertical="center"/>
    </xf>
    <xf numFmtId="4" fontId="0" fillId="0" borderId="29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67" xfId="0" applyBorder="1" applyAlignment="1">
      <alignment vertical="center"/>
    </xf>
    <xf numFmtId="3" fontId="0" fillId="0" borderId="78" xfId="0" applyNumberFormat="1" applyBorder="1" applyAlignment="1">
      <alignment horizontal="right" vertical="center"/>
    </xf>
    <xf numFmtId="3" fontId="0" fillId="0" borderId="79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7" xfId="0" applyBorder="1" applyAlignment="1">
      <alignment vertical="center"/>
    </xf>
    <xf numFmtId="0" fontId="10" fillId="0" borderId="0" xfId="0" applyFont="1"/>
    <xf numFmtId="0" fontId="10" fillId="2" borderId="88" xfId="0" applyFont="1" applyFill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0" fillId="0" borderId="9" xfId="0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55" xfId="0" applyBorder="1" applyAlignment="1">
      <alignment horizontal="center" vertical="center"/>
    </xf>
    <xf numFmtId="3" fontId="0" fillId="0" borderId="31" xfId="0" applyNumberFormat="1" applyBorder="1" applyAlignment="1">
      <alignment horizontal="right" vertical="center"/>
    </xf>
    <xf numFmtId="3" fontId="0" fillId="0" borderId="66" xfId="0" applyNumberFormat="1" applyBorder="1" applyAlignment="1">
      <alignment horizontal="right" vertical="center"/>
    </xf>
    <xf numFmtId="3" fontId="10" fillId="2" borderId="59" xfId="0" applyNumberFormat="1" applyFont="1" applyFill="1" applyBorder="1" applyAlignment="1">
      <alignment horizontal="right" vertical="center"/>
    </xf>
    <xf numFmtId="3" fontId="10" fillId="2" borderId="61" xfId="0" applyNumberFormat="1" applyFont="1" applyFill="1" applyBorder="1" applyAlignment="1">
      <alignment horizontal="right" vertical="center"/>
    </xf>
    <xf numFmtId="49" fontId="0" fillId="0" borderId="9" xfId="0" applyNumberFormat="1" applyBorder="1" applyAlignment="1">
      <alignment vertical="center"/>
    </xf>
    <xf numFmtId="49" fontId="0" fillId="0" borderId="66" xfId="0" applyNumberFormat="1" applyBorder="1" applyAlignment="1">
      <alignment vertical="center"/>
    </xf>
    <xf numFmtId="0" fontId="0" fillId="0" borderId="55" xfId="0" applyBorder="1" applyAlignment="1">
      <alignment horizontal="right" vertical="center"/>
    </xf>
    <xf numFmtId="0" fontId="10" fillId="2" borderId="61" xfId="0" applyFont="1" applyFill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2" borderId="37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4" fontId="1" fillId="0" borderId="45" xfId="0" applyNumberFormat="1" applyFont="1" applyBorder="1" applyAlignment="1" applyProtection="1">
      <alignment vertical="top"/>
      <protection locked="0"/>
    </xf>
    <xf numFmtId="164" fontId="1" fillId="3" borderId="4" xfId="0" applyNumberFormat="1" applyFont="1" applyFill="1" applyBorder="1" applyAlignment="1" applyProtection="1">
      <alignment vertical="top"/>
      <protection locked="0"/>
    </xf>
    <xf numFmtId="0" fontId="1" fillId="0" borderId="36" xfId="0" applyFont="1" applyBorder="1" applyAlignment="1" applyProtection="1">
      <alignment horizontal="left" vertical="top"/>
      <protection locked="0"/>
    </xf>
    <xf numFmtId="0" fontId="5" fillId="2" borderId="50" xfId="0" applyFont="1" applyFill="1" applyBorder="1" applyProtection="1">
      <protection locked="0"/>
    </xf>
    <xf numFmtId="0" fontId="5" fillId="2" borderId="51" xfId="0" applyFont="1" applyFill="1" applyBorder="1" applyProtection="1">
      <protection locked="0"/>
    </xf>
    <xf numFmtId="164" fontId="5" fillId="2" borderId="52" xfId="0" applyNumberFormat="1" applyFont="1" applyFill="1" applyBorder="1" applyAlignment="1" applyProtection="1">
      <alignment vertical="center"/>
      <protection locked="0"/>
    </xf>
    <xf numFmtId="0" fontId="5" fillId="2" borderId="53" xfId="0" applyFont="1" applyFill="1" applyBorder="1" applyProtection="1">
      <protection locked="0"/>
    </xf>
    <xf numFmtId="164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54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47" xfId="0" applyFont="1" applyFill="1" applyBorder="1" applyProtection="1">
      <protection locked="0"/>
    </xf>
    <xf numFmtId="164" fontId="5" fillId="2" borderId="48" xfId="0" applyNumberFormat="1" applyFont="1" applyFill="1" applyBorder="1" applyAlignment="1" applyProtection="1">
      <alignment vertical="center"/>
      <protection locked="0"/>
    </xf>
    <xf numFmtId="0" fontId="5" fillId="2" borderId="49" xfId="0" applyFont="1" applyFill="1" applyBorder="1" applyProtection="1">
      <protection locked="0"/>
    </xf>
    <xf numFmtId="164" fontId="5" fillId="2" borderId="0" xfId="0" applyNumberFormat="1" applyFont="1" applyFill="1" applyAlignment="1" applyProtection="1">
      <alignment vertical="center"/>
      <protection locked="0"/>
    </xf>
    <xf numFmtId="0" fontId="5" fillId="2" borderId="36" xfId="0" applyFont="1" applyFill="1" applyBorder="1" applyProtection="1">
      <protection locked="0"/>
    </xf>
    <xf numFmtId="0" fontId="0" fillId="0" borderId="2" xfId="0" applyBorder="1" applyProtection="1">
      <protection locked="0"/>
    </xf>
    <xf numFmtId="164" fontId="1" fillId="3" borderId="6" xfId="0" applyNumberFormat="1" applyFont="1" applyFill="1" applyBorder="1" applyAlignment="1" applyProtection="1">
      <alignment vertical="top"/>
      <protection locked="0"/>
    </xf>
    <xf numFmtId="164" fontId="7" fillId="3" borderId="6" xfId="0" applyNumberFormat="1" applyFont="1" applyFill="1" applyBorder="1" applyAlignment="1" applyProtection="1">
      <alignment vertical="top"/>
      <protection locked="0"/>
    </xf>
    <xf numFmtId="164" fontId="7" fillId="3" borderId="4" xfId="0" applyNumberFormat="1" applyFont="1" applyFill="1" applyBorder="1" applyAlignment="1" applyProtection="1">
      <alignment vertical="top"/>
      <protection locked="0"/>
    </xf>
    <xf numFmtId="0" fontId="5" fillId="2" borderId="60" xfId="0" applyFont="1" applyFill="1" applyBorder="1" applyProtection="1">
      <protection locked="0"/>
    </xf>
    <xf numFmtId="0" fontId="0" fillId="0" borderId="24" xfId="0" applyBorder="1" applyAlignment="1">
      <alignment vertical="center"/>
    </xf>
    <xf numFmtId="0" fontId="0" fillId="0" borderId="1" xfId="0" applyBorder="1"/>
    <xf numFmtId="0" fontId="0" fillId="0" borderId="55" xfId="0" applyBorder="1"/>
    <xf numFmtId="0" fontId="0" fillId="0" borderId="1" xfId="0" applyBorder="1" applyAlignment="1">
      <alignment vertical="center"/>
    </xf>
    <xf numFmtId="0" fontId="0" fillId="0" borderId="66" xfId="0" applyBorder="1"/>
    <xf numFmtId="0" fontId="8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3" xfId="0" applyBorder="1" applyAlignment="1">
      <alignment vertical="center"/>
    </xf>
    <xf numFmtId="0" fontId="0" fillId="0" borderId="2" xfId="0" applyBorder="1"/>
    <xf numFmtId="0" fontId="0" fillId="0" borderId="7" xfId="0" applyBorder="1"/>
    <xf numFmtId="0" fontId="0" fillId="0" borderId="9" xfId="0" applyBorder="1"/>
    <xf numFmtId="49" fontId="0" fillId="2" borderId="50" xfId="0" applyNumberForma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72" xfId="0" applyBorder="1" applyAlignment="1">
      <alignment wrapText="1"/>
    </xf>
    <xf numFmtId="49" fontId="0" fillId="0" borderId="50" xfId="0" applyNumberForma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49" fontId="0" fillId="0" borderId="11" xfId="0" applyNumberFormat="1" applyBorder="1" applyAlignment="1">
      <alignment vertical="center"/>
    </xf>
    <xf numFmtId="0" fontId="0" fillId="0" borderId="72" xfId="0" applyBorder="1"/>
    <xf numFmtId="49" fontId="0" fillId="0" borderId="1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/>
    <xf numFmtId="0" fontId="0" fillId="0" borderId="65" xfId="0" applyBorder="1"/>
    <xf numFmtId="3" fontId="0" fillId="0" borderId="56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0" fillId="0" borderId="74" xfId="0" applyBorder="1"/>
    <xf numFmtId="49" fontId="0" fillId="0" borderId="15" xfId="0" applyNumberFormat="1" applyBorder="1" applyAlignment="1">
      <alignment vertical="center"/>
    </xf>
    <xf numFmtId="0" fontId="0" fillId="0" borderId="16" xfId="0" applyBorder="1"/>
    <xf numFmtId="0" fontId="9" fillId="0" borderId="21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67" xfId="0" applyBorder="1" applyAlignment="1">
      <alignment vertical="center"/>
    </xf>
    <xf numFmtId="0" fontId="0" fillId="0" borderId="73" xfId="0" applyBorder="1"/>
    <xf numFmtId="3" fontId="0" fillId="0" borderId="75" xfId="0" applyNumberFormat="1" applyBorder="1" applyAlignment="1">
      <alignment horizontal="right" vertical="center"/>
    </xf>
    <xf numFmtId="0" fontId="3" fillId="0" borderId="67" xfId="0" applyFont="1" applyBorder="1" applyAlignment="1">
      <alignment vertical="center"/>
    </xf>
    <xf numFmtId="3" fontId="3" fillId="0" borderId="75" xfId="0" applyNumberFormat="1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70" xfId="0" applyBorder="1"/>
    <xf numFmtId="3" fontId="0" fillId="0" borderId="20" xfId="0" applyNumberFormat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3" fontId="10" fillId="2" borderId="60" xfId="0" applyNumberFormat="1" applyFont="1" applyFill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4" xfId="0" applyBorder="1"/>
    <xf numFmtId="0" fontId="0" fillId="0" borderId="0" xfId="0"/>
    <xf numFmtId="0" fontId="0" fillId="0" borderId="8" xfId="0" applyBorder="1"/>
    <xf numFmtId="0" fontId="0" fillId="0" borderId="50" xfId="0" applyBorder="1" applyAlignment="1">
      <alignment horizontal="center" vertical="center"/>
    </xf>
    <xf numFmtId="49" fontId="0" fillId="0" borderId="29" xfId="0" applyNumberForma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71" xfId="0" applyBorder="1"/>
    <xf numFmtId="49" fontId="0" fillId="2" borderId="4" xfId="0" applyNumberForma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2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50" xfId="0" applyNumberForma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0" fillId="0" borderId="74" xfId="0" applyBorder="1" applyAlignment="1">
      <alignment wrapText="1"/>
    </xf>
    <xf numFmtId="0" fontId="0" fillId="0" borderId="75" xfId="0" applyBorder="1" applyAlignment="1">
      <alignment horizontal="left" vertical="center"/>
    </xf>
    <xf numFmtId="0" fontId="0" fillId="0" borderId="29" xfId="0" applyBorder="1" applyAlignment="1">
      <alignment horizontal="left" vertical="top"/>
    </xf>
    <xf numFmtId="49" fontId="0" fillId="0" borderId="68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66" xfId="0" applyBorder="1" applyAlignment="1">
      <alignment wrapText="1"/>
    </xf>
    <xf numFmtId="49" fontId="0" fillId="0" borderId="19" xfId="0" applyNumberForma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0" borderId="67" xfId="0" applyBorder="1" applyAlignment="1">
      <alignment horizontal="left" vertical="top"/>
    </xf>
    <xf numFmtId="0" fontId="0" fillId="0" borderId="67" xfId="0" applyBorder="1" applyAlignment="1">
      <alignment horizontal="left" vertical="center"/>
    </xf>
    <xf numFmtId="0" fontId="0" fillId="0" borderId="24" xfId="0" applyBorder="1" applyAlignment="1">
      <alignment horizontal="left" vertical="top"/>
    </xf>
    <xf numFmtId="49" fontId="0" fillId="0" borderId="68" xfId="0" applyNumberFormat="1" applyBorder="1" applyAlignment="1">
      <alignment horizontal="left" vertical="top" wrapText="1"/>
    </xf>
    <xf numFmtId="0" fontId="0" fillId="0" borderId="68" xfId="0" applyBorder="1" applyAlignment="1">
      <alignment wrapText="1"/>
    </xf>
    <xf numFmtId="0" fontId="0" fillId="0" borderId="73" xfId="0" applyBorder="1" applyAlignment="1">
      <alignment wrapText="1"/>
    </xf>
    <xf numFmtId="49" fontId="0" fillId="0" borderId="68" xfId="0" applyNumberFormat="1" applyBorder="1" applyAlignment="1">
      <alignment horizontal="left" vertical="center"/>
    </xf>
    <xf numFmtId="0" fontId="0" fillId="0" borderId="55" xfId="0" applyBorder="1" applyAlignment="1">
      <alignment wrapText="1"/>
    </xf>
    <xf numFmtId="0" fontId="0" fillId="0" borderId="75" xfId="0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0" fillId="0" borderId="57" xfId="0" applyBorder="1"/>
    <xf numFmtId="0" fontId="0" fillId="0" borderId="25" xfId="0" applyBorder="1" applyAlignment="1">
      <alignment vertical="center"/>
    </xf>
    <xf numFmtId="0" fontId="0" fillId="0" borderId="76" xfId="0" applyBorder="1"/>
    <xf numFmtId="0" fontId="0" fillId="0" borderId="68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80" xfId="0" applyBorder="1"/>
    <xf numFmtId="0" fontId="3" fillId="0" borderId="82" xfId="0" applyFont="1" applyBorder="1" applyAlignment="1">
      <alignment horizontal="center" vertical="center"/>
    </xf>
    <xf numFmtId="0" fontId="0" fillId="0" borderId="83" xfId="0" applyBorder="1"/>
    <xf numFmtId="0" fontId="0" fillId="0" borderId="86" xfId="0" applyBorder="1"/>
    <xf numFmtId="0" fontId="3" fillId="0" borderId="84" xfId="0" applyFont="1" applyBorder="1" applyAlignment="1">
      <alignment horizontal="center" vertical="center"/>
    </xf>
    <xf numFmtId="0" fontId="0" fillId="0" borderId="85" xfId="0" applyBorder="1"/>
    <xf numFmtId="49" fontId="0" fillId="0" borderId="24" xfId="0" applyNumberFormat="1" applyBorder="1" applyAlignment="1">
      <alignment vertical="center"/>
    </xf>
    <xf numFmtId="0" fontId="0" fillId="0" borderId="77" xfId="0" applyBorder="1"/>
    <xf numFmtId="3" fontId="0" fillId="0" borderId="29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65" xfId="0" applyBorder="1" applyAlignment="1">
      <alignment vertical="center"/>
    </xf>
    <xf numFmtId="164" fontId="0" fillId="0" borderId="56" xfId="0" applyNumberFormat="1" applyBorder="1" applyAlignment="1">
      <alignment horizontal="right" vertical="center"/>
    </xf>
    <xf numFmtId="164" fontId="0" fillId="0" borderId="75" xfId="0" applyNumberForma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1" xfId="0" applyBorder="1"/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1" xfId="0" applyBorder="1" applyAlignment="1">
      <alignment vertical="center"/>
    </xf>
    <xf numFmtId="49" fontId="10" fillId="2" borderId="17" xfId="0" applyNumberFormat="1" applyFont="1" applyFill="1" applyBorder="1" applyAlignment="1">
      <alignment horizontal="left" vertical="center"/>
    </xf>
    <xf numFmtId="0" fontId="10" fillId="0" borderId="70" xfId="0" applyFont="1" applyBorder="1"/>
    <xf numFmtId="3" fontId="10" fillId="2" borderId="70" xfId="0" applyNumberFormat="1" applyFont="1" applyFill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0" fillId="0" borderId="63" xfId="0" applyBorder="1"/>
    <xf numFmtId="0" fontId="1" fillId="0" borderId="41" xfId="0" applyFont="1" applyBorder="1" applyAlignment="1">
      <alignment horizontal="center" vertical="center"/>
    </xf>
    <xf numFmtId="0" fontId="0" fillId="0" borderId="62" xfId="0" applyBorder="1"/>
    <xf numFmtId="0" fontId="1" fillId="0" borderId="56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3" fontId="5" fillId="2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61" xfId="0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50" xfId="0" applyFont="1" applyFill="1" applyBorder="1" applyAlignment="1" applyProtection="1">
      <alignment horizontal="right" vertical="center"/>
      <protection locked="0"/>
    </xf>
    <xf numFmtId="0" fontId="5" fillId="2" borderId="50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58" xfId="0" applyFont="1" applyFill="1" applyBorder="1" applyProtection="1">
      <protection locked="0"/>
    </xf>
    <xf numFmtId="0" fontId="5" fillId="2" borderId="59" xfId="0" applyFont="1" applyFill="1" applyBorder="1" applyProtection="1">
      <protection locked="0"/>
    </xf>
    <xf numFmtId="0" fontId="5" fillId="2" borderId="60" xfId="0" applyFont="1" applyFill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0" borderId="4" xfId="0" applyBorder="1" applyProtection="1"/>
    <xf numFmtId="0" fontId="1" fillId="0" borderId="22" xfId="0" applyFont="1" applyBorder="1" applyAlignment="1" applyProtection="1">
      <alignment horizontal="center" vertical="center"/>
    </xf>
    <xf numFmtId="0" fontId="0" fillId="0" borderId="23" xfId="0" applyBorder="1" applyProtection="1"/>
    <xf numFmtId="0" fontId="1" fillId="0" borderId="35" xfId="0" applyFont="1" applyBorder="1" applyAlignment="1" applyProtection="1">
      <alignment horizontal="center" vertical="center"/>
    </xf>
    <xf numFmtId="0" fontId="0" fillId="0" borderId="36" xfId="0" applyBorder="1" applyProtection="1"/>
    <xf numFmtId="0" fontId="1" fillId="0" borderId="24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1" fillId="0" borderId="29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5" fillId="0" borderId="5" xfId="0" applyFont="1" applyBorder="1" applyProtection="1"/>
    <xf numFmtId="0" fontId="5" fillId="0" borderId="3" xfId="0" applyFont="1" applyBorder="1" applyProtection="1"/>
    <xf numFmtId="0" fontId="5" fillId="0" borderId="3" xfId="0" applyFont="1" applyBorder="1" applyAlignment="1" applyProtection="1">
      <alignment vertical="center"/>
    </xf>
    <xf numFmtId="0" fontId="5" fillId="0" borderId="39" xfId="0" applyFont="1" applyBorder="1" applyProtection="1"/>
    <xf numFmtId="0" fontId="5" fillId="0" borderId="40" xfId="0" applyFont="1" applyBorder="1" applyProtection="1"/>
    <xf numFmtId="0" fontId="5" fillId="0" borderId="42" xfId="0" applyFont="1" applyBorder="1" applyProtection="1"/>
    <xf numFmtId="0" fontId="5" fillId="0" borderId="0" xfId="0" applyFont="1" applyProtection="1"/>
    <xf numFmtId="0" fontId="5" fillId="0" borderId="35" xfId="0" applyFont="1" applyBorder="1" applyProtection="1"/>
    <xf numFmtId="0" fontId="5" fillId="0" borderId="24" xfId="0" applyFont="1" applyBorder="1" applyProtection="1"/>
    <xf numFmtId="0" fontId="5" fillId="0" borderId="29" xfId="0" applyFont="1" applyBorder="1" applyAlignment="1" applyProtection="1">
      <alignment horizontal="right" vertical="center"/>
    </xf>
    <xf numFmtId="0" fontId="5" fillId="0" borderId="29" xfId="0" applyFont="1" applyBorder="1" applyAlignment="1" applyProtection="1">
      <alignment horizontal="left" vertical="center"/>
    </xf>
    <xf numFmtId="0" fontId="5" fillId="0" borderId="29" xfId="0" applyFont="1" applyBorder="1" applyProtection="1"/>
    <xf numFmtId="0" fontId="5" fillId="0" borderId="27" xfId="0" applyFont="1" applyBorder="1" applyProtection="1"/>
    <xf numFmtId="0" fontId="5" fillId="0" borderId="43" xfId="0" applyFont="1" applyBorder="1" applyProtection="1"/>
    <xf numFmtId="0" fontId="5" fillId="0" borderId="33" xfId="0" applyFont="1" applyBorder="1" applyProtection="1"/>
    <xf numFmtId="0" fontId="5" fillId="0" borderId="1" xfId="0" applyFont="1" applyBorder="1" applyProtection="1"/>
    <xf numFmtId="0" fontId="5" fillId="0" borderId="44" xfId="0" applyFont="1" applyBorder="1" applyProtection="1"/>
    <xf numFmtId="0" fontId="1" fillId="0" borderId="4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center" vertical="top"/>
    </xf>
    <xf numFmtId="3" fontId="1" fillId="4" borderId="4" xfId="0" applyNumberFormat="1" applyFont="1" applyFill="1" applyBorder="1" applyAlignment="1" applyProtection="1">
      <alignment vertical="top"/>
    </xf>
    <xf numFmtId="164" fontId="1" fillId="0" borderId="6" xfId="0" applyNumberFormat="1" applyFont="1" applyBorder="1" applyAlignment="1" applyProtection="1">
      <alignment vertical="top"/>
    </xf>
    <xf numFmtId="164" fontId="1" fillId="0" borderId="45" xfId="0" applyNumberFormat="1" applyFont="1" applyBorder="1" applyAlignment="1" applyProtection="1">
      <alignment vertical="top"/>
    </xf>
    <xf numFmtId="0" fontId="1" fillId="0" borderId="36" xfId="0" applyFont="1" applyBorder="1" applyAlignment="1" applyProtection="1">
      <alignment horizontal="left" vertical="top"/>
    </xf>
    <xf numFmtId="0" fontId="1" fillId="0" borderId="6" xfId="0" applyFont="1" applyBorder="1" applyAlignment="1" applyProtection="1">
      <alignment horizontal="right" vertical="top"/>
    </xf>
    <xf numFmtId="0" fontId="5" fillId="2" borderId="4" xfId="0" applyFont="1" applyFill="1" applyBorder="1" applyProtection="1"/>
    <xf numFmtId="3" fontId="1" fillId="0" borderId="4" xfId="0" applyNumberFormat="1" applyFont="1" applyBorder="1" applyAlignment="1" applyProtection="1">
      <alignment vertical="top"/>
    </xf>
    <xf numFmtId="4" fontId="1" fillId="0" borderId="4" xfId="0" applyNumberFormat="1" applyFont="1" applyBorder="1" applyAlignment="1" applyProtection="1">
      <alignment vertical="top"/>
    </xf>
    <xf numFmtId="164" fontId="7" fillId="0" borderId="45" xfId="0" applyNumberFormat="1" applyFont="1" applyBorder="1" applyAlignment="1" applyProtection="1">
      <alignment vertical="top"/>
    </xf>
    <xf numFmtId="0" fontId="7" fillId="0" borderId="36" xfId="0" applyFont="1" applyBorder="1" applyAlignment="1" applyProtection="1">
      <alignment horizontal="left" vertical="top"/>
    </xf>
    <xf numFmtId="164" fontId="5" fillId="2" borderId="12" xfId="0" applyNumberFormat="1" applyFont="1" applyFill="1" applyBorder="1" applyAlignment="1" applyProtection="1">
      <alignment vertical="center"/>
    </xf>
    <xf numFmtId="0" fontId="5" fillId="2" borderId="54" xfId="0" applyFont="1" applyFill="1" applyBorder="1" applyProtection="1"/>
    <xf numFmtId="164" fontId="5" fillId="2" borderId="0" xfId="0" applyNumberFormat="1" applyFont="1" applyFill="1" applyAlignment="1" applyProtection="1">
      <alignment vertical="center"/>
    </xf>
    <xf numFmtId="0" fontId="5" fillId="2" borderId="36" xfId="0" applyFont="1" applyFill="1" applyBorder="1" applyProtection="1"/>
    <xf numFmtId="0" fontId="0" fillId="0" borderId="2" xfId="0" applyBorder="1" applyProtection="1"/>
    <xf numFmtId="0" fontId="7" fillId="0" borderId="6" xfId="0" applyFont="1" applyBorder="1" applyAlignment="1" applyProtection="1">
      <alignment horizontal="right" vertical="top"/>
    </xf>
    <xf numFmtId="0" fontId="7" fillId="0" borderId="4" xfId="0" applyFont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center" vertical="top"/>
    </xf>
    <xf numFmtId="3" fontId="7" fillId="0" borderId="4" xfId="0" applyNumberFormat="1" applyFont="1" applyBorder="1" applyAlignment="1" applyProtection="1">
      <alignment vertical="top"/>
    </xf>
    <xf numFmtId="0" fontId="5" fillId="2" borderId="11" xfId="0" applyFont="1" applyFill="1" applyBorder="1" applyProtection="1"/>
    <xf numFmtId="0" fontId="5" fillId="2" borderId="50" xfId="0" applyFont="1" applyFill="1" applyBorder="1" applyAlignment="1" applyProtection="1">
      <alignment horizontal="right" vertical="center"/>
    </xf>
    <xf numFmtId="0" fontId="5" fillId="2" borderId="50" xfId="0" applyFont="1" applyFill="1" applyBorder="1" applyAlignment="1" applyProtection="1">
      <alignment horizontal="left" vertical="center"/>
    </xf>
    <xf numFmtId="0" fontId="5" fillId="2" borderId="50" xfId="0" applyFont="1" applyFill="1" applyBorder="1" applyProtection="1"/>
    <xf numFmtId="164" fontId="5" fillId="2" borderId="52" xfId="0" applyNumberFormat="1" applyFont="1" applyFill="1" applyBorder="1" applyAlignment="1" applyProtection="1">
      <alignment vertical="center"/>
    </xf>
    <xf numFmtId="164" fontId="7" fillId="0" borderId="4" xfId="0" applyNumberFormat="1" applyFont="1" applyBorder="1" applyAlignment="1" applyProtection="1">
      <alignment vertical="top"/>
    </xf>
    <xf numFmtId="164" fontId="1" fillId="0" borderId="4" xfId="0" applyNumberFormat="1" applyFont="1" applyBorder="1" applyAlignment="1" applyProtection="1">
      <alignment vertical="top"/>
    </xf>
    <xf numFmtId="0" fontId="5" fillId="2" borderId="53" xfId="0" applyFont="1" applyFill="1" applyBorder="1" applyProtection="1"/>
    <xf numFmtId="0" fontId="1" fillId="2" borderId="17" xfId="0" applyFont="1" applyFill="1" applyBorder="1" applyAlignment="1" applyProtection="1">
      <alignment horizontal="center"/>
    </xf>
    <xf numFmtId="0" fontId="1" fillId="2" borderId="20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" fillId="2" borderId="28" xfId="0" applyFont="1" applyFill="1" applyBorder="1" applyAlignment="1" applyProtection="1">
      <alignment horizontal="center"/>
    </xf>
    <xf numFmtId="0" fontId="1" fillId="2" borderId="32" xfId="0" applyFont="1" applyFill="1" applyBorder="1" applyAlignment="1" applyProtection="1">
      <alignment horizontal="center"/>
    </xf>
    <xf numFmtId="0" fontId="1" fillId="2" borderId="37" xfId="0" applyFont="1" applyFill="1" applyBorder="1" applyAlignment="1" applyProtection="1">
      <alignment horizontal="center"/>
    </xf>
    <xf numFmtId="0" fontId="5" fillId="2" borderId="51" xfId="0" applyFont="1" applyFill="1" applyBorder="1" applyProtection="1"/>
    <xf numFmtId="0" fontId="5" fillId="2" borderId="6" xfId="0" applyFont="1" applyFill="1" applyBorder="1" applyProtection="1"/>
    <xf numFmtId="0" fontId="5" fillId="2" borderId="4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47" xfId="0" applyFont="1" applyFill="1" applyBorder="1" applyProtection="1"/>
    <xf numFmtId="164" fontId="5" fillId="2" borderId="48" xfId="0" applyNumberFormat="1" applyFont="1" applyFill="1" applyBorder="1" applyAlignment="1" applyProtection="1">
      <alignment vertical="center"/>
    </xf>
    <xf numFmtId="4" fontId="7" fillId="0" borderId="4" xfId="0" applyNumberFormat="1" applyFont="1" applyBorder="1" applyAlignment="1" applyProtection="1">
      <alignment vertical="top"/>
    </xf>
    <xf numFmtId="0" fontId="5" fillId="2" borderId="49" xfId="0" applyFont="1" applyFill="1" applyBorder="1" applyProtection="1"/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3" fontId="5" fillId="2" borderId="18" xfId="0" applyNumberFormat="1" applyFont="1" applyFill="1" applyBorder="1" applyAlignment="1" applyProtection="1">
      <alignment horizontal="right" vertical="center"/>
    </xf>
    <xf numFmtId="0" fontId="0" fillId="0" borderId="61" xfId="0" applyBorder="1" applyProtection="1"/>
  </cellXfs>
  <cellStyles count="1">
    <cellStyle name="Normální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470DC-5BD4-4379-AF35-1D55C6B49EBA}">
  <dimension ref="A1:G51"/>
  <sheetViews>
    <sheetView workbookViewId="0">
      <selection activeCell="D51" sqref="D51:G51"/>
    </sheetView>
  </sheetViews>
  <sheetFormatPr defaultRowHeight="13.2" x14ac:dyDescent="0.25"/>
  <cols>
    <col min="1" max="1" width="17.109375" customWidth="1"/>
    <col min="2" max="2" width="24.44140625" customWidth="1"/>
    <col min="3" max="3" width="2.5546875" customWidth="1"/>
    <col min="4" max="4" width="14.77734375" customWidth="1"/>
    <col min="5" max="5" width="7.33203125" customWidth="1"/>
    <col min="6" max="6" width="15.88671875" customWidth="1"/>
    <col min="7" max="7" width="3.6640625" customWidth="1"/>
  </cols>
  <sheetData>
    <row r="1" spans="1:7" ht="28.5" customHeight="1" thickBot="1" x14ac:dyDescent="0.3">
      <c r="A1" s="105" t="s">
        <v>267</v>
      </c>
      <c r="B1" s="106"/>
      <c r="C1" s="106"/>
      <c r="D1" s="106"/>
      <c r="E1" s="106"/>
      <c r="F1" s="106"/>
      <c r="G1" s="106"/>
    </row>
    <row r="2" spans="1:7" ht="13.05" customHeight="1" x14ac:dyDescent="0.25">
      <c r="A2" s="50" t="s">
        <v>255</v>
      </c>
      <c r="B2" s="107" t="s">
        <v>256</v>
      </c>
      <c r="C2" s="108"/>
      <c r="D2" s="109"/>
      <c r="E2" s="107" t="s">
        <v>257</v>
      </c>
      <c r="F2" s="108"/>
      <c r="G2" s="110"/>
    </row>
    <row r="3" spans="1:7" ht="13.2" customHeight="1" x14ac:dyDescent="0.25">
      <c r="A3" s="52" t="s">
        <v>140</v>
      </c>
      <c r="B3" s="111" t="s">
        <v>146</v>
      </c>
      <c r="C3" s="112"/>
      <c r="D3" s="113"/>
      <c r="E3" s="114" t="s">
        <v>258</v>
      </c>
      <c r="F3" s="115"/>
      <c r="G3" s="116"/>
    </row>
    <row r="4" spans="1:7" ht="13.05" customHeight="1" x14ac:dyDescent="0.25">
      <c r="A4" s="100" t="s">
        <v>268</v>
      </c>
      <c r="B4" s="101"/>
      <c r="C4" s="101"/>
      <c r="D4" s="101"/>
      <c r="E4" s="101"/>
      <c r="F4" s="101"/>
      <c r="G4" s="104"/>
    </row>
    <row r="5" spans="1:7" ht="13.05" customHeight="1" x14ac:dyDescent="0.25">
      <c r="A5" s="117" t="s">
        <v>140</v>
      </c>
      <c r="B5" s="115"/>
      <c r="C5" s="115"/>
      <c r="D5" s="115"/>
      <c r="E5" s="115"/>
      <c r="F5" s="115"/>
      <c r="G5" s="116"/>
    </row>
    <row r="6" spans="1:7" ht="13.05" customHeight="1" x14ac:dyDescent="0.25">
      <c r="A6" s="100" t="s">
        <v>269</v>
      </c>
      <c r="B6" s="101"/>
      <c r="C6" s="101"/>
      <c r="D6" s="102"/>
      <c r="E6" s="35" t="s">
        <v>270</v>
      </c>
      <c r="F6" s="103">
        <v>73393941</v>
      </c>
      <c r="G6" s="104"/>
    </row>
    <row r="7" spans="1:7" ht="13.05" customHeight="1" x14ac:dyDescent="0.25">
      <c r="A7" s="117" t="s">
        <v>151</v>
      </c>
      <c r="B7" s="115"/>
      <c r="C7" s="115"/>
      <c r="D7" s="118"/>
      <c r="E7" s="33" t="s">
        <v>271</v>
      </c>
      <c r="F7" s="119"/>
      <c r="G7" s="116"/>
    </row>
    <row r="8" spans="1:7" ht="13.05" customHeight="1" x14ac:dyDescent="0.25">
      <c r="A8" s="100" t="s">
        <v>272</v>
      </c>
      <c r="B8" s="101"/>
      <c r="C8" s="101"/>
      <c r="D8" s="102"/>
      <c r="E8" s="35" t="s">
        <v>270</v>
      </c>
      <c r="F8" s="103">
        <v>259551</v>
      </c>
      <c r="G8" s="104"/>
    </row>
    <row r="9" spans="1:7" ht="13.05" customHeight="1" x14ac:dyDescent="0.25">
      <c r="A9" s="117" t="s">
        <v>152</v>
      </c>
      <c r="B9" s="115"/>
      <c r="C9" s="115"/>
      <c r="D9" s="118"/>
      <c r="E9" s="33" t="s">
        <v>271</v>
      </c>
      <c r="F9" s="119"/>
      <c r="G9" s="116"/>
    </row>
    <row r="10" spans="1:7" ht="13.05" customHeight="1" x14ac:dyDescent="0.25">
      <c r="A10" s="100" t="s">
        <v>273</v>
      </c>
      <c r="B10" s="101"/>
      <c r="C10" s="101"/>
      <c r="D10" s="102"/>
      <c r="E10" s="35" t="s">
        <v>270</v>
      </c>
      <c r="F10" s="103"/>
      <c r="G10" s="104"/>
    </row>
    <row r="11" spans="1:7" ht="13.05" customHeight="1" x14ac:dyDescent="0.25">
      <c r="A11" s="117" t="s">
        <v>140</v>
      </c>
      <c r="B11" s="115"/>
      <c r="C11" s="115"/>
      <c r="D11" s="118"/>
      <c r="E11" s="33" t="s">
        <v>271</v>
      </c>
      <c r="F11" s="119"/>
      <c r="G11" s="116"/>
    </row>
    <row r="12" spans="1:7" ht="13.05" customHeight="1" x14ac:dyDescent="0.25">
      <c r="A12" s="100" t="s">
        <v>274</v>
      </c>
      <c r="B12" s="101"/>
      <c r="C12" s="101"/>
      <c r="D12" s="102"/>
      <c r="E12" s="35" t="s">
        <v>270</v>
      </c>
      <c r="F12" s="103"/>
      <c r="G12" s="104"/>
    </row>
    <row r="13" spans="1:7" ht="13.05" customHeight="1" thickBot="1" x14ac:dyDescent="0.3">
      <c r="A13" s="124" t="s">
        <v>140</v>
      </c>
      <c r="B13" s="106"/>
      <c r="C13" s="106"/>
      <c r="D13" s="125"/>
      <c r="E13" s="33" t="s">
        <v>271</v>
      </c>
      <c r="F13" s="126"/>
      <c r="G13" s="127"/>
    </row>
    <row r="14" spans="1:7" ht="28.5" customHeight="1" thickBot="1" x14ac:dyDescent="0.3">
      <c r="A14" s="128" t="s">
        <v>157</v>
      </c>
      <c r="B14" s="129"/>
      <c r="C14" s="129"/>
      <c r="D14" s="129"/>
      <c r="E14" s="129"/>
      <c r="F14" s="129"/>
      <c r="G14" s="130"/>
    </row>
    <row r="15" spans="1:7" ht="13.05" customHeight="1" x14ac:dyDescent="0.25">
      <c r="A15" s="120" t="s">
        <v>158</v>
      </c>
      <c r="B15" s="121"/>
      <c r="C15" s="121"/>
      <c r="D15" s="122"/>
      <c r="E15" s="123">
        <f>'KRYCÍ LIST #1'!E20+'KRYCÍ LIST #2'!E20+'KRYCÍ LIST #3'!E20</f>
        <v>0</v>
      </c>
      <c r="F15" s="121"/>
      <c r="G15" s="66" t="s">
        <v>199</v>
      </c>
    </row>
    <row r="16" spans="1:7" ht="13.05" customHeight="1" x14ac:dyDescent="0.25">
      <c r="A16" s="134" t="s">
        <v>275</v>
      </c>
      <c r="B16" s="132"/>
      <c r="C16" s="132"/>
      <c r="D16" s="135"/>
      <c r="E16" s="136">
        <f>SUM('KRYCÍ LIST #1'!E21:'KRYCÍ LIST #1'!E23)+SUM('KRYCÍ LIST #2'!E21:'KRYCÍ LIST #2'!E23)+SUM('KRYCÍ LIST #3'!E21:'KRYCÍ LIST #3'!E23)</f>
        <v>0</v>
      </c>
      <c r="F16" s="132"/>
      <c r="G16" s="67" t="s">
        <v>199</v>
      </c>
    </row>
    <row r="17" spans="1:7" ht="13.05" customHeight="1" x14ac:dyDescent="0.25">
      <c r="A17" s="134" t="s">
        <v>159</v>
      </c>
      <c r="B17" s="132"/>
      <c r="C17" s="132"/>
      <c r="D17" s="135"/>
      <c r="E17" s="136">
        <f>'KRYCÍ LIST #1'!E25+'KRYCÍ LIST #2'!E25+'KRYCÍ LIST #3'!E25</f>
        <v>0</v>
      </c>
      <c r="F17" s="132"/>
      <c r="G17" s="67" t="s">
        <v>199</v>
      </c>
    </row>
    <row r="18" spans="1:7" ht="13.05" customHeight="1" x14ac:dyDescent="0.25">
      <c r="A18" s="134" t="s">
        <v>185</v>
      </c>
      <c r="B18" s="132"/>
      <c r="C18" s="132"/>
      <c r="D18" s="135"/>
      <c r="E18" s="136">
        <f>'KRYCÍ LIST #1'!E26+'KRYCÍ LIST #2'!E26+'KRYCÍ LIST #3'!E26</f>
        <v>0</v>
      </c>
      <c r="F18" s="132"/>
      <c r="G18" s="67" t="s">
        <v>199</v>
      </c>
    </row>
    <row r="19" spans="1:7" ht="13.05" customHeight="1" x14ac:dyDescent="0.25">
      <c r="A19" s="134" t="s">
        <v>186</v>
      </c>
      <c r="B19" s="132"/>
      <c r="C19" s="132"/>
      <c r="D19" s="135"/>
      <c r="E19" s="136">
        <f>'KRYCÍ LIST #1'!E27+'KRYCÍ LIST #2'!E27+'KRYCÍ LIST #3'!E27</f>
        <v>0</v>
      </c>
      <c r="F19" s="132"/>
      <c r="G19" s="67" t="s">
        <v>199</v>
      </c>
    </row>
    <row r="20" spans="1:7" ht="13.05" customHeight="1" x14ac:dyDescent="0.25">
      <c r="A20" s="131"/>
      <c r="B20" s="132"/>
      <c r="C20" s="132"/>
      <c r="D20" s="132"/>
      <c r="E20" s="132"/>
      <c r="F20" s="132"/>
      <c r="G20" s="133"/>
    </row>
    <row r="21" spans="1:7" ht="13.05" customHeight="1" x14ac:dyDescent="0.25">
      <c r="A21" s="137" t="s">
        <v>276</v>
      </c>
      <c r="B21" s="132"/>
      <c r="C21" s="132"/>
      <c r="D21" s="135"/>
      <c r="E21" s="138">
        <f>'KRYCÍ LIST #1'!E28+'KRYCÍ LIST #2'!E28+'KRYCÍ LIST #3'!E28</f>
        <v>0</v>
      </c>
      <c r="F21" s="139"/>
      <c r="G21" s="67" t="s">
        <v>199</v>
      </c>
    </row>
    <row r="22" spans="1:7" ht="13.05" customHeight="1" x14ac:dyDescent="0.25">
      <c r="A22" s="131"/>
      <c r="B22" s="132"/>
      <c r="C22" s="132"/>
      <c r="D22" s="132"/>
      <c r="E22" s="132"/>
      <c r="F22" s="132"/>
      <c r="G22" s="133"/>
    </row>
    <row r="23" spans="1:7" ht="13.05" customHeight="1" x14ac:dyDescent="0.25">
      <c r="A23" s="134" t="s">
        <v>197</v>
      </c>
      <c r="B23" s="132"/>
      <c r="C23" s="132"/>
      <c r="D23" s="68" t="s">
        <v>277</v>
      </c>
      <c r="E23" s="136">
        <f>'KRYCÍ LIST #1'!H35+'KRYCÍ LIST #2'!H35+'KRYCÍ LIST #3'!H35</f>
        <v>0</v>
      </c>
      <c r="F23" s="132"/>
      <c r="G23" s="67" t="s">
        <v>199</v>
      </c>
    </row>
    <row r="24" spans="1:7" ht="13.05" customHeight="1" x14ac:dyDescent="0.25">
      <c r="A24" s="134" t="s">
        <v>200</v>
      </c>
      <c r="B24" s="132"/>
      <c r="C24" s="132"/>
      <c r="D24" s="68" t="s">
        <v>277</v>
      </c>
      <c r="E24" s="136">
        <f>'KRYCÍ LIST #1'!H36+'KRYCÍ LIST #2'!H36+'KRYCÍ LIST #3'!H36</f>
        <v>0</v>
      </c>
      <c r="F24" s="132"/>
      <c r="G24" s="67" t="s">
        <v>199</v>
      </c>
    </row>
    <row r="25" spans="1:7" ht="13.05" customHeight="1" x14ac:dyDescent="0.25">
      <c r="A25" s="134" t="s">
        <v>197</v>
      </c>
      <c r="B25" s="132"/>
      <c r="C25" s="132"/>
      <c r="D25" s="68" t="s">
        <v>278</v>
      </c>
      <c r="E25" s="136">
        <f>'KRYCÍ LIST #1'!H37+'KRYCÍ LIST #2'!H37+'KRYCÍ LIST #3'!H37</f>
        <v>0</v>
      </c>
      <c r="F25" s="132"/>
      <c r="G25" s="67" t="s">
        <v>199</v>
      </c>
    </row>
    <row r="26" spans="1:7" ht="13.05" customHeight="1" thickBot="1" x14ac:dyDescent="0.3">
      <c r="A26" s="140" t="s">
        <v>200</v>
      </c>
      <c r="B26" s="141"/>
      <c r="C26" s="141"/>
      <c r="D26" s="68" t="s">
        <v>278</v>
      </c>
      <c r="E26" s="142">
        <f>'KRYCÍ LIST #1'!H38+'KRYCÍ LIST #2'!H38+'KRYCÍ LIST #3'!H38</f>
        <v>0</v>
      </c>
      <c r="F26" s="141"/>
      <c r="G26" s="67" t="s">
        <v>199</v>
      </c>
    </row>
    <row r="27" spans="1:7" ht="19.5" customHeight="1" thickBot="1" x14ac:dyDescent="0.3">
      <c r="A27" s="143" t="s">
        <v>279</v>
      </c>
      <c r="B27" s="129"/>
      <c r="C27" s="129"/>
      <c r="D27" s="129"/>
      <c r="E27" s="144">
        <f>SUM(E23:E26)</f>
        <v>0</v>
      </c>
      <c r="F27" s="129"/>
      <c r="G27" s="69" t="s">
        <v>199</v>
      </c>
    </row>
    <row r="29" spans="1:7" x14ac:dyDescent="0.25">
      <c r="A29" s="145" t="s">
        <v>147</v>
      </c>
      <c r="B29" s="102"/>
      <c r="D29" s="145" t="s">
        <v>150</v>
      </c>
      <c r="E29" s="101"/>
      <c r="F29" s="101"/>
      <c r="G29" s="102"/>
    </row>
    <row r="30" spans="1:7" x14ac:dyDescent="0.25">
      <c r="A30" s="146"/>
      <c r="B30" s="148"/>
      <c r="D30" s="146"/>
      <c r="E30" s="147"/>
      <c r="F30" s="147"/>
      <c r="G30" s="148"/>
    </row>
    <row r="31" spans="1:7" x14ac:dyDescent="0.25">
      <c r="A31" s="146"/>
      <c r="B31" s="148"/>
      <c r="D31" s="146"/>
      <c r="E31" s="147"/>
      <c r="F31" s="147"/>
      <c r="G31" s="148"/>
    </row>
    <row r="32" spans="1:7" x14ac:dyDescent="0.25">
      <c r="A32" s="146"/>
      <c r="B32" s="148"/>
      <c r="D32" s="146"/>
      <c r="E32" s="147"/>
      <c r="F32" s="147"/>
      <c r="G32" s="148"/>
    </row>
    <row r="33" spans="1:7" x14ac:dyDescent="0.25">
      <c r="A33" s="146"/>
      <c r="B33" s="148"/>
      <c r="D33" s="146"/>
      <c r="E33" s="147"/>
      <c r="F33" s="147"/>
      <c r="G33" s="148"/>
    </row>
    <row r="34" spans="1:7" x14ac:dyDescent="0.25">
      <c r="A34" s="146"/>
      <c r="B34" s="148"/>
      <c r="D34" s="146"/>
      <c r="E34" s="147"/>
      <c r="F34" s="147"/>
      <c r="G34" s="148"/>
    </row>
    <row r="35" spans="1:7" x14ac:dyDescent="0.25">
      <c r="A35" s="146"/>
      <c r="B35" s="148"/>
      <c r="D35" s="146"/>
      <c r="E35" s="147"/>
      <c r="F35" s="147"/>
      <c r="G35" s="148"/>
    </row>
    <row r="36" spans="1:7" x14ac:dyDescent="0.25">
      <c r="A36" s="146"/>
      <c r="B36" s="148"/>
      <c r="D36" s="146"/>
      <c r="E36" s="147"/>
      <c r="F36" s="147"/>
      <c r="G36" s="148"/>
    </row>
    <row r="37" spans="1:7" x14ac:dyDescent="0.25">
      <c r="A37" s="146"/>
      <c r="B37" s="148"/>
      <c r="D37" s="146"/>
      <c r="E37" s="147"/>
      <c r="F37" s="147"/>
      <c r="G37" s="148"/>
    </row>
    <row r="38" spans="1:7" x14ac:dyDescent="0.25">
      <c r="A38" s="146"/>
      <c r="B38" s="148"/>
      <c r="D38" s="146"/>
      <c r="E38" s="147"/>
      <c r="F38" s="147"/>
      <c r="G38" s="148"/>
    </row>
    <row r="39" spans="1:7" x14ac:dyDescent="0.25">
      <c r="A39" s="149" t="s">
        <v>280</v>
      </c>
      <c r="B39" s="118"/>
      <c r="D39" s="149" t="s">
        <v>280</v>
      </c>
      <c r="E39" s="115"/>
      <c r="F39" s="115"/>
      <c r="G39" s="118"/>
    </row>
    <row r="41" spans="1:7" x14ac:dyDescent="0.25">
      <c r="A41" s="145" t="s">
        <v>148</v>
      </c>
      <c r="B41" s="102"/>
      <c r="D41" s="145" t="s">
        <v>156</v>
      </c>
      <c r="E41" s="101"/>
      <c r="F41" s="101"/>
      <c r="G41" s="102"/>
    </row>
    <row r="42" spans="1:7" x14ac:dyDescent="0.25">
      <c r="A42" s="146"/>
      <c r="B42" s="148"/>
      <c r="D42" s="146"/>
      <c r="E42" s="147"/>
      <c r="F42" s="147"/>
      <c r="G42" s="148"/>
    </row>
    <row r="43" spans="1:7" x14ac:dyDescent="0.25">
      <c r="A43" s="146"/>
      <c r="B43" s="148"/>
      <c r="D43" s="146"/>
      <c r="E43" s="147"/>
      <c r="F43" s="147"/>
      <c r="G43" s="148"/>
    </row>
    <row r="44" spans="1:7" x14ac:dyDescent="0.25">
      <c r="A44" s="146"/>
      <c r="B44" s="148"/>
      <c r="D44" s="146"/>
      <c r="E44" s="147"/>
      <c r="F44" s="147"/>
      <c r="G44" s="148"/>
    </row>
    <row r="45" spans="1:7" x14ac:dyDescent="0.25">
      <c r="A45" s="146"/>
      <c r="B45" s="148"/>
      <c r="D45" s="146"/>
      <c r="E45" s="147"/>
      <c r="F45" s="147"/>
      <c r="G45" s="148"/>
    </row>
    <row r="46" spans="1:7" x14ac:dyDescent="0.25">
      <c r="A46" s="146"/>
      <c r="B46" s="148"/>
      <c r="D46" s="146"/>
      <c r="E46" s="147"/>
      <c r="F46" s="147"/>
      <c r="G46" s="148"/>
    </row>
    <row r="47" spans="1:7" x14ac:dyDescent="0.25">
      <c r="A47" s="146"/>
      <c r="B47" s="148"/>
      <c r="D47" s="146"/>
      <c r="E47" s="147"/>
      <c r="F47" s="147"/>
      <c r="G47" s="148"/>
    </row>
    <row r="48" spans="1:7" x14ac:dyDescent="0.25">
      <c r="A48" s="146"/>
      <c r="B48" s="148"/>
      <c r="D48" s="146"/>
      <c r="E48" s="147"/>
      <c r="F48" s="147"/>
      <c r="G48" s="148"/>
    </row>
    <row r="49" spans="1:7" x14ac:dyDescent="0.25">
      <c r="A49" s="146"/>
      <c r="B49" s="148"/>
      <c r="D49" s="146"/>
      <c r="E49" s="147"/>
      <c r="F49" s="147"/>
      <c r="G49" s="148"/>
    </row>
    <row r="50" spans="1:7" x14ac:dyDescent="0.25">
      <c r="A50" s="146"/>
      <c r="B50" s="148"/>
      <c r="D50" s="146"/>
      <c r="E50" s="147"/>
      <c r="F50" s="147"/>
      <c r="G50" s="148"/>
    </row>
    <row r="51" spans="1:7" x14ac:dyDescent="0.25">
      <c r="A51" s="149" t="s">
        <v>280</v>
      </c>
      <c r="B51" s="118"/>
      <c r="D51" s="149" t="s">
        <v>280</v>
      </c>
      <c r="E51" s="115"/>
      <c r="F51" s="115"/>
      <c r="G51" s="118"/>
    </row>
  </sheetData>
  <mergeCells count="60">
    <mergeCell ref="A51:B51"/>
    <mergeCell ref="D41:G41"/>
    <mergeCell ref="D42:G50"/>
    <mergeCell ref="D51:G51"/>
    <mergeCell ref="A39:B39"/>
    <mergeCell ref="D30:G38"/>
    <mergeCell ref="D39:G39"/>
    <mergeCell ref="A41:B41"/>
    <mergeCell ref="A42:B50"/>
    <mergeCell ref="A30:B38"/>
    <mergeCell ref="A26:C26"/>
    <mergeCell ref="E26:F26"/>
    <mergeCell ref="A27:D27"/>
    <mergeCell ref="E27:F27"/>
    <mergeCell ref="A29:B29"/>
    <mergeCell ref="D29:G29"/>
    <mergeCell ref="A23:C23"/>
    <mergeCell ref="E23:F23"/>
    <mergeCell ref="A24:C24"/>
    <mergeCell ref="E24:F24"/>
    <mergeCell ref="A25:C25"/>
    <mergeCell ref="E25:F25"/>
    <mergeCell ref="A22:G22"/>
    <mergeCell ref="A16:D16"/>
    <mergeCell ref="E16:F16"/>
    <mergeCell ref="A17:D17"/>
    <mergeCell ref="E17:F17"/>
    <mergeCell ref="A18:D18"/>
    <mergeCell ref="E18:F18"/>
    <mergeCell ref="A19:D19"/>
    <mergeCell ref="E19:F19"/>
    <mergeCell ref="A20:G20"/>
    <mergeCell ref="A21:D21"/>
    <mergeCell ref="E21:F21"/>
    <mergeCell ref="A15:D15"/>
    <mergeCell ref="E15:F15"/>
    <mergeCell ref="A9:D9"/>
    <mergeCell ref="F9:G9"/>
    <mergeCell ref="A10:D10"/>
    <mergeCell ref="F10:G10"/>
    <mergeCell ref="A11:D11"/>
    <mergeCell ref="F11:G11"/>
    <mergeCell ref="A12:D12"/>
    <mergeCell ref="F12:G12"/>
    <mergeCell ref="A13:D13"/>
    <mergeCell ref="F13:G13"/>
    <mergeCell ref="A14:G14"/>
    <mergeCell ref="A8:D8"/>
    <mergeCell ref="F8:G8"/>
    <mergeCell ref="A1:G1"/>
    <mergeCell ref="B2:D2"/>
    <mergeCell ref="E2:G2"/>
    <mergeCell ref="B3:D3"/>
    <mergeCell ref="E3:G3"/>
    <mergeCell ref="A4:G4"/>
    <mergeCell ref="A5:G5"/>
    <mergeCell ref="A6:D6"/>
    <mergeCell ref="F6:G6"/>
    <mergeCell ref="A7:D7"/>
    <mergeCell ref="F7:G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0E749-BFBB-418E-99A8-4F21BF40957B}">
  <dimension ref="A1:E23"/>
  <sheetViews>
    <sheetView workbookViewId="0">
      <selection activeCell="C6" sqref="C6:E6"/>
    </sheetView>
  </sheetViews>
  <sheetFormatPr defaultRowHeight="13.2" x14ac:dyDescent="0.25"/>
  <cols>
    <col min="1" max="1" width="3.88671875" customWidth="1"/>
    <col min="2" max="2" width="45.21875" customWidth="1"/>
    <col min="3" max="5" width="10.6640625" customWidth="1"/>
  </cols>
  <sheetData>
    <row r="1" spans="1:5" s="2" customFormat="1" x14ac:dyDescent="0.25">
      <c r="A1" s="222" t="s">
        <v>0</v>
      </c>
      <c r="B1" s="147"/>
      <c r="C1" s="147"/>
      <c r="D1" s="222" t="s">
        <v>1</v>
      </c>
      <c r="E1" s="147"/>
    </row>
    <row r="2" spans="1:5" s="2" customFormat="1" x14ac:dyDescent="0.25">
      <c r="A2" s="222" t="s">
        <v>2</v>
      </c>
      <c r="B2" s="147"/>
      <c r="C2" s="147"/>
      <c r="D2" s="222" t="s">
        <v>3</v>
      </c>
      <c r="E2" s="147"/>
    </row>
    <row r="3" spans="1:5" s="1" customFormat="1" ht="9.6" x14ac:dyDescent="0.2"/>
    <row r="4" spans="1:5" s="3" customFormat="1" x14ac:dyDescent="0.25">
      <c r="A4" s="223" t="s">
        <v>118</v>
      </c>
      <c r="B4" s="147"/>
      <c r="C4" s="147"/>
      <c r="D4" s="147"/>
      <c r="E4" s="147"/>
    </row>
    <row r="5" spans="1:5" s="1" customFormat="1" ht="10.199999999999999" thickBot="1" x14ac:dyDescent="0.25"/>
    <row r="6" spans="1:5" s="1" customFormat="1" ht="9.75" customHeight="1" x14ac:dyDescent="0.25">
      <c r="A6" s="217" t="s">
        <v>119</v>
      </c>
      <c r="B6" s="219" t="s">
        <v>120</v>
      </c>
      <c r="C6" s="221" t="s">
        <v>121</v>
      </c>
      <c r="D6" s="121"/>
      <c r="E6" s="184"/>
    </row>
    <row r="7" spans="1:5" s="1" customFormat="1" ht="9.75" customHeight="1" thickBot="1" x14ac:dyDescent="0.25">
      <c r="A7" s="218"/>
      <c r="B7" s="220"/>
      <c r="C7" s="6" t="s">
        <v>18</v>
      </c>
      <c r="D7" s="7" t="s">
        <v>23</v>
      </c>
      <c r="E7" s="8" t="s">
        <v>122</v>
      </c>
    </row>
    <row r="8" spans="1:5" s="4" customFormat="1" ht="10.199999999999999" x14ac:dyDescent="0.2">
      <c r="A8" s="9"/>
      <c r="B8" s="12" t="s">
        <v>28</v>
      </c>
      <c r="C8" s="10"/>
      <c r="D8" s="10"/>
      <c r="E8" s="11"/>
    </row>
    <row r="9" spans="1:5" s="4" customFormat="1" ht="10.199999999999999" x14ac:dyDescent="0.2">
      <c r="A9" s="13">
        <v>9</v>
      </c>
      <c r="B9" s="5" t="s">
        <v>123</v>
      </c>
      <c r="C9" s="14">
        <f>'ROZPOČET #3'!G13</f>
        <v>0</v>
      </c>
      <c r="D9" s="14">
        <f>'ROZPOČET #3'!I13</f>
        <v>0</v>
      </c>
      <c r="E9" s="15">
        <f>C9+D9</f>
        <v>0</v>
      </c>
    </row>
    <row r="10" spans="1:5" s="4" customFormat="1" ht="10.199999999999999" x14ac:dyDescent="0.2">
      <c r="A10" s="16">
        <v>96</v>
      </c>
      <c r="B10" s="17" t="s">
        <v>124</v>
      </c>
      <c r="C10" s="18">
        <f>'ROZPOČET #3'!G17</f>
        <v>0</v>
      </c>
      <c r="D10" s="18">
        <f>'ROZPOČET #3'!I17</f>
        <v>0</v>
      </c>
      <c r="E10" s="19">
        <f>C10+D10</f>
        <v>0</v>
      </c>
    </row>
    <row r="11" spans="1:5" s="4" customFormat="1" ht="10.8" thickBot="1" x14ac:dyDescent="0.25">
      <c r="A11" s="20"/>
      <c r="B11" s="21" t="s">
        <v>125</v>
      </c>
      <c r="C11" s="22">
        <f>SUM(C9:C10)</f>
        <v>0</v>
      </c>
      <c r="D11" s="22">
        <f>SUM(D9:D10)</f>
        <v>0</v>
      </c>
      <c r="E11" s="23">
        <f>SUM(E9:E10)</f>
        <v>0</v>
      </c>
    </row>
    <row r="12" spans="1:5" s="1" customFormat="1" ht="10.199999999999999" thickBot="1" x14ac:dyDescent="0.25"/>
    <row r="13" spans="1:5" s="4" customFormat="1" ht="10.199999999999999" x14ac:dyDescent="0.2">
      <c r="A13" s="9"/>
      <c r="B13" s="12" t="s">
        <v>45</v>
      </c>
      <c r="C13" s="10"/>
      <c r="D13" s="10"/>
      <c r="E13" s="11"/>
    </row>
    <row r="14" spans="1:5" s="4" customFormat="1" ht="10.199999999999999" x14ac:dyDescent="0.2">
      <c r="A14" s="13">
        <v>784</v>
      </c>
      <c r="B14" s="5" t="s">
        <v>126</v>
      </c>
      <c r="C14" s="14">
        <f>'ROZPOČET #3'!G26</f>
        <v>0</v>
      </c>
      <c r="D14" s="14">
        <f>'ROZPOČET #3'!I26</f>
        <v>0</v>
      </c>
      <c r="E14" s="15">
        <f>C14+D14</f>
        <v>0</v>
      </c>
    </row>
    <row r="15" spans="1:5" s="4" customFormat="1" ht="10.8" thickBot="1" x14ac:dyDescent="0.25">
      <c r="A15" s="20"/>
      <c r="B15" s="21" t="s">
        <v>127</v>
      </c>
      <c r="C15" s="22">
        <f>SUM(C14:C14)</f>
        <v>0</v>
      </c>
      <c r="D15" s="22">
        <f>SUM(D14:D14)</f>
        <v>0</v>
      </c>
      <c r="E15" s="23">
        <f>SUM(E14:E14)</f>
        <v>0</v>
      </c>
    </row>
    <row r="16" spans="1:5" s="1" customFormat="1" ht="10.199999999999999" thickBot="1" x14ac:dyDescent="0.25"/>
    <row r="17" spans="1:5" s="4" customFormat="1" ht="10.199999999999999" x14ac:dyDescent="0.2">
      <c r="A17" s="9"/>
      <c r="B17" s="12" t="s">
        <v>52</v>
      </c>
      <c r="C17" s="10"/>
      <c r="D17" s="10"/>
      <c r="E17" s="11"/>
    </row>
    <row r="18" spans="1:5" s="4" customFormat="1" ht="10.199999999999999" x14ac:dyDescent="0.2">
      <c r="A18" s="13" t="s">
        <v>101</v>
      </c>
      <c r="B18" s="5" t="s">
        <v>128</v>
      </c>
      <c r="C18" s="14">
        <f>'ROZPOČET #3'!G56</f>
        <v>0</v>
      </c>
      <c r="D18" s="14">
        <f>'ROZPOČET #3'!I56</f>
        <v>0</v>
      </c>
      <c r="E18" s="15">
        <f>C18+D18</f>
        <v>0</v>
      </c>
    </row>
    <row r="19" spans="1:5" s="4" customFormat="1" ht="10.199999999999999" x14ac:dyDescent="0.2">
      <c r="A19" s="16" t="s">
        <v>109</v>
      </c>
      <c r="B19" s="17" t="s">
        <v>129</v>
      </c>
      <c r="C19" s="18">
        <f>'ROZPOČET #3'!G60</f>
        <v>0</v>
      </c>
      <c r="D19" s="18">
        <f>'ROZPOČET #3'!I60</f>
        <v>0</v>
      </c>
      <c r="E19" s="19">
        <f>C19+D19</f>
        <v>0</v>
      </c>
    </row>
    <row r="20" spans="1:5" s="4" customFormat="1" ht="10.199999999999999" x14ac:dyDescent="0.2">
      <c r="A20" s="16" t="s">
        <v>115</v>
      </c>
      <c r="B20" s="17" t="s">
        <v>130</v>
      </c>
      <c r="C20" s="18">
        <f>'ROZPOČET #3'!G63</f>
        <v>0</v>
      </c>
      <c r="D20" s="18">
        <f>'ROZPOČET #3'!I63</f>
        <v>0</v>
      </c>
      <c r="E20" s="19">
        <f>C20+D20</f>
        <v>0</v>
      </c>
    </row>
    <row r="21" spans="1:5" s="4" customFormat="1" ht="10.8" thickBot="1" x14ac:dyDescent="0.25">
      <c r="A21" s="20"/>
      <c r="B21" s="21" t="s">
        <v>131</v>
      </c>
      <c r="C21" s="22">
        <f>SUM(C18:C20)</f>
        <v>0</v>
      </c>
      <c r="D21" s="22">
        <f>SUM(D18:D20)</f>
        <v>0</v>
      </c>
      <c r="E21" s="23">
        <f>SUM(E18:E20)</f>
        <v>0</v>
      </c>
    </row>
    <row r="22" spans="1:5" s="1" customFormat="1" ht="10.199999999999999" thickBot="1" x14ac:dyDescent="0.25"/>
    <row r="23" spans="1:5" s="4" customFormat="1" ht="10.8" thickBot="1" x14ac:dyDescent="0.25">
      <c r="A23" s="24"/>
      <c r="B23" s="25" t="s">
        <v>132</v>
      </c>
      <c r="C23" s="26">
        <f>C11+C15+C21</f>
        <v>0</v>
      </c>
      <c r="D23" s="26">
        <f>D11+D15+D21</f>
        <v>0</v>
      </c>
      <c r="E23" s="27">
        <f>E11+E15+E21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0C46-1FDD-409B-B33D-EF4121CE42D0}">
  <dimension ref="A1:J65"/>
  <sheetViews>
    <sheetView topLeftCell="A24" zoomScale="85" zoomScaleNormal="85" workbookViewId="0">
      <selection activeCell="F60" sqref="F60"/>
    </sheetView>
  </sheetViews>
  <sheetFormatPr defaultRowHeight="13.2" x14ac:dyDescent="0.25"/>
  <cols>
    <col min="1" max="1" width="3.77734375" style="71" customWidth="1"/>
    <col min="2" max="2" width="11.109375" style="71" customWidth="1"/>
    <col min="3" max="3" width="43.44140625" style="71" customWidth="1"/>
    <col min="4" max="4" width="4.44140625" style="71" customWidth="1"/>
    <col min="5" max="5" width="8.77734375" style="71" customWidth="1"/>
    <col min="6" max="9" width="10.6640625" style="71" customWidth="1"/>
    <col min="10" max="10" width="13.21875" style="71" customWidth="1"/>
    <col min="11" max="16384" width="8.88671875" style="71"/>
  </cols>
  <sheetData>
    <row r="1" spans="1:10" s="70" customFormat="1" x14ac:dyDescent="0.25">
      <c r="A1" s="315" t="s">
        <v>0</v>
      </c>
      <c r="B1" s="316"/>
      <c r="C1" s="316"/>
      <c r="D1" s="316"/>
      <c r="E1" s="316"/>
      <c r="F1" s="316"/>
      <c r="G1" s="316"/>
      <c r="H1" s="316"/>
      <c r="I1" s="315" t="s">
        <v>1</v>
      </c>
      <c r="J1" s="316"/>
    </row>
    <row r="2" spans="1:10" s="70" customFormat="1" x14ac:dyDescent="0.25">
      <c r="A2" s="315" t="s">
        <v>2</v>
      </c>
      <c r="B2" s="316"/>
      <c r="C2" s="316"/>
      <c r="D2" s="316"/>
      <c r="E2" s="316"/>
      <c r="F2" s="316"/>
      <c r="G2" s="316"/>
      <c r="H2" s="316"/>
      <c r="I2" s="315" t="s">
        <v>3</v>
      </c>
      <c r="J2" s="316"/>
    </row>
    <row r="3" spans="1:10" s="72" customFormat="1" ht="9.6" x14ac:dyDescent="0.2">
      <c r="A3" s="314"/>
      <c r="B3" s="314"/>
      <c r="C3" s="314"/>
      <c r="D3" s="314"/>
      <c r="E3" s="314"/>
      <c r="F3" s="314"/>
      <c r="G3" s="314"/>
      <c r="H3" s="314"/>
      <c r="I3" s="314"/>
      <c r="J3" s="314"/>
    </row>
    <row r="4" spans="1:10" x14ac:dyDescent="0.25">
      <c r="A4" s="317" t="s">
        <v>4</v>
      </c>
      <c r="B4" s="316"/>
      <c r="C4" s="316"/>
      <c r="D4" s="316"/>
      <c r="E4" s="316"/>
      <c r="F4" s="316"/>
      <c r="G4" s="316"/>
      <c r="H4" s="316"/>
      <c r="I4" s="316"/>
      <c r="J4" s="316"/>
    </row>
    <row r="5" spans="1:10" s="72" customFormat="1" ht="10.199999999999999" thickBot="1" x14ac:dyDescent="0.25">
      <c r="A5" s="314"/>
      <c r="B5" s="314"/>
      <c r="C5" s="314"/>
      <c r="D5" s="314"/>
      <c r="E5" s="314"/>
      <c r="F5" s="314"/>
      <c r="G5" s="314"/>
      <c r="H5" s="314"/>
      <c r="I5" s="314"/>
      <c r="J5" s="314"/>
    </row>
    <row r="6" spans="1:10" s="72" customFormat="1" ht="9.75" customHeight="1" x14ac:dyDescent="0.25">
      <c r="A6" s="238" t="s">
        <v>5</v>
      </c>
      <c r="B6" s="240" t="s">
        <v>9</v>
      </c>
      <c r="C6" s="240" t="s">
        <v>11</v>
      </c>
      <c r="D6" s="240" t="s">
        <v>13</v>
      </c>
      <c r="E6" s="240" t="s">
        <v>15</v>
      </c>
      <c r="F6" s="242" t="s">
        <v>17</v>
      </c>
      <c r="G6" s="243"/>
      <c r="H6" s="243"/>
      <c r="I6" s="243"/>
      <c r="J6" s="244" t="s">
        <v>26</v>
      </c>
    </row>
    <row r="7" spans="1:10" s="72" customFormat="1" ht="9.75" customHeight="1" x14ac:dyDescent="0.25">
      <c r="A7" s="239" t="s">
        <v>6</v>
      </c>
      <c r="B7" s="241"/>
      <c r="C7" s="241"/>
      <c r="D7" s="241"/>
      <c r="E7" s="241"/>
      <c r="F7" s="246" t="s">
        <v>18</v>
      </c>
      <c r="G7" s="247"/>
      <c r="H7" s="248" t="s">
        <v>23</v>
      </c>
      <c r="I7" s="247"/>
      <c r="J7" s="245"/>
    </row>
    <row r="8" spans="1:10" s="72" customFormat="1" ht="9.75" customHeight="1" x14ac:dyDescent="0.2">
      <c r="A8" s="239" t="s">
        <v>7</v>
      </c>
      <c r="B8" s="241"/>
      <c r="C8" s="241"/>
      <c r="D8" s="241"/>
      <c r="E8" s="241"/>
      <c r="F8" s="249" t="s">
        <v>19</v>
      </c>
      <c r="G8" s="250" t="s">
        <v>21</v>
      </c>
      <c r="H8" s="251" t="s">
        <v>19</v>
      </c>
      <c r="I8" s="250" t="s">
        <v>21</v>
      </c>
      <c r="J8" s="245"/>
    </row>
    <row r="9" spans="1:10" s="72" customFormat="1" ht="9.75" customHeight="1" thickBot="1" x14ac:dyDescent="0.25">
      <c r="A9" s="300" t="s">
        <v>8</v>
      </c>
      <c r="B9" s="301" t="s">
        <v>10</v>
      </c>
      <c r="C9" s="301" t="s">
        <v>12</v>
      </c>
      <c r="D9" s="301" t="s">
        <v>14</v>
      </c>
      <c r="E9" s="301" t="s">
        <v>16</v>
      </c>
      <c r="F9" s="75" t="s">
        <v>20</v>
      </c>
      <c r="G9" s="76" t="s">
        <v>22</v>
      </c>
      <c r="H9" s="77" t="s">
        <v>24</v>
      </c>
      <c r="I9" s="76" t="s">
        <v>25</v>
      </c>
      <c r="J9" s="78" t="s">
        <v>27</v>
      </c>
    </row>
    <row r="10" spans="1:10" s="79" customFormat="1" ht="10.199999999999999" x14ac:dyDescent="0.2">
      <c r="A10" s="252"/>
      <c r="B10" s="253"/>
      <c r="C10" s="254" t="s">
        <v>28</v>
      </c>
      <c r="D10" s="253"/>
      <c r="E10" s="253"/>
      <c r="F10" s="255"/>
      <c r="G10" s="256"/>
      <c r="H10" s="257"/>
      <c r="I10" s="258"/>
      <c r="J10" s="259"/>
    </row>
    <row r="11" spans="1:10" s="79" customFormat="1" ht="10.199999999999999" x14ac:dyDescent="0.2">
      <c r="A11" s="260"/>
      <c r="B11" s="261" t="s">
        <v>29</v>
      </c>
      <c r="C11" s="262" t="s">
        <v>30</v>
      </c>
      <c r="D11" s="263"/>
      <c r="E11" s="263"/>
      <c r="F11" s="264"/>
      <c r="G11" s="265"/>
      <c r="H11" s="266"/>
      <c r="I11" s="267"/>
      <c r="J11" s="268"/>
    </row>
    <row r="12" spans="1:10" s="72" customFormat="1" ht="9.6" x14ac:dyDescent="0.2">
      <c r="A12" s="276">
        <v>1</v>
      </c>
      <c r="B12" s="269" t="s">
        <v>31</v>
      </c>
      <c r="C12" s="270" t="s">
        <v>32</v>
      </c>
      <c r="D12" s="271" t="s">
        <v>33</v>
      </c>
      <c r="E12" s="272">
        <v>10</v>
      </c>
      <c r="F12" s="273">
        <v>0</v>
      </c>
      <c r="G12" s="274">
        <f>E12*F12</f>
        <v>0</v>
      </c>
      <c r="H12" s="81">
        <v>0</v>
      </c>
      <c r="I12" s="274">
        <f>E12*H12</f>
        <v>0</v>
      </c>
      <c r="J12" s="275" t="s">
        <v>34</v>
      </c>
    </row>
    <row r="13" spans="1:10" s="79" customFormat="1" ht="10.199999999999999" x14ac:dyDescent="0.2">
      <c r="A13" s="292"/>
      <c r="B13" s="293">
        <v>9</v>
      </c>
      <c r="C13" s="294" t="s">
        <v>35</v>
      </c>
      <c r="D13" s="295"/>
      <c r="E13" s="295"/>
      <c r="F13" s="306"/>
      <c r="G13" s="296">
        <f>SUM(G12:G12)</f>
        <v>0</v>
      </c>
      <c r="H13" s="86"/>
      <c r="I13" s="87">
        <f>SUM(I12:I12)</f>
        <v>0</v>
      </c>
      <c r="J13" s="88"/>
    </row>
    <row r="14" spans="1:10" s="79" customFormat="1" ht="10.199999999999999" x14ac:dyDescent="0.2">
      <c r="A14" s="260"/>
      <c r="B14" s="261" t="s">
        <v>36</v>
      </c>
      <c r="C14" s="262" t="s">
        <v>37</v>
      </c>
      <c r="D14" s="263"/>
      <c r="E14" s="263"/>
      <c r="F14" s="264"/>
      <c r="G14" s="265"/>
      <c r="H14" s="266"/>
      <c r="I14" s="267"/>
      <c r="J14" s="268"/>
    </row>
    <row r="15" spans="1:10" s="72" customFormat="1" ht="9.6" x14ac:dyDescent="0.2">
      <c r="A15" s="276">
        <f>A12+1</f>
        <v>2</v>
      </c>
      <c r="B15" s="269" t="s">
        <v>38</v>
      </c>
      <c r="C15" s="270" t="s">
        <v>39</v>
      </c>
      <c r="D15" s="271" t="s">
        <v>40</v>
      </c>
      <c r="E15" s="278">
        <v>95</v>
      </c>
      <c r="F15" s="273">
        <v>0</v>
      </c>
      <c r="G15" s="274">
        <f>E15*F15</f>
        <v>0</v>
      </c>
      <c r="H15" s="81">
        <v>0</v>
      </c>
      <c r="I15" s="80">
        <f>E15*H15</f>
        <v>0</v>
      </c>
      <c r="J15" s="82" t="s">
        <v>34</v>
      </c>
    </row>
    <row r="16" spans="1:10" s="72" customFormat="1" ht="9.6" x14ac:dyDescent="0.2">
      <c r="A16" s="276">
        <f>A15+1</f>
        <v>3</v>
      </c>
      <c r="B16" s="269" t="s">
        <v>41</v>
      </c>
      <c r="C16" s="270" t="s">
        <v>42</v>
      </c>
      <c r="D16" s="271" t="s">
        <v>43</v>
      </c>
      <c r="E16" s="298">
        <v>0.1</v>
      </c>
      <c r="F16" s="273">
        <v>0</v>
      </c>
      <c r="G16" s="274">
        <f>E16*F16</f>
        <v>0</v>
      </c>
      <c r="H16" s="81">
        <v>0</v>
      </c>
      <c r="I16" s="274">
        <f>E16*H16</f>
        <v>0</v>
      </c>
      <c r="J16" s="275" t="s">
        <v>34</v>
      </c>
    </row>
    <row r="17" spans="1:10" s="79" customFormat="1" ht="10.8" thickBot="1" x14ac:dyDescent="0.25">
      <c r="A17" s="307"/>
      <c r="B17" s="308">
        <v>96</v>
      </c>
      <c r="C17" s="309" t="s">
        <v>44</v>
      </c>
      <c r="D17" s="277"/>
      <c r="E17" s="277"/>
      <c r="F17" s="310"/>
      <c r="G17" s="311">
        <f>SUM(G15:G16)</f>
        <v>0</v>
      </c>
      <c r="H17" s="92"/>
      <c r="I17" s="93">
        <f>SUM(I15:I16)</f>
        <v>0</v>
      </c>
      <c r="J17" s="94"/>
    </row>
    <row r="18" spans="1:10" ht="13.8" thickBot="1" x14ac:dyDescent="0.3">
      <c r="A18" s="286"/>
      <c r="B18" s="286"/>
      <c r="C18" s="286"/>
      <c r="D18" s="286"/>
      <c r="E18" s="286"/>
      <c r="F18" s="286"/>
      <c r="G18" s="286"/>
      <c r="H18" s="286"/>
      <c r="I18" s="286"/>
      <c r="J18" s="286"/>
    </row>
    <row r="19" spans="1:10" s="72" customFormat="1" ht="9.75" customHeight="1" x14ac:dyDescent="0.25">
      <c r="A19" s="238" t="s">
        <v>5</v>
      </c>
      <c r="B19" s="240" t="s">
        <v>9</v>
      </c>
      <c r="C19" s="240" t="s">
        <v>11</v>
      </c>
      <c r="D19" s="240" t="s">
        <v>13</v>
      </c>
      <c r="E19" s="240" t="s">
        <v>15</v>
      </c>
      <c r="F19" s="242" t="s">
        <v>17</v>
      </c>
      <c r="G19" s="243"/>
      <c r="H19" s="243"/>
      <c r="I19" s="243"/>
      <c r="J19" s="244" t="s">
        <v>26</v>
      </c>
    </row>
    <row r="20" spans="1:10" s="72" customFormat="1" ht="9.75" customHeight="1" x14ac:dyDescent="0.25">
      <c r="A20" s="239" t="s">
        <v>6</v>
      </c>
      <c r="B20" s="241"/>
      <c r="C20" s="241"/>
      <c r="D20" s="241"/>
      <c r="E20" s="241"/>
      <c r="F20" s="246" t="s">
        <v>18</v>
      </c>
      <c r="G20" s="247"/>
      <c r="H20" s="248" t="s">
        <v>23</v>
      </c>
      <c r="I20" s="247"/>
      <c r="J20" s="245"/>
    </row>
    <row r="21" spans="1:10" s="72" customFormat="1" ht="9.75" customHeight="1" x14ac:dyDescent="0.2">
      <c r="A21" s="239" t="s">
        <v>7</v>
      </c>
      <c r="B21" s="241"/>
      <c r="C21" s="241"/>
      <c r="D21" s="241"/>
      <c r="E21" s="241"/>
      <c r="F21" s="249" t="s">
        <v>19</v>
      </c>
      <c r="G21" s="250" t="s">
        <v>21</v>
      </c>
      <c r="H21" s="251" t="s">
        <v>19</v>
      </c>
      <c r="I21" s="250" t="s">
        <v>21</v>
      </c>
      <c r="J21" s="245"/>
    </row>
    <row r="22" spans="1:10" s="72" customFormat="1" ht="9.75" customHeight="1" thickBot="1" x14ac:dyDescent="0.25">
      <c r="A22" s="300" t="s">
        <v>8</v>
      </c>
      <c r="B22" s="301" t="s">
        <v>10</v>
      </c>
      <c r="C22" s="301" t="s">
        <v>12</v>
      </c>
      <c r="D22" s="301" t="s">
        <v>14</v>
      </c>
      <c r="E22" s="301" t="s">
        <v>16</v>
      </c>
      <c r="F22" s="75" t="s">
        <v>20</v>
      </c>
      <c r="G22" s="76" t="s">
        <v>22</v>
      </c>
      <c r="H22" s="77" t="s">
        <v>24</v>
      </c>
      <c r="I22" s="76" t="s">
        <v>25</v>
      </c>
      <c r="J22" s="78" t="s">
        <v>27</v>
      </c>
    </row>
    <row r="23" spans="1:10" s="79" customFormat="1" ht="10.199999999999999" x14ac:dyDescent="0.2">
      <c r="A23" s="252"/>
      <c r="B23" s="253"/>
      <c r="C23" s="254" t="s">
        <v>45</v>
      </c>
      <c r="D23" s="253"/>
      <c r="E23" s="253"/>
      <c r="F23" s="255"/>
      <c r="G23" s="256"/>
      <c r="H23" s="257"/>
      <c r="I23" s="258"/>
      <c r="J23" s="259"/>
    </row>
    <row r="24" spans="1:10" s="79" customFormat="1" ht="10.199999999999999" x14ac:dyDescent="0.2">
      <c r="A24" s="260"/>
      <c r="B24" s="261" t="s">
        <v>46</v>
      </c>
      <c r="C24" s="262" t="s">
        <v>47</v>
      </c>
      <c r="D24" s="263"/>
      <c r="E24" s="263"/>
      <c r="F24" s="264"/>
      <c r="G24" s="265"/>
      <c r="H24" s="266"/>
      <c r="I24" s="267"/>
      <c r="J24" s="268"/>
    </row>
    <row r="25" spans="1:10" s="72" customFormat="1" ht="9.6" x14ac:dyDescent="0.2">
      <c r="A25" s="276">
        <f>A16+1</f>
        <v>4</v>
      </c>
      <c r="B25" s="269" t="s">
        <v>48</v>
      </c>
      <c r="C25" s="270" t="s">
        <v>49</v>
      </c>
      <c r="D25" s="271" t="s">
        <v>50</v>
      </c>
      <c r="E25" s="278">
        <v>20</v>
      </c>
      <c r="F25" s="273">
        <v>0</v>
      </c>
      <c r="G25" s="274">
        <f>E25*F25</f>
        <v>0</v>
      </c>
      <c r="H25" s="81">
        <v>0</v>
      </c>
      <c r="I25" s="274">
        <f>E25*H25</f>
        <v>0</v>
      </c>
      <c r="J25" s="275" t="s">
        <v>34</v>
      </c>
    </row>
    <row r="26" spans="1:10" s="79" customFormat="1" ht="10.8" thickBot="1" x14ac:dyDescent="0.25">
      <c r="A26" s="307"/>
      <c r="B26" s="308">
        <v>784</v>
      </c>
      <c r="C26" s="309" t="s">
        <v>51</v>
      </c>
      <c r="D26" s="277"/>
      <c r="E26" s="277"/>
      <c r="F26" s="90"/>
      <c r="G26" s="91">
        <f>SUM(G25:G25)</f>
        <v>0</v>
      </c>
      <c r="H26" s="92"/>
      <c r="I26" s="93">
        <f>SUM(I25:I25)</f>
        <v>0</v>
      </c>
      <c r="J26" s="94"/>
    </row>
    <row r="27" spans="1:10" ht="13.8" thickBot="1" x14ac:dyDescent="0.3">
      <c r="A27" s="286"/>
      <c r="B27" s="286"/>
      <c r="C27" s="286"/>
      <c r="D27" s="286"/>
      <c r="E27" s="286"/>
      <c r="F27" s="286"/>
      <c r="G27" s="286"/>
      <c r="H27" s="286"/>
      <c r="I27" s="286"/>
      <c r="J27" s="286"/>
    </row>
    <row r="28" spans="1:10" s="72" customFormat="1" ht="9.75" customHeight="1" x14ac:dyDescent="0.25">
      <c r="A28" s="238" t="s">
        <v>5</v>
      </c>
      <c r="B28" s="240" t="s">
        <v>9</v>
      </c>
      <c r="C28" s="240" t="s">
        <v>11</v>
      </c>
      <c r="D28" s="240" t="s">
        <v>13</v>
      </c>
      <c r="E28" s="240" t="s">
        <v>15</v>
      </c>
      <c r="F28" s="242" t="s">
        <v>17</v>
      </c>
      <c r="G28" s="243"/>
      <c r="H28" s="243"/>
      <c r="I28" s="243"/>
      <c r="J28" s="244" t="s">
        <v>26</v>
      </c>
    </row>
    <row r="29" spans="1:10" s="72" customFormat="1" ht="9.75" customHeight="1" x14ac:dyDescent="0.25">
      <c r="A29" s="239" t="s">
        <v>6</v>
      </c>
      <c r="B29" s="241"/>
      <c r="C29" s="241"/>
      <c r="D29" s="241"/>
      <c r="E29" s="241"/>
      <c r="F29" s="246" t="s">
        <v>18</v>
      </c>
      <c r="G29" s="247"/>
      <c r="H29" s="248" t="s">
        <v>23</v>
      </c>
      <c r="I29" s="247"/>
      <c r="J29" s="245"/>
    </row>
    <row r="30" spans="1:10" s="72" customFormat="1" ht="9.75" customHeight="1" x14ac:dyDescent="0.2">
      <c r="A30" s="239" t="s">
        <v>7</v>
      </c>
      <c r="B30" s="241"/>
      <c r="C30" s="241"/>
      <c r="D30" s="241"/>
      <c r="E30" s="241"/>
      <c r="F30" s="249" t="s">
        <v>19</v>
      </c>
      <c r="G30" s="250" t="s">
        <v>21</v>
      </c>
      <c r="H30" s="251" t="s">
        <v>19</v>
      </c>
      <c r="I30" s="250" t="s">
        <v>21</v>
      </c>
      <c r="J30" s="245"/>
    </row>
    <row r="31" spans="1:10" s="72" customFormat="1" ht="9.75" customHeight="1" thickBot="1" x14ac:dyDescent="0.25">
      <c r="A31" s="300" t="s">
        <v>8</v>
      </c>
      <c r="B31" s="301" t="s">
        <v>10</v>
      </c>
      <c r="C31" s="301" t="s">
        <v>12</v>
      </c>
      <c r="D31" s="301" t="s">
        <v>14</v>
      </c>
      <c r="E31" s="301" t="s">
        <v>16</v>
      </c>
      <c r="F31" s="75" t="s">
        <v>20</v>
      </c>
      <c r="G31" s="76" t="s">
        <v>22</v>
      </c>
      <c r="H31" s="77" t="s">
        <v>24</v>
      </c>
      <c r="I31" s="303" t="s">
        <v>25</v>
      </c>
      <c r="J31" s="305" t="s">
        <v>27</v>
      </c>
    </row>
    <row r="32" spans="1:10" s="79" customFormat="1" ht="10.199999999999999" x14ac:dyDescent="0.2">
      <c r="A32" s="252"/>
      <c r="B32" s="253"/>
      <c r="C32" s="254" t="s">
        <v>52</v>
      </c>
      <c r="D32" s="253"/>
      <c r="E32" s="253"/>
      <c r="F32" s="255"/>
      <c r="G32" s="256"/>
      <c r="H32" s="257"/>
      <c r="I32" s="258"/>
      <c r="J32" s="259"/>
    </row>
    <row r="33" spans="1:10" s="79" customFormat="1" ht="10.199999999999999" x14ac:dyDescent="0.2">
      <c r="A33" s="260"/>
      <c r="B33" s="261" t="s">
        <v>53</v>
      </c>
      <c r="C33" s="262" t="s">
        <v>54</v>
      </c>
      <c r="D33" s="263"/>
      <c r="E33" s="263"/>
      <c r="F33" s="264"/>
      <c r="G33" s="265"/>
      <c r="H33" s="266"/>
      <c r="I33" s="267"/>
      <c r="J33" s="268"/>
    </row>
    <row r="34" spans="1:10" s="72" customFormat="1" ht="9.6" x14ac:dyDescent="0.2">
      <c r="A34" s="276">
        <f>A25+1</f>
        <v>5</v>
      </c>
      <c r="B34" s="269" t="s">
        <v>55</v>
      </c>
      <c r="C34" s="270" t="s">
        <v>56</v>
      </c>
      <c r="D34" s="271" t="s">
        <v>57</v>
      </c>
      <c r="E34" s="278">
        <v>10</v>
      </c>
      <c r="F34" s="273">
        <v>0</v>
      </c>
      <c r="G34" s="274">
        <f t="shared" ref="G34:G55" si="0">E34*F34</f>
        <v>0</v>
      </c>
      <c r="H34" s="81">
        <v>0</v>
      </c>
      <c r="I34" s="274">
        <f t="shared" ref="I34:I55" si="1">E34*H34</f>
        <v>0</v>
      </c>
      <c r="J34" s="275" t="s">
        <v>34</v>
      </c>
    </row>
    <row r="35" spans="1:10" s="72" customFormat="1" ht="9.6" x14ac:dyDescent="0.2">
      <c r="A35" s="276">
        <f t="shared" ref="A35:A55" si="2">A34+1</f>
        <v>6</v>
      </c>
      <c r="B35" s="269" t="s">
        <v>58</v>
      </c>
      <c r="C35" s="270" t="s">
        <v>59</v>
      </c>
      <c r="D35" s="271" t="s">
        <v>60</v>
      </c>
      <c r="E35" s="278">
        <v>10</v>
      </c>
      <c r="F35" s="96">
        <v>0</v>
      </c>
      <c r="G35" s="274">
        <f t="shared" si="0"/>
        <v>0</v>
      </c>
      <c r="H35" s="81">
        <v>0</v>
      </c>
      <c r="I35" s="274">
        <f t="shared" si="1"/>
        <v>0</v>
      </c>
      <c r="J35" s="275" t="s">
        <v>61</v>
      </c>
    </row>
    <row r="36" spans="1:10" s="72" customFormat="1" ht="9.6" x14ac:dyDescent="0.2">
      <c r="A36" s="276">
        <f t="shared" si="2"/>
        <v>7</v>
      </c>
      <c r="B36" s="269" t="s">
        <v>62</v>
      </c>
      <c r="C36" s="270" t="s">
        <v>63</v>
      </c>
      <c r="D36" s="271" t="s">
        <v>60</v>
      </c>
      <c r="E36" s="278">
        <v>12</v>
      </c>
      <c r="F36" s="96">
        <v>0</v>
      </c>
      <c r="G36" s="274">
        <f t="shared" si="0"/>
        <v>0</v>
      </c>
      <c r="H36" s="81">
        <v>0</v>
      </c>
      <c r="I36" s="274">
        <f t="shared" si="1"/>
        <v>0</v>
      </c>
      <c r="J36" s="275" t="s">
        <v>34</v>
      </c>
    </row>
    <row r="37" spans="1:10" s="72" customFormat="1" ht="9.6" x14ac:dyDescent="0.2">
      <c r="A37" s="276">
        <f t="shared" si="2"/>
        <v>8</v>
      </c>
      <c r="B37" s="269" t="s">
        <v>64</v>
      </c>
      <c r="C37" s="270" t="s">
        <v>65</v>
      </c>
      <c r="D37" s="271" t="s">
        <v>60</v>
      </c>
      <c r="E37" s="278">
        <v>2</v>
      </c>
      <c r="F37" s="96">
        <v>0</v>
      </c>
      <c r="G37" s="274">
        <f t="shared" si="0"/>
        <v>0</v>
      </c>
      <c r="H37" s="81">
        <v>0</v>
      </c>
      <c r="I37" s="274">
        <f t="shared" si="1"/>
        <v>0</v>
      </c>
      <c r="J37" s="275" t="s">
        <v>34</v>
      </c>
    </row>
    <row r="38" spans="1:10" s="72" customFormat="1" ht="9.6" x14ac:dyDescent="0.2">
      <c r="A38" s="276">
        <f t="shared" si="2"/>
        <v>9</v>
      </c>
      <c r="B38" s="269" t="s">
        <v>66</v>
      </c>
      <c r="C38" s="270" t="s">
        <v>67</v>
      </c>
      <c r="D38" s="271" t="s">
        <v>60</v>
      </c>
      <c r="E38" s="278">
        <v>14</v>
      </c>
      <c r="F38" s="96">
        <v>0</v>
      </c>
      <c r="G38" s="274">
        <f t="shared" si="0"/>
        <v>0</v>
      </c>
      <c r="H38" s="81">
        <v>0</v>
      </c>
      <c r="I38" s="274">
        <f t="shared" si="1"/>
        <v>0</v>
      </c>
      <c r="J38" s="275" t="s">
        <v>34</v>
      </c>
    </row>
    <row r="39" spans="1:10" s="72" customFormat="1" ht="9.6" x14ac:dyDescent="0.2">
      <c r="A39" s="276">
        <f t="shared" si="2"/>
        <v>10</v>
      </c>
      <c r="B39" s="269" t="s">
        <v>68</v>
      </c>
      <c r="C39" s="270" t="s">
        <v>69</v>
      </c>
      <c r="D39" s="271" t="s">
        <v>60</v>
      </c>
      <c r="E39" s="278">
        <v>11</v>
      </c>
      <c r="F39" s="96">
        <v>0</v>
      </c>
      <c r="G39" s="274">
        <f t="shared" si="0"/>
        <v>0</v>
      </c>
      <c r="H39" s="81">
        <v>0</v>
      </c>
      <c r="I39" s="274">
        <f t="shared" si="1"/>
        <v>0</v>
      </c>
      <c r="J39" s="275" t="s">
        <v>61</v>
      </c>
    </row>
    <row r="40" spans="1:10" s="72" customFormat="1" ht="9.6" x14ac:dyDescent="0.2">
      <c r="A40" s="276">
        <f t="shared" si="2"/>
        <v>11</v>
      </c>
      <c r="B40" s="269" t="s">
        <v>70</v>
      </c>
      <c r="C40" s="270" t="s">
        <v>71</v>
      </c>
      <c r="D40" s="271" t="s">
        <v>60</v>
      </c>
      <c r="E40" s="278">
        <v>11</v>
      </c>
      <c r="F40" s="96">
        <v>0</v>
      </c>
      <c r="G40" s="274">
        <f t="shared" si="0"/>
        <v>0</v>
      </c>
      <c r="H40" s="81">
        <v>0</v>
      </c>
      <c r="I40" s="274">
        <f t="shared" si="1"/>
        <v>0</v>
      </c>
      <c r="J40" s="275" t="s">
        <v>61</v>
      </c>
    </row>
    <row r="41" spans="1:10" s="72" customFormat="1" ht="9.6" x14ac:dyDescent="0.2">
      <c r="A41" s="276">
        <f t="shared" si="2"/>
        <v>12</v>
      </c>
      <c r="B41" s="269" t="s">
        <v>72</v>
      </c>
      <c r="C41" s="270" t="s">
        <v>73</v>
      </c>
      <c r="D41" s="271" t="s">
        <v>60</v>
      </c>
      <c r="E41" s="278">
        <v>1</v>
      </c>
      <c r="F41" s="96">
        <v>0</v>
      </c>
      <c r="G41" s="274">
        <f t="shared" si="0"/>
        <v>0</v>
      </c>
      <c r="H41" s="81">
        <v>0</v>
      </c>
      <c r="I41" s="274">
        <f t="shared" si="1"/>
        <v>0</v>
      </c>
      <c r="J41" s="275" t="s">
        <v>61</v>
      </c>
    </row>
    <row r="42" spans="1:10" s="72" customFormat="1" ht="9.6" x14ac:dyDescent="0.2">
      <c r="A42" s="276">
        <f t="shared" si="2"/>
        <v>13</v>
      </c>
      <c r="B42" s="269" t="s">
        <v>74</v>
      </c>
      <c r="C42" s="270" t="s">
        <v>75</v>
      </c>
      <c r="D42" s="271" t="s">
        <v>60</v>
      </c>
      <c r="E42" s="278">
        <v>11</v>
      </c>
      <c r="F42" s="96">
        <v>0</v>
      </c>
      <c r="G42" s="274">
        <f t="shared" si="0"/>
        <v>0</v>
      </c>
      <c r="H42" s="81">
        <v>0</v>
      </c>
      <c r="I42" s="274">
        <f t="shared" si="1"/>
        <v>0</v>
      </c>
      <c r="J42" s="275" t="s">
        <v>61</v>
      </c>
    </row>
    <row r="43" spans="1:10" s="72" customFormat="1" ht="9.6" x14ac:dyDescent="0.2">
      <c r="A43" s="276">
        <f t="shared" si="2"/>
        <v>14</v>
      </c>
      <c r="B43" s="269" t="s">
        <v>76</v>
      </c>
      <c r="C43" s="270" t="s">
        <v>77</v>
      </c>
      <c r="D43" s="271" t="s">
        <v>60</v>
      </c>
      <c r="E43" s="278">
        <v>6</v>
      </c>
      <c r="F43" s="96">
        <v>0</v>
      </c>
      <c r="G43" s="274">
        <f t="shared" si="0"/>
        <v>0</v>
      </c>
      <c r="H43" s="81">
        <v>0</v>
      </c>
      <c r="I43" s="274">
        <f t="shared" si="1"/>
        <v>0</v>
      </c>
      <c r="J43" s="275" t="s">
        <v>61</v>
      </c>
    </row>
    <row r="44" spans="1:10" s="72" customFormat="1" ht="9.6" x14ac:dyDescent="0.2">
      <c r="A44" s="276">
        <f t="shared" si="2"/>
        <v>15</v>
      </c>
      <c r="B44" s="269" t="s">
        <v>78</v>
      </c>
      <c r="C44" s="270" t="s">
        <v>79</v>
      </c>
      <c r="D44" s="271" t="s">
        <v>60</v>
      </c>
      <c r="E44" s="278">
        <v>7</v>
      </c>
      <c r="F44" s="96">
        <v>0</v>
      </c>
      <c r="G44" s="274">
        <f t="shared" si="0"/>
        <v>0</v>
      </c>
      <c r="H44" s="81">
        <v>0</v>
      </c>
      <c r="I44" s="274">
        <f t="shared" si="1"/>
        <v>0</v>
      </c>
      <c r="J44" s="275" t="s">
        <v>61</v>
      </c>
    </row>
    <row r="45" spans="1:10" s="72" customFormat="1" ht="9.6" x14ac:dyDescent="0.2">
      <c r="A45" s="287">
        <f t="shared" si="2"/>
        <v>16</v>
      </c>
      <c r="B45" s="288" t="s">
        <v>80</v>
      </c>
      <c r="C45" s="289" t="s">
        <v>81</v>
      </c>
      <c r="D45" s="290" t="s">
        <v>60</v>
      </c>
      <c r="E45" s="291">
        <v>55</v>
      </c>
      <c r="F45" s="97">
        <v>0</v>
      </c>
      <c r="G45" s="280">
        <f t="shared" si="0"/>
        <v>0</v>
      </c>
      <c r="H45" s="98">
        <v>0</v>
      </c>
      <c r="I45" s="280">
        <f t="shared" si="1"/>
        <v>0</v>
      </c>
      <c r="J45" s="281" t="s">
        <v>34</v>
      </c>
    </row>
    <row r="46" spans="1:10" s="72" customFormat="1" ht="9.6" x14ac:dyDescent="0.2">
      <c r="A46" s="276">
        <f t="shared" si="2"/>
        <v>17</v>
      </c>
      <c r="B46" s="269" t="s">
        <v>82</v>
      </c>
      <c r="C46" s="270" t="s">
        <v>83</v>
      </c>
      <c r="D46" s="271" t="s">
        <v>50</v>
      </c>
      <c r="E46" s="298">
        <v>0.5</v>
      </c>
      <c r="F46" s="273">
        <v>0</v>
      </c>
      <c r="G46" s="274">
        <f t="shared" si="0"/>
        <v>0</v>
      </c>
      <c r="H46" s="81">
        <v>0</v>
      </c>
      <c r="I46" s="274">
        <f t="shared" si="1"/>
        <v>0</v>
      </c>
      <c r="J46" s="275" t="s">
        <v>34</v>
      </c>
    </row>
    <row r="47" spans="1:10" s="72" customFormat="1" ht="9.6" x14ac:dyDescent="0.2">
      <c r="A47" s="287">
        <f t="shared" si="2"/>
        <v>18</v>
      </c>
      <c r="B47" s="288" t="s">
        <v>84</v>
      </c>
      <c r="C47" s="289" t="s">
        <v>85</v>
      </c>
      <c r="D47" s="290" t="s">
        <v>40</v>
      </c>
      <c r="E47" s="291">
        <v>15</v>
      </c>
      <c r="F47" s="97">
        <v>0</v>
      </c>
      <c r="G47" s="280">
        <f t="shared" si="0"/>
        <v>0</v>
      </c>
      <c r="H47" s="98">
        <v>0</v>
      </c>
      <c r="I47" s="280">
        <f t="shared" si="1"/>
        <v>0</v>
      </c>
      <c r="J47" s="281" t="s">
        <v>34</v>
      </c>
    </row>
    <row r="48" spans="1:10" s="72" customFormat="1" ht="9.6" x14ac:dyDescent="0.2">
      <c r="A48" s="287">
        <f t="shared" si="2"/>
        <v>19</v>
      </c>
      <c r="B48" s="288" t="s">
        <v>86</v>
      </c>
      <c r="C48" s="289" t="s">
        <v>87</v>
      </c>
      <c r="D48" s="290" t="s">
        <v>40</v>
      </c>
      <c r="E48" s="291">
        <v>145</v>
      </c>
      <c r="F48" s="97">
        <v>0</v>
      </c>
      <c r="G48" s="280">
        <f t="shared" si="0"/>
        <v>0</v>
      </c>
      <c r="H48" s="297">
        <v>0</v>
      </c>
      <c r="I48" s="280">
        <f t="shared" si="1"/>
        <v>0</v>
      </c>
      <c r="J48" s="281" t="s">
        <v>34</v>
      </c>
    </row>
    <row r="49" spans="1:10" s="72" customFormat="1" ht="9.6" x14ac:dyDescent="0.2">
      <c r="A49" s="287">
        <f t="shared" si="2"/>
        <v>20</v>
      </c>
      <c r="B49" s="288" t="s">
        <v>88</v>
      </c>
      <c r="C49" s="289" t="s">
        <v>89</v>
      </c>
      <c r="D49" s="290" t="s">
        <v>40</v>
      </c>
      <c r="E49" s="291">
        <v>390</v>
      </c>
      <c r="F49" s="97">
        <v>0</v>
      </c>
      <c r="G49" s="280">
        <f t="shared" si="0"/>
        <v>0</v>
      </c>
      <c r="H49" s="297">
        <v>0</v>
      </c>
      <c r="I49" s="280">
        <f t="shared" si="1"/>
        <v>0</v>
      </c>
      <c r="J49" s="281" t="s">
        <v>34</v>
      </c>
    </row>
    <row r="50" spans="1:10" s="72" customFormat="1" ht="9.6" x14ac:dyDescent="0.2">
      <c r="A50" s="287">
        <f t="shared" si="2"/>
        <v>21</v>
      </c>
      <c r="B50" s="288" t="s">
        <v>90</v>
      </c>
      <c r="C50" s="289" t="s">
        <v>91</v>
      </c>
      <c r="D50" s="290" t="s">
        <v>40</v>
      </c>
      <c r="E50" s="291">
        <v>220</v>
      </c>
      <c r="F50" s="97">
        <v>0</v>
      </c>
      <c r="G50" s="280">
        <f t="shared" si="0"/>
        <v>0</v>
      </c>
      <c r="H50" s="297">
        <v>0</v>
      </c>
      <c r="I50" s="280">
        <f t="shared" si="1"/>
        <v>0</v>
      </c>
      <c r="J50" s="281" t="s">
        <v>34</v>
      </c>
    </row>
    <row r="51" spans="1:10" s="72" customFormat="1" ht="9.6" x14ac:dyDescent="0.2">
      <c r="A51" s="287">
        <f t="shared" si="2"/>
        <v>22</v>
      </c>
      <c r="B51" s="288" t="s">
        <v>88</v>
      </c>
      <c r="C51" s="289" t="s">
        <v>92</v>
      </c>
      <c r="D51" s="290" t="s">
        <v>40</v>
      </c>
      <c r="E51" s="291">
        <v>23</v>
      </c>
      <c r="F51" s="97">
        <v>0</v>
      </c>
      <c r="G51" s="280">
        <f t="shared" si="0"/>
        <v>0</v>
      </c>
      <c r="H51" s="297">
        <v>0</v>
      </c>
      <c r="I51" s="280">
        <f t="shared" si="1"/>
        <v>0</v>
      </c>
      <c r="J51" s="281" t="s">
        <v>34</v>
      </c>
    </row>
    <row r="52" spans="1:10" s="72" customFormat="1" ht="9.6" x14ac:dyDescent="0.2">
      <c r="A52" s="276">
        <f t="shared" si="2"/>
        <v>23</v>
      </c>
      <c r="B52" s="269" t="s">
        <v>93</v>
      </c>
      <c r="C52" s="270" t="s">
        <v>94</v>
      </c>
      <c r="D52" s="271" t="s">
        <v>40</v>
      </c>
      <c r="E52" s="278">
        <v>948</v>
      </c>
      <c r="F52" s="273">
        <v>0</v>
      </c>
      <c r="G52" s="274">
        <f t="shared" si="0"/>
        <v>0</v>
      </c>
      <c r="H52" s="81">
        <v>0</v>
      </c>
      <c r="I52" s="274">
        <f t="shared" si="1"/>
        <v>0</v>
      </c>
      <c r="J52" s="275" t="s">
        <v>34</v>
      </c>
    </row>
    <row r="53" spans="1:10" s="72" customFormat="1" ht="9.6" x14ac:dyDescent="0.2">
      <c r="A53" s="276">
        <f t="shared" si="2"/>
        <v>24</v>
      </c>
      <c r="B53" s="269" t="s">
        <v>95</v>
      </c>
      <c r="C53" s="270" t="s">
        <v>96</v>
      </c>
      <c r="D53" s="271" t="s">
        <v>60</v>
      </c>
      <c r="E53" s="278">
        <v>1</v>
      </c>
      <c r="F53" s="96">
        <v>0</v>
      </c>
      <c r="G53" s="274">
        <f t="shared" si="0"/>
        <v>0</v>
      </c>
      <c r="H53" s="298">
        <v>0</v>
      </c>
      <c r="I53" s="274">
        <f t="shared" si="1"/>
        <v>0</v>
      </c>
      <c r="J53" s="275" t="s">
        <v>61</v>
      </c>
    </row>
    <row r="54" spans="1:10" s="72" customFormat="1" ht="9.6" x14ac:dyDescent="0.2">
      <c r="A54" s="276">
        <f t="shared" si="2"/>
        <v>25</v>
      </c>
      <c r="B54" s="269" t="s">
        <v>97</v>
      </c>
      <c r="C54" s="270" t="s">
        <v>98</v>
      </c>
      <c r="D54" s="271" t="s">
        <v>60</v>
      </c>
      <c r="E54" s="278">
        <v>1</v>
      </c>
      <c r="F54" s="96">
        <v>0</v>
      </c>
      <c r="G54" s="274">
        <f t="shared" si="0"/>
        <v>0</v>
      </c>
      <c r="H54" s="298">
        <v>0</v>
      </c>
      <c r="I54" s="274">
        <f t="shared" si="1"/>
        <v>0</v>
      </c>
      <c r="J54" s="275" t="s">
        <v>61</v>
      </c>
    </row>
    <row r="55" spans="1:10" s="72" customFormat="1" ht="9.6" x14ac:dyDescent="0.2">
      <c r="A55" s="276">
        <f t="shared" si="2"/>
        <v>26</v>
      </c>
      <c r="B55" s="269" t="s">
        <v>99</v>
      </c>
      <c r="C55" s="270" t="s">
        <v>100</v>
      </c>
      <c r="D55" s="271" t="s">
        <v>60</v>
      </c>
      <c r="E55" s="278">
        <v>1</v>
      </c>
      <c r="F55" s="96">
        <v>0</v>
      </c>
      <c r="G55" s="274">
        <f t="shared" si="0"/>
        <v>0</v>
      </c>
      <c r="H55" s="298">
        <v>0</v>
      </c>
      <c r="I55" s="274">
        <f t="shared" si="1"/>
        <v>0</v>
      </c>
      <c r="J55" s="275" t="s">
        <v>61</v>
      </c>
    </row>
    <row r="56" spans="1:10" s="79" customFormat="1" ht="10.199999999999999" x14ac:dyDescent="0.2">
      <c r="A56" s="292"/>
      <c r="B56" s="293" t="s">
        <v>101</v>
      </c>
      <c r="C56" s="294" t="s">
        <v>102</v>
      </c>
      <c r="D56" s="295"/>
      <c r="E56" s="295"/>
      <c r="F56" s="84"/>
      <c r="G56" s="296">
        <f>SUM(G34:G55)</f>
        <v>0</v>
      </c>
      <c r="H56" s="299"/>
      <c r="I56" s="282">
        <f>SUM(I34:I55)</f>
        <v>0</v>
      </c>
      <c r="J56" s="283"/>
    </row>
    <row r="57" spans="1:10" s="79" customFormat="1" ht="10.199999999999999" x14ac:dyDescent="0.2">
      <c r="A57" s="260"/>
      <c r="B57" s="261" t="s">
        <v>103</v>
      </c>
      <c r="C57" s="262" t="s">
        <v>104</v>
      </c>
      <c r="D57" s="263"/>
      <c r="E57" s="263"/>
      <c r="F57" s="264"/>
      <c r="G57" s="265"/>
      <c r="H57" s="266"/>
      <c r="I57" s="267"/>
      <c r="J57" s="268"/>
    </row>
    <row r="58" spans="1:10" s="72" customFormat="1" ht="9.6" x14ac:dyDescent="0.2">
      <c r="A58" s="276">
        <f>A55+1</f>
        <v>27</v>
      </c>
      <c r="B58" s="269" t="s">
        <v>105</v>
      </c>
      <c r="C58" s="270" t="s">
        <v>106</v>
      </c>
      <c r="D58" s="271" t="s">
        <v>60</v>
      </c>
      <c r="E58" s="278">
        <v>1</v>
      </c>
      <c r="F58" s="96">
        <v>0</v>
      </c>
      <c r="G58" s="274">
        <f>E58*F58</f>
        <v>0</v>
      </c>
      <c r="H58" s="81">
        <v>0</v>
      </c>
      <c r="I58" s="274">
        <f>E58*H58</f>
        <v>0</v>
      </c>
      <c r="J58" s="275" t="s">
        <v>34</v>
      </c>
    </row>
    <row r="59" spans="1:10" s="72" customFormat="1" ht="9.6" x14ac:dyDescent="0.2">
      <c r="A59" s="287">
        <f>A58+1</f>
        <v>28</v>
      </c>
      <c r="B59" s="288" t="s">
        <v>107</v>
      </c>
      <c r="C59" s="289" t="s">
        <v>108</v>
      </c>
      <c r="D59" s="290" t="s">
        <v>60</v>
      </c>
      <c r="E59" s="291">
        <v>1</v>
      </c>
      <c r="F59" s="97">
        <v>0</v>
      </c>
      <c r="G59" s="280">
        <f>E59*F59</f>
        <v>0</v>
      </c>
      <c r="H59" s="98">
        <v>0</v>
      </c>
      <c r="I59" s="280">
        <f>E59*H59</f>
        <v>0</v>
      </c>
      <c r="J59" s="281" t="s">
        <v>34</v>
      </c>
    </row>
    <row r="60" spans="1:10" s="79" customFormat="1" ht="10.199999999999999" x14ac:dyDescent="0.2">
      <c r="A60" s="292"/>
      <c r="B60" s="293" t="s">
        <v>109</v>
      </c>
      <c r="C60" s="294" t="s">
        <v>110</v>
      </c>
      <c r="D60" s="295"/>
      <c r="E60" s="295"/>
      <c r="F60" s="84"/>
      <c r="G60" s="296">
        <f>SUM(G58:G59)</f>
        <v>0</v>
      </c>
      <c r="H60" s="86"/>
      <c r="I60" s="282">
        <f>SUM(I58:I59)</f>
        <v>0</v>
      </c>
      <c r="J60" s="283"/>
    </row>
    <row r="61" spans="1:10" s="79" customFormat="1" ht="10.199999999999999" x14ac:dyDescent="0.2">
      <c r="A61" s="260"/>
      <c r="B61" s="261" t="s">
        <v>111</v>
      </c>
      <c r="C61" s="262" t="s">
        <v>112</v>
      </c>
      <c r="D61" s="263"/>
      <c r="E61" s="263"/>
      <c r="F61" s="264"/>
      <c r="G61" s="265"/>
      <c r="H61" s="266"/>
      <c r="I61" s="267"/>
      <c r="J61" s="268"/>
    </row>
    <row r="62" spans="1:10" s="72" customFormat="1" ht="9.6" x14ac:dyDescent="0.2">
      <c r="A62" s="276">
        <f>A59+1</f>
        <v>29</v>
      </c>
      <c r="B62" s="269" t="s">
        <v>113</v>
      </c>
      <c r="C62" s="270" t="s">
        <v>114</v>
      </c>
      <c r="D62" s="271" t="s">
        <v>60</v>
      </c>
      <c r="E62" s="278">
        <v>8</v>
      </c>
      <c r="F62" s="273">
        <v>0</v>
      </c>
      <c r="G62" s="274">
        <f>E62*F62</f>
        <v>0</v>
      </c>
      <c r="H62" s="81">
        <v>0</v>
      </c>
      <c r="I62" s="274">
        <f>E62*H62</f>
        <v>0</v>
      </c>
      <c r="J62" s="275" t="s">
        <v>34</v>
      </c>
    </row>
    <row r="63" spans="1:10" s="79" customFormat="1" ht="10.8" thickBot="1" x14ac:dyDescent="0.25">
      <c r="A63" s="307"/>
      <c r="B63" s="308" t="s">
        <v>115</v>
      </c>
      <c r="C63" s="309" t="s">
        <v>116</v>
      </c>
      <c r="D63" s="277"/>
      <c r="E63" s="277"/>
      <c r="F63" s="90"/>
      <c r="G63" s="311">
        <f>SUM(G62:G62)</f>
        <v>0</v>
      </c>
      <c r="H63" s="92"/>
      <c r="I63" s="284">
        <f>SUM(I62:I62)</f>
        <v>0</v>
      </c>
      <c r="J63" s="285"/>
    </row>
    <row r="64" spans="1:10" ht="13.8" thickBot="1" x14ac:dyDescent="0.3">
      <c r="A64" s="286"/>
      <c r="B64" s="286"/>
      <c r="C64" s="286"/>
      <c r="D64" s="286"/>
      <c r="E64" s="286"/>
      <c r="F64" s="286"/>
      <c r="G64" s="286"/>
      <c r="H64" s="286"/>
      <c r="I64" s="286"/>
      <c r="J64" s="286"/>
    </row>
    <row r="65" spans="1:10" s="79" customFormat="1" ht="13.8" thickBot="1" x14ac:dyDescent="0.3">
      <c r="A65" s="235"/>
      <c r="B65" s="236"/>
      <c r="C65" s="237" t="s">
        <v>117</v>
      </c>
      <c r="D65" s="99"/>
      <c r="E65" s="99"/>
      <c r="F65" s="99"/>
      <c r="G65" s="99"/>
      <c r="H65" s="99"/>
      <c r="I65" s="318">
        <f>'KRYCÍ LIST #3'!E20</f>
        <v>0</v>
      </c>
      <c r="J65" s="319"/>
    </row>
  </sheetData>
  <sheetProtection algorithmName="SHA-512" hashValue="cQzjmgZWgXsFs+iE3dqNSc0bmQL3fdT4NIpJ9Cj6zdcCbt0gnusElvaVCXy0vI/hCa+o2AxU2AopVRDxD5M1Dg==" saltValue="jdGme16oouRfqHtrE2lULQ==" spinCount="100000" sheet="1" objects="1" scenarios="1" selectLockedCells="1"/>
  <mergeCells count="30">
    <mergeCell ref="I65:J65"/>
    <mergeCell ref="J19:J21"/>
    <mergeCell ref="B28:B30"/>
    <mergeCell ref="C28:C30"/>
    <mergeCell ref="D28:D30"/>
    <mergeCell ref="E28:E30"/>
    <mergeCell ref="F28:I28"/>
    <mergeCell ref="F29:G29"/>
    <mergeCell ref="H29:I29"/>
    <mergeCell ref="J28:J30"/>
    <mergeCell ref="F7:G7"/>
    <mergeCell ref="H7:I7"/>
    <mergeCell ref="J6:J8"/>
    <mergeCell ref="B19:B21"/>
    <mergeCell ref="C19:C21"/>
    <mergeCell ref="D19:D21"/>
    <mergeCell ref="E19:E21"/>
    <mergeCell ref="F19:I19"/>
    <mergeCell ref="F20:G20"/>
    <mergeCell ref="H20:I20"/>
    <mergeCell ref="B6:B8"/>
    <mergeCell ref="C6:C8"/>
    <mergeCell ref="D6:D8"/>
    <mergeCell ref="E6:E8"/>
    <mergeCell ref="F6:I6"/>
    <mergeCell ref="A1:H1"/>
    <mergeCell ref="I1:J1"/>
    <mergeCell ref="A2:H2"/>
    <mergeCell ref="I2:J2"/>
    <mergeCell ref="A4:J4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BFB5-A29A-4412-9AE0-385757F45DB1}">
  <dimension ref="A1:E14"/>
  <sheetViews>
    <sheetView tabSelected="1" workbookViewId="0">
      <selection activeCell="E14" sqref="E14"/>
    </sheetView>
  </sheetViews>
  <sheetFormatPr defaultRowHeight="13.2" x14ac:dyDescent="0.25"/>
  <cols>
    <col min="1" max="1" width="17.109375" customWidth="1"/>
    <col min="2" max="2" width="33.6640625" customWidth="1"/>
    <col min="3" max="3" width="8.109375" customWidth="1"/>
    <col min="4" max="4" width="13.33203125" customWidth="1"/>
    <col min="5" max="5" width="13.44140625" customWidth="1"/>
  </cols>
  <sheetData>
    <row r="1" spans="1:5" ht="28.5" customHeight="1" thickBot="1" x14ac:dyDescent="0.3">
      <c r="A1" s="105" t="s">
        <v>254</v>
      </c>
      <c r="B1" s="106"/>
      <c r="C1" s="106"/>
      <c r="D1" s="106"/>
      <c r="E1" s="106"/>
    </row>
    <row r="2" spans="1:5" ht="13.05" customHeight="1" x14ac:dyDescent="0.25">
      <c r="A2" s="50" t="s">
        <v>255</v>
      </c>
      <c r="B2" s="107" t="s">
        <v>256</v>
      </c>
      <c r="C2" s="108"/>
      <c r="D2" s="109"/>
      <c r="E2" s="51" t="s">
        <v>257</v>
      </c>
    </row>
    <row r="3" spans="1:5" ht="13.2" customHeight="1" x14ac:dyDescent="0.25">
      <c r="A3" s="52" t="s">
        <v>140</v>
      </c>
      <c r="B3" s="153" t="s">
        <v>146</v>
      </c>
      <c r="C3" s="154"/>
      <c r="D3" s="155"/>
      <c r="E3" s="53" t="s">
        <v>258</v>
      </c>
    </row>
    <row r="4" spans="1:5" ht="13.05" customHeight="1" x14ac:dyDescent="0.25">
      <c r="A4" s="40" t="s">
        <v>259</v>
      </c>
      <c r="B4" s="150" t="s">
        <v>140</v>
      </c>
      <c r="C4" s="101"/>
      <c r="D4" s="101"/>
      <c r="E4" s="104"/>
    </row>
    <row r="5" spans="1:5" ht="13.05" customHeight="1" x14ac:dyDescent="0.25">
      <c r="A5" s="40" t="s">
        <v>147</v>
      </c>
      <c r="B5" s="150" t="s">
        <v>151</v>
      </c>
      <c r="C5" s="101"/>
      <c r="D5" s="101"/>
      <c r="E5" s="104"/>
    </row>
    <row r="6" spans="1:5" ht="13.05" customHeight="1" x14ac:dyDescent="0.25">
      <c r="A6" s="40" t="s">
        <v>148</v>
      </c>
      <c r="B6" s="150" t="s">
        <v>152</v>
      </c>
      <c r="C6" s="101"/>
      <c r="D6" s="101"/>
      <c r="E6" s="104"/>
    </row>
    <row r="7" spans="1:5" ht="13.05" customHeight="1" x14ac:dyDescent="0.25">
      <c r="A7" s="40" t="s">
        <v>150</v>
      </c>
      <c r="B7" s="150" t="s">
        <v>140</v>
      </c>
      <c r="C7" s="101"/>
      <c r="D7" s="101"/>
      <c r="E7" s="104"/>
    </row>
    <row r="8" spans="1:5" ht="13.05" customHeight="1" thickBot="1" x14ac:dyDescent="0.3">
      <c r="A8" s="40" t="s">
        <v>156</v>
      </c>
      <c r="B8" s="150" t="s">
        <v>140</v>
      </c>
      <c r="C8" s="101"/>
      <c r="D8" s="101"/>
      <c r="E8" s="104"/>
    </row>
    <row r="9" spans="1:5" ht="28.5" customHeight="1" thickBot="1" x14ac:dyDescent="0.3">
      <c r="A9" s="151" t="s">
        <v>260</v>
      </c>
      <c r="B9" s="108"/>
      <c r="C9" s="108"/>
      <c r="D9" s="108"/>
      <c r="E9" s="110"/>
    </row>
    <row r="10" spans="1:5" ht="28.5" customHeight="1" x14ac:dyDescent="0.25">
      <c r="A10" s="54" t="s">
        <v>261</v>
      </c>
      <c r="B10" s="55" t="s">
        <v>262</v>
      </c>
      <c r="C10" s="56" t="s">
        <v>263</v>
      </c>
      <c r="D10" s="57" t="s">
        <v>264</v>
      </c>
      <c r="E10" s="58" t="s">
        <v>265</v>
      </c>
    </row>
    <row r="11" spans="1:5" x14ac:dyDescent="0.25">
      <c r="A11" s="59" t="s">
        <v>251</v>
      </c>
      <c r="B11" s="60" t="s">
        <v>252</v>
      </c>
      <c r="C11" s="61"/>
      <c r="D11" s="62">
        <f>'KRYCÍ LIST #1'!E28</f>
        <v>0</v>
      </c>
      <c r="E11" s="63">
        <f>'KRYCÍ LIST #1'!H39</f>
        <v>0</v>
      </c>
    </row>
    <row r="12" spans="1:5" ht="26.4" x14ac:dyDescent="0.25">
      <c r="A12" s="59" t="s">
        <v>222</v>
      </c>
      <c r="B12" s="60" t="s">
        <v>223</v>
      </c>
      <c r="C12" s="61"/>
      <c r="D12" s="62">
        <f>'KRYCÍ LIST #2'!E28</f>
        <v>0</v>
      </c>
      <c r="E12" s="63">
        <f>'KRYCÍ LIST #2'!H39</f>
        <v>0</v>
      </c>
    </row>
    <row r="13" spans="1:5" ht="13.8" thickBot="1" x14ac:dyDescent="0.3">
      <c r="A13" s="59" t="s">
        <v>138</v>
      </c>
      <c r="B13" s="60" t="s">
        <v>139</v>
      </c>
      <c r="C13" s="61"/>
      <c r="D13" s="62">
        <f>'KRYCÍ LIST #3'!E28</f>
        <v>0</v>
      </c>
      <c r="E13" s="63">
        <f>'KRYCÍ LIST #3'!H39</f>
        <v>0</v>
      </c>
    </row>
    <row r="14" spans="1:5" ht="19.5" customHeight="1" thickBot="1" x14ac:dyDescent="0.3">
      <c r="A14" s="143" t="s">
        <v>266</v>
      </c>
      <c r="B14" s="129"/>
      <c r="C14" s="152"/>
      <c r="D14" s="64">
        <f>SUM(D11:D13)</f>
        <v>0</v>
      </c>
      <c r="E14" s="65">
        <f>SUM(E11:E13)</f>
        <v>0</v>
      </c>
    </row>
  </sheetData>
  <mergeCells count="10">
    <mergeCell ref="B7:E7"/>
    <mergeCell ref="B8:E8"/>
    <mergeCell ref="A9:E9"/>
    <mergeCell ref="A14:C14"/>
    <mergeCell ref="A1:E1"/>
    <mergeCell ref="B2:D2"/>
    <mergeCell ref="B3:D3"/>
    <mergeCell ref="B4:E4"/>
    <mergeCell ref="B5:E5"/>
    <mergeCell ref="B6:E6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BC9FD-EF2F-40F0-94FC-16A8D2EDCBA6}">
  <dimension ref="A1:M41"/>
  <sheetViews>
    <sheetView workbookViewId="0">
      <selection activeCell="A3" sqref="A3:D3"/>
    </sheetView>
  </sheetViews>
  <sheetFormatPr defaultRowHeight="13.2" x14ac:dyDescent="0.25"/>
  <cols>
    <col min="1" max="1" width="2.109375" customWidth="1"/>
    <col min="2" max="2" width="4.5546875" customWidth="1"/>
    <col min="3" max="3" width="4.33203125" customWidth="1"/>
    <col min="4" max="4" width="6.6640625" customWidth="1"/>
    <col min="5" max="5" width="6.44140625" customWidth="1"/>
    <col min="6" max="6" width="9.5546875" customWidth="1"/>
    <col min="7" max="7" width="12.33203125" customWidth="1"/>
    <col min="8" max="8" width="6.44140625" customWidth="1"/>
    <col min="9" max="9" width="2.44140625" customWidth="1"/>
    <col min="10" max="10" width="5" customWidth="1"/>
    <col min="11" max="11" width="11.88671875" customWidth="1"/>
    <col min="12" max="12" width="2.33203125" customWidth="1"/>
    <col min="13" max="13" width="13.5546875" customWidth="1"/>
  </cols>
  <sheetData>
    <row r="1" spans="1:13" ht="18.45" customHeight="1" x14ac:dyDescent="0.3">
      <c r="A1" s="160" t="s">
        <v>133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10.050000000000001" customHeight="1" thickBo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3.05" customHeight="1" x14ac:dyDescent="0.25">
      <c r="A3" s="161" t="s">
        <v>134</v>
      </c>
      <c r="B3" s="108"/>
      <c r="C3" s="108"/>
      <c r="D3" s="109"/>
      <c r="E3" s="162" t="s">
        <v>135</v>
      </c>
      <c r="F3" s="108"/>
      <c r="G3" s="108"/>
      <c r="H3" s="108"/>
      <c r="I3" s="108"/>
      <c r="J3" s="109"/>
      <c r="K3" s="162" t="s">
        <v>136</v>
      </c>
      <c r="L3" s="109"/>
      <c r="M3" s="28" t="s">
        <v>137</v>
      </c>
    </row>
    <row r="4" spans="1:13" ht="13.2" customHeight="1" x14ac:dyDescent="0.25">
      <c r="A4" s="158" t="s">
        <v>251</v>
      </c>
      <c r="B4" s="115"/>
      <c r="C4" s="115"/>
      <c r="D4" s="118"/>
      <c r="E4" s="159" t="s">
        <v>252</v>
      </c>
      <c r="F4" s="112"/>
      <c r="G4" s="112"/>
      <c r="H4" s="112"/>
      <c r="I4" s="112"/>
      <c r="J4" s="113"/>
      <c r="K4" s="114" t="s">
        <v>140</v>
      </c>
      <c r="L4" s="118"/>
      <c r="M4" s="29" t="s">
        <v>141</v>
      </c>
    </row>
    <row r="5" spans="1:13" ht="13.05" customHeight="1" x14ac:dyDescent="0.25">
      <c r="A5" s="156" t="s">
        <v>142</v>
      </c>
      <c r="B5" s="101"/>
      <c r="C5" s="101"/>
      <c r="D5" s="102"/>
      <c r="E5" s="157" t="s">
        <v>143</v>
      </c>
      <c r="F5" s="101"/>
      <c r="G5" s="101"/>
      <c r="H5" s="101"/>
      <c r="I5" s="101"/>
      <c r="J5" s="102"/>
      <c r="K5" s="157" t="s">
        <v>144</v>
      </c>
      <c r="L5" s="102"/>
      <c r="M5" s="30" t="s">
        <v>145</v>
      </c>
    </row>
    <row r="6" spans="1:13" ht="13.2" customHeight="1" x14ac:dyDescent="0.25">
      <c r="A6" s="158" t="s">
        <v>140</v>
      </c>
      <c r="B6" s="115"/>
      <c r="C6" s="115"/>
      <c r="D6" s="118"/>
      <c r="E6" s="159" t="s">
        <v>146</v>
      </c>
      <c r="F6" s="112"/>
      <c r="G6" s="112"/>
      <c r="H6" s="112"/>
      <c r="I6" s="112"/>
      <c r="J6" s="113"/>
      <c r="K6" s="114" t="s">
        <v>140</v>
      </c>
      <c r="L6" s="118"/>
      <c r="M6" s="29" t="s">
        <v>140</v>
      </c>
    </row>
    <row r="7" spans="1:13" ht="13.2" customHeight="1" x14ac:dyDescent="0.25">
      <c r="A7" s="174" t="s">
        <v>147</v>
      </c>
      <c r="B7" s="132"/>
      <c r="C7" s="132"/>
      <c r="D7" s="177" t="s">
        <v>151</v>
      </c>
      <c r="E7" s="178"/>
      <c r="F7" s="178"/>
      <c r="G7" s="179"/>
      <c r="H7" s="166" t="s">
        <v>153</v>
      </c>
      <c r="I7" s="132"/>
      <c r="J7" s="132"/>
      <c r="K7" s="132"/>
      <c r="L7" s="132"/>
      <c r="M7" s="31"/>
    </row>
    <row r="8" spans="1:13" ht="13.2" customHeight="1" x14ac:dyDescent="0.25">
      <c r="A8" s="174" t="s">
        <v>148</v>
      </c>
      <c r="B8" s="132"/>
      <c r="C8" s="132"/>
      <c r="D8" s="177" t="s">
        <v>152</v>
      </c>
      <c r="E8" s="178"/>
      <c r="F8" s="178"/>
      <c r="G8" s="179"/>
      <c r="H8" s="166" t="s">
        <v>154</v>
      </c>
      <c r="I8" s="132"/>
      <c r="J8" s="132"/>
      <c r="K8" s="132"/>
      <c r="L8" s="132"/>
      <c r="M8" s="32" t="str">
        <f>IF(M7=0,"",E28/M7)</f>
        <v/>
      </c>
    </row>
    <row r="9" spans="1:13" ht="13.05" customHeight="1" x14ac:dyDescent="0.25">
      <c r="A9" s="175" t="s">
        <v>149</v>
      </c>
      <c r="B9" s="132"/>
      <c r="C9" s="132"/>
      <c r="D9" s="180" t="s">
        <v>140</v>
      </c>
      <c r="E9" s="132"/>
      <c r="F9" s="132"/>
      <c r="G9" s="135"/>
      <c r="H9" s="166" t="s">
        <v>155</v>
      </c>
      <c r="I9" s="132"/>
      <c r="J9" s="132"/>
      <c r="K9" s="168" t="s">
        <v>140</v>
      </c>
      <c r="L9" s="132"/>
      <c r="M9" s="133"/>
    </row>
    <row r="10" spans="1:13" ht="13.2" customHeight="1" x14ac:dyDescent="0.25">
      <c r="A10" s="176" t="s">
        <v>150</v>
      </c>
      <c r="B10" s="101"/>
      <c r="C10" s="101"/>
      <c r="D10" s="169" t="s">
        <v>140</v>
      </c>
      <c r="E10" s="170"/>
      <c r="F10" s="170"/>
      <c r="G10" s="181"/>
      <c r="H10" s="167" t="s">
        <v>156</v>
      </c>
      <c r="I10" s="101"/>
      <c r="J10" s="169" t="s">
        <v>140</v>
      </c>
      <c r="K10" s="170"/>
      <c r="L10" s="170"/>
      <c r="M10" s="171"/>
    </row>
    <row r="11" spans="1:13" ht="13.8" customHeight="1" thickBot="1" x14ac:dyDescent="0.3">
      <c r="A11" s="163" t="s">
        <v>140</v>
      </c>
      <c r="B11" s="164"/>
      <c r="C11" s="164"/>
      <c r="D11" s="164"/>
      <c r="E11" s="164"/>
      <c r="F11" s="164"/>
      <c r="G11" s="165"/>
      <c r="H11" s="172" t="s">
        <v>140</v>
      </c>
      <c r="I11" s="164"/>
      <c r="J11" s="164"/>
      <c r="K11" s="164"/>
      <c r="L11" s="164"/>
      <c r="M11" s="173"/>
    </row>
    <row r="12" spans="1:13" ht="28.5" customHeight="1" thickBot="1" x14ac:dyDescent="0.3">
      <c r="A12" s="128" t="s">
        <v>157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30"/>
    </row>
    <row r="13" spans="1:13" ht="13.05" customHeight="1" x14ac:dyDescent="0.25">
      <c r="A13" s="183" t="s">
        <v>158</v>
      </c>
      <c r="B13" s="121"/>
      <c r="C13" s="121"/>
      <c r="D13" s="121"/>
      <c r="E13" s="121"/>
      <c r="F13" s="121"/>
      <c r="G13" s="183" t="s">
        <v>159</v>
      </c>
      <c r="H13" s="121"/>
      <c r="I13" s="121"/>
      <c r="J13" s="121"/>
      <c r="K13" s="121"/>
      <c r="L13" s="121"/>
      <c r="M13" s="184"/>
    </row>
    <row r="14" spans="1:13" ht="13.05" customHeight="1" x14ac:dyDescent="0.25">
      <c r="A14" s="185"/>
      <c r="B14" s="166" t="s">
        <v>160</v>
      </c>
      <c r="C14" s="132"/>
      <c r="D14" s="135"/>
      <c r="E14" s="136">
        <f>'REKAPITULACE #1'!C22</f>
        <v>0</v>
      </c>
      <c r="F14" s="132"/>
      <c r="G14" s="134" t="s">
        <v>175</v>
      </c>
      <c r="H14" s="187"/>
      <c r="I14" s="187"/>
      <c r="J14" s="188"/>
      <c r="K14" s="36"/>
      <c r="L14" s="37" t="s">
        <v>176</v>
      </c>
      <c r="M14" s="42">
        <f>E20*K14/100</f>
        <v>0</v>
      </c>
    </row>
    <row r="15" spans="1:13" ht="13.05" customHeight="1" x14ac:dyDescent="0.25">
      <c r="A15" s="186"/>
      <c r="B15" s="166" t="s">
        <v>161</v>
      </c>
      <c r="C15" s="132"/>
      <c r="D15" s="135"/>
      <c r="E15" s="136">
        <f>'REKAPITULACE #1'!D22</f>
        <v>0</v>
      </c>
      <c r="F15" s="132"/>
      <c r="G15" s="134" t="s">
        <v>177</v>
      </c>
      <c r="H15" s="187"/>
      <c r="I15" s="187"/>
      <c r="J15" s="188"/>
      <c r="K15" s="36"/>
      <c r="L15" s="37" t="s">
        <v>176</v>
      </c>
      <c r="M15" s="42">
        <f>E20*K15/100</f>
        <v>0</v>
      </c>
    </row>
    <row r="16" spans="1:13" ht="13.05" customHeight="1" x14ac:dyDescent="0.25">
      <c r="A16" s="41" t="s">
        <v>162</v>
      </c>
      <c r="B16" s="182" t="s">
        <v>163</v>
      </c>
      <c r="C16" s="132"/>
      <c r="D16" s="135"/>
      <c r="E16" s="136">
        <f>'REKAPITULACE #1'!E11</f>
        <v>0</v>
      </c>
      <c r="F16" s="132"/>
      <c r="G16" s="134" t="s">
        <v>178</v>
      </c>
      <c r="H16" s="187"/>
      <c r="I16" s="187"/>
      <c r="J16" s="188"/>
      <c r="K16" s="36"/>
      <c r="L16" s="37" t="s">
        <v>176</v>
      </c>
      <c r="M16" s="42">
        <f>E20*K16/100</f>
        <v>0</v>
      </c>
    </row>
    <row r="17" spans="1:13" ht="13.05" customHeight="1" x14ac:dyDescent="0.25">
      <c r="A17" s="41" t="s">
        <v>164</v>
      </c>
      <c r="B17" s="182" t="s">
        <v>165</v>
      </c>
      <c r="C17" s="132"/>
      <c r="D17" s="135"/>
      <c r="E17" s="136">
        <f>'REKAPITULACE #1'!E15</f>
        <v>0</v>
      </c>
      <c r="F17" s="132"/>
      <c r="G17" s="134" t="s">
        <v>179</v>
      </c>
      <c r="H17" s="187"/>
      <c r="I17" s="187"/>
      <c r="J17" s="188"/>
      <c r="K17" s="36"/>
      <c r="L17" s="37" t="s">
        <v>176</v>
      </c>
      <c r="M17" s="42">
        <f>E20*K17/100</f>
        <v>0</v>
      </c>
    </row>
    <row r="18" spans="1:13" ht="13.05" customHeight="1" x14ac:dyDescent="0.25">
      <c r="A18" s="41" t="s">
        <v>166</v>
      </c>
      <c r="B18" s="182" t="s">
        <v>167</v>
      </c>
      <c r="C18" s="132"/>
      <c r="D18" s="135"/>
      <c r="E18" s="136">
        <v>0</v>
      </c>
      <c r="F18" s="132"/>
      <c r="G18" s="134" t="s">
        <v>180</v>
      </c>
      <c r="H18" s="187"/>
      <c r="I18" s="187"/>
      <c r="J18" s="188"/>
      <c r="K18" s="36">
        <v>4</v>
      </c>
      <c r="L18" s="37" t="s">
        <v>176</v>
      </c>
      <c r="M18" s="42">
        <f>E20*K18/100</f>
        <v>0</v>
      </c>
    </row>
    <row r="19" spans="1:13" ht="13.05" customHeight="1" x14ac:dyDescent="0.25">
      <c r="A19" s="41" t="s">
        <v>168</v>
      </c>
      <c r="B19" s="182" t="s">
        <v>169</v>
      </c>
      <c r="C19" s="132"/>
      <c r="D19" s="135"/>
      <c r="E19" s="136">
        <f>'REKAPITULACE #1'!E20</f>
        <v>0</v>
      </c>
      <c r="F19" s="132"/>
      <c r="G19" s="134" t="s">
        <v>181</v>
      </c>
      <c r="H19" s="187"/>
      <c r="I19" s="187"/>
      <c r="J19" s="188"/>
      <c r="K19" s="36"/>
      <c r="L19" s="37" t="s">
        <v>176</v>
      </c>
      <c r="M19" s="42">
        <f>E20*K19/100</f>
        <v>0</v>
      </c>
    </row>
    <row r="20" spans="1:13" ht="13.05" customHeight="1" x14ac:dyDescent="0.25">
      <c r="A20" s="134" t="s">
        <v>170</v>
      </c>
      <c r="B20" s="187"/>
      <c r="C20" s="187"/>
      <c r="D20" s="188"/>
      <c r="E20" s="136">
        <f>SUM(E16:E19)</f>
        <v>0</v>
      </c>
      <c r="F20" s="132"/>
      <c r="G20" s="134" t="s">
        <v>182</v>
      </c>
      <c r="H20" s="187"/>
      <c r="I20" s="187"/>
      <c r="J20" s="188"/>
      <c r="K20" s="36">
        <v>3</v>
      </c>
      <c r="L20" s="37" t="s">
        <v>176</v>
      </c>
      <c r="M20" s="42">
        <f>E20*K20/100</f>
        <v>0</v>
      </c>
    </row>
    <row r="21" spans="1:13" ht="13.05" customHeight="1" x14ac:dyDescent="0.25">
      <c r="A21" s="134" t="s">
        <v>171</v>
      </c>
      <c r="B21" s="187"/>
      <c r="C21" s="187"/>
      <c r="D21" s="188"/>
      <c r="E21" s="136">
        <v>0</v>
      </c>
      <c r="F21" s="132"/>
      <c r="G21" s="134" t="s">
        <v>183</v>
      </c>
      <c r="H21" s="187"/>
      <c r="I21" s="187"/>
      <c r="J21" s="188"/>
      <c r="K21" s="36"/>
      <c r="L21" s="37" t="s">
        <v>176</v>
      </c>
      <c r="M21" s="42">
        <f>E20*K21/100</f>
        <v>0</v>
      </c>
    </row>
    <row r="22" spans="1:13" ht="13.05" customHeight="1" x14ac:dyDescent="0.25">
      <c r="A22" s="134" t="s">
        <v>172</v>
      </c>
      <c r="B22" s="187"/>
      <c r="C22" s="187"/>
      <c r="D22" s="188"/>
      <c r="E22" s="136">
        <v>0</v>
      </c>
      <c r="F22" s="132"/>
      <c r="G22" s="134" t="s">
        <v>253</v>
      </c>
      <c r="H22" s="187"/>
      <c r="I22" s="187"/>
      <c r="J22" s="188"/>
      <c r="K22" s="36">
        <v>8</v>
      </c>
      <c r="L22" s="37" t="s">
        <v>176</v>
      </c>
      <c r="M22" s="42">
        <f>E20*K22/100</f>
        <v>0</v>
      </c>
    </row>
    <row r="23" spans="1:13" ht="13.05" customHeight="1" thickBot="1" x14ac:dyDescent="0.3">
      <c r="A23" s="134" t="s">
        <v>173</v>
      </c>
      <c r="B23" s="187"/>
      <c r="C23" s="187"/>
      <c r="D23" s="188"/>
      <c r="E23" s="136">
        <v>0</v>
      </c>
      <c r="F23" s="132"/>
      <c r="G23" s="100"/>
      <c r="H23" s="103"/>
      <c r="I23" s="103"/>
      <c r="J23" s="189"/>
      <c r="K23" s="38"/>
      <c r="L23" s="39" t="s">
        <v>176</v>
      </c>
      <c r="M23" s="43">
        <f>E20*K23/100</f>
        <v>0</v>
      </c>
    </row>
    <row r="24" spans="1:13" ht="13.05" customHeight="1" x14ac:dyDescent="0.25">
      <c r="A24" s="134" t="s">
        <v>174</v>
      </c>
      <c r="B24" s="187"/>
      <c r="C24" s="187"/>
      <c r="D24" s="187"/>
      <c r="E24" s="136">
        <f>SUM(E20:E23)</f>
        <v>0</v>
      </c>
      <c r="F24" s="132"/>
      <c r="G24" s="183" t="s">
        <v>185</v>
      </c>
      <c r="H24" s="121"/>
      <c r="I24" s="121"/>
      <c r="J24" s="121"/>
      <c r="K24" s="121"/>
      <c r="L24" s="121"/>
      <c r="M24" s="190"/>
    </row>
    <row r="25" spans="1:13" ht="13.05" customHeight="1" x14ac:dyDescent="0.25">
      <c r="A25" s="134" t="s">
        <v>187</v>
      </c>
      <c r="B25" s="187"/>
      <c r="C25" s="187"/>
      <c r="D25" s="188"/>
      <c r="E25" s="136">
        <f>SUM(M14:M23)</f>
        <v>0</v>
      </c>
      <c r="F25" s="132"/>
      <c r="G25" s="134"/>
      <c r="H25" s="187"/>
      <c r="I25" s="187"/>
      <c r="J25" s="188"/>
      <c r="K25" s="36"/>
      <c r="L25" s="37" t="s">
        <v>176</v>
      </c>
      <c r="M25" s="42">
        <f>E20*K25/100</f>
        <v>0</v>
      </c>
    </row>
    <row r="26" spans="1:13" ht="13.05" customHeight="1" thickBot="1" x14ac:dyDescent="0.3">
      <c r="A26" s="134" t="s">
        <v>188</v>
      </c>
      <c r="B26" s="187"/>
      <c r="C26" s="187"/>
      <c r="D26" s="188"/>
      <c r="E26" s="136">
        <f>SUM(M25:M26)</f>
        <v>0</v>
      </c>
      <c r="F26" s="132"/>
      <c r="G26" s="100"/>
      <c r="H26" s="103"/>
      <c r="I26" s="103"/>
      <c r="J26" s="189"/>
      <c r="K26" s="38"/>
      <c r="L26" s="39" t="s">
        <v>176</v>
      </c>
      <c r="M26" s="43">
        <f>E20*K26/100</f>
        <v>0</v>
      </c>
    </row>
    <row r="27" spans="1:13" ht="13.05" customHeight="1" thickBot="1" x14ac:dyDescent="0.3">
      <c r="A27" s="100" t="s">
        <v>189</v>
      </c>
      <c r="B27" s="103"/>
      <c r="C27" s="103"/>
      <c r="D27" s="189"/>
      <c r="E27" s="198">
        <f>SUM(M28:M28)</f>
        <v>0</v>
      </c>
      <c r="F27" s="101"/>
      <c r="G27" s="183" t="s">
        <v>186</v>
      </c>
      <c r="H27" s="121"/>
      <c r="I27" s="121"/>
      <c r="J27" s="121"/>
      <c r="K27" s="121"/>
      <c r="L27" s="121"/>
      <c r="M27" s="190"/>
    </row>
    <row r="28" spans="1:13" ht="13.05" customHeight="1" thickBot="1" x14ac:dyDescent="0.3">
      <c r="A28" s="199" t="s">
        <v>190</v>
      </c>
      <c r="B28" s="200"/>
      <c r="C28" s="200"/>
      <c r="D28" s="201"/>
      <c r="E28" s="202">
        <f>SUM(E24:E27)</f>
        <v>0</v>
      </c>
      <c r="F28" s="108"/>
      <c r="G28" s="100"/>
      <c r="H28" s="103"/>
      <c r="I28" s="103"/>
      <c r="J28" s="189"/>
      <c r="K28" s="38"/>
      <c r="L28" s="39" t="s">
        <v>176</v>
      </c>
      <c r="M28" s="43">
        <f>E20*K28/100</f>
        <v>0</v>
      </c>
    </row>
    <row r="29" spans="1:13" s="3" customFormat="1" ht="13.05" customHeight="1" x14ac:dyDescent="0.25">
      <c r="A29" s="191" t="s">
        <v>191</v>
      </c>
      <c r="B29" s="192"/>
      <c r="C29" s="192"/>
      <c r="D29" s="193"/>
      <c r="E29" s="194" t="s">
        <v>192</v>
      </c>
      <c r="F29" s="192"/>
      <c r="G29" s="193"/>
      <c r="H29" s="194" t="s">
        <v>193</v>
      </c>
      <c r="I29" s="192"/>
      <c r="J29" s="192"/>
      <c r="K29" s="192"/>
      <c r="L29" s="192"/>
      <c r="M29" s="195"/>
    </row>
    <row r="30" spans="1:13" ht="13.05" customHeight="1" x14ac:dyDescent="0.25">
      <c r="A30" s="196" t="s">
        <v>140</v>
      </c>
      <c r="B30" s="101"/>
      <c r="C30" s="101"/>
      <c r="D30" s="102"/>
      <c r="E30" s="44" t="s">
        <v>194</v>
      </c>
      <c r="F30" s="103"/>
      <c r="G30" s="102"/>
      <c r="H30" s="44" t="s">
        <v>194</v>
      </c>
      <c r="I30" s="103"/>
      <c r="J30" s="101"/>
      <c r="K30" s="101"/>
      <c r="L30" s="101"/>
      <c r="M30" s="197"/>
    </row>
    <row r="31" spans="1:13" ht="13.05" customHeight="1" x14ac:dyDescent="0.25">
      <c r="A31" s="207" t="s">
        <v>195</v>
      </c>
      <c r="B31" s="147"/>
      <c r="C31" s="208"/>
      <c r="D31" s="148"/>
      <c r="E31" s="44" t="s">
        <v>195</v>
      </c>
      <c r="F31" s="208"/>
      <c r="G31" s="148"/>
      <c r="H31" s="44" t="s">
        <v>195</v>
      </c>
      <c r="I31" s="208"/>
      <c r="J31" s="147"/>
      <c r="K31" s="147"/>
      <c r="L31" s="147"/>
      <c r="M31" s="209"/>
    </row>
    <row r="32" spans="1:13" ht="13.05" customHeight="1" x14ac:dyDescent="0.25">
      <c r="A32" s="207"/>
      <c r="B32" s="147"/>
      <c r="C32" s="147"/>
      <c r="D32" s="148"/>
      <c r="E32" s="211" t="s">
        <v>196</v>
      </c>
      <c r="F32" s="147"/>
      <c r="G32" s="148"/>
      <c r="H32" s="211" t="s">
        <v>196</v>
      </c>
      <c r="I32" s="147"/>
      <c r="J32" s="147"/>
      <c r="K32" s="147"/>
      <c r="L32" s="147"/>
      <c r="M32" s="209"/>
    </row>
    <row r="33" spans="1:13" x14ac:dyDescent="0.25">
      <c r="A33" s="207"/>
      <c r="B33" s="208"/>
      <c r="C33" s="208"/>
      <c r="D33" s="210"/>
      <c r="E33" s="211"/>
      <c r="F33" s="208"/>
      <c r="G33" s="210"/>
      <c r="H33" s="211"/>
      <c r="I33" s="208"/>
      <c r="J33" s="208"/>
      <c r="K33" s="208"/>
      <c r="L33" s="208"/>
      <c r="M33" s="212"/>
    </row>
    <row r="34" spans="1:13" ht="56.25" customHeight="1" thickBot="1" x14ac:dyDescent="0.3">
      <c r="A34" s="207"/>
      <c r="B34" s="208"/>
      <c r="C34" s="208"/>
      <c r="D34" s="210"/>
      <c r="E34" s="211"/>
      <c r="F34" s="208"/>
      <c r="G34" s="210"/>
      <c r="H34" s="211"/>
      <c r="I34" s="208"/>
      <c r="J34" s="208"/>
      <c r="K34" s="208"/>
      <c r="L34" s="208"/>
      <c r="M34" s="212"/>
    </row>
    <row r="35" spans="1:13" ht="13.05" customHeight="1" x14ac:dyDescent="0.25">
      <c r="A35" s="120" t="s">
        <v>197</v>
      </c>
      <c r="B35" s="203"/>
      <c r="C35" s="203"/>
      <c r="D35" s="204"/>
      <c r="E35" s="205">
        <v>21</v>
      </c>
      <c r="F35" s="121"/>
      <c r="G35" s="45" t="s">
        <v>198</v>
      </c>
      <c r="H35" s="123">
        <f>E28-H37</f>
        <v>0</v>
      </c>
      <c r="I35" s="121"/>
      <c r="J35" s="121"/>
      <c r="K35" s="121"/>
      <c r="L35" s="121"/>
      <c r="M35" s="46" t="s">
        <v>199</v>
      </c>
    </row>
    <row r="36" spans="1:13" ht="13.05" customHeight="1" x14ac:dyDescent="0.25">
      <c r="A36" s="134" t="s">
        <v>200</v>
      </c>
      <c r="B36" s="187"/>
      <c r="C36" s="187"/>
      <c r="D36" s="188"/>
      <c r="E36" s="206">
        <v>21</v>
      </c>
      <c r="F36" s="132"/>
      <c r="G36" s="34" t="s">
        <v>198</v>
      </c>
      <c r="H36" s="136">
        <f>H35*E36/100</f>
        <v>0</v>
      </c>
      <c r="I36" s="132"/>
      <c r="J36" s="132"/>
      <c r="K36" s="132"/>
      <c r="L36" s="132"/>
      <c r="M36" s="47" t="s">
        <v>199</v>
      </c>
    </row>
    <row r="37" spans="1:13" ht="13.05" customHeight="1" x14ac:dyDescent="0.25">
      <c r="A37" s="134" t="s">
        <v>197</v>
      </c>
      <c r="B37" s="187"/>
      <c r="C37" s="187"/>
      <c r="D37" s="188"/>
      <c r="E37" s="206">
        <v>12</v>
      </c>
      <c r="F37" s="132"/>
      <c r="G37" s="34" t="s">
        <v>198</v>
      </c>
      <c r="H37" s="136">
        <v>0</v>
      </c>
      <c r="I37" s="216"/>
      <c r="J37" s="216"/>
      <c r="K37" s="216"/>
      <c r="L37" s="216"/>
      <c r="M37" s="47" t="s">
        <v>199</v>
      </c>
    </row>
    <row r="38" spans="1:13" ht="13.05" customHeight="1" x14ac:dyDescent="0.25">
      <c r="A38" s="134" t="s">
        <v>200</v>
      </c>
      <c r="B38" s="187"/>
      <c r="C38" s="187"/>
      <c r="D38" s="188"/>
      <c r="E38" s="206">
        <v>12</v>
      </c>
      <c r="F38" s="132"/>
      <c r="G38" s="34" t="s">
        <v>198</v>
      </c>
      <c r="H38" s="136">
        <f>H37*E38/100</f>
        <v>0</v>
      </c>
      <c r="I38" s="132"/>
      <c r="J38" s="132"/>
      <c r="K38" s="132"/>
      <c r="L38" s="132"/>
      <c r="M38" s="47" t="s">
        <v>199</v>
      </c>
    </row>
    <row r="39" spans="1:13" s="48" customFormat="1" ht="19.5" customHeight="1" thickBot="1" x14ac:dyDescent="0.3">
      <c r="A39" s="213" t="s">
        <v>201</v>
      </c>
      <c r="B39" s="214"/>
      <c r="C39" s="214"/>
      <c r="D39" s="214"/>
      <c r="E39" s="214"/>
      <c r="F39" s="214"/>
      <c r="G39" s="214"/>
      <c r="H39" s="215">
        <f>SUM(H35:H38)</f>
        <v>0</v>
      </c>
      <c r="I39" s="141"/>
      <c r="J39" s="141"/>
      <c r="K39" s="141"/>
      <c r="L39" s="141"/>
      <c r="M39" s="49" t="s">
        <v>199</v>
      </c>
    </row>
    <row r="40" spans="1:13" ht="13.05" customHeight="1" x14ac:dyDescent="0.25"/>
    <row r="41" spans="1:13" ht="13.05" customHeight="1" x14ac:dyDescent="0.25">
      <c r="A41" s="208" t="s">
        <v>202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AA0A-1E07-4A0D-92FC-59C4CD2425C8}">
  <dimension ref="A1:E22"/>
  <sheetViews>
    <sheetView workbookViewId="0">
      <selection activeCell="C6" sqref="C6:E6"/>
    </sheetView>
  </sheetViews>
  <sheetFormatPr defaultRowHeight="13.2" x14ac:dyDescent="0.25"/>
  <cols>
    <col min="1" max="1" width="3.88671875" customWidth="1"/>
    <col min="2" max="2" width="45.21875" customWidth="1"/>
    <col min="3" max="5" width="10.6640625" customWidth="1"/>
  </cols>
  <sheetData>
    <row r="1" spans="1:5" s="2" customFormat="1" x14ac:dyDescent="0.25">
      <c r="A1" s="222" t="s">
        <v>0</v>
      </c>
      <c r="B1" s="147"/>
      <c r="C1" s="147"/>
      <c r="D1" s="222" t="s">
        <v>1</v>
      </c>
      <c r="E1" s="147"/>
    </row>
    <row r="2" spans="1:5" s="2" customFormat="1" x14ac:dyDescent="0.25">
      <c r="A2" s="222" t="s">
        <v>224</v>
      </c>
      <c r="B2" s="147"/>
      <c r="C2" s="147"/>
      <c r="D2" s="222" t="s">
        <v>3</v>
      </c>
      <c r="E2" s="147"/>
    </row>
    <row r="3" spans="1:5" s="1" customFormat="1" ht="9.6" x14ac:dyDescent="0.2"/>
    <row r="4" spans="1:5" s="3" customFormat="1" x14ac:dyDescent="0.25">
      <c r="A4" s="223" t="s">
        <v>118</v>
      </c>
      <c r="B4" s="147"/>
      <c r="C4" s="147"/>
      <c r="D4" s="147"/>
      <c r="E4" s="147"/>
    </row>
    <row r="5" spans="1:5" s="1" customFormat="1" ht="10.199999999999999" thickBot="1" x14ac:dyDescent="0.25"/>
    <row r="6" spans="1:5" s="1" customFormat="1" ht="9.75" customHeight="1" x14ac:dyDescent="0.25">
      <c r="A6" s="217" t="s">
        <v>119</v>
      </c>
      <c r="B6" s="219" t="s">
        <v>120</v>
      </c>
      <c r="C6" s="221" t="s">
        <v>121</v>
      </c>
      <c r="D6" s="121"/>
      <c r="E6" s="184"/>
    </row>
    <row r="7" spans="1:5" s="1" customFormat="1" ht="9.75" customHeight="1" thickBot="1" x14ac:dyDescent="0.25">
      <c r="A7" s="218"/>
      <c r="B7" s="220"/>
      <c r="C7" s="6" t="s">
        <v>18</v>
      </c>
      <c r="D7" s="7" t="s">
        <v>23</v>
      </c>
      <c r="E7" s="8" t="s">
        <v>122</v>
      </c>
    </row>
    <row r="8" spans="1:5" s="4" customFormat="1" ht="10.199999999999999" x14ac:dyDescent="0.2">
      <c r="A8" s="9"/>
      <c r="B8" s="12" t="s">
        <v>28</v>
      </c>
      <c r="C8" s="10"/>
      <c r="D8" s="10"/>
      <c r="E8" s="11"/>
    </row>
    <row r="9" spans="1:5" s="4" customFormat="1" ht="10.199999999999999" x14ac:dyDescent="0.2">
      <c r="A9" s="13">
        <v>9</v>
      </c>
      <c r="B9" s="5" t="s">
        <v>123</v>
      </c>
      <c r="C9" s="14">
        <f>'ROZPOČET #1'!G13</f>
        <v>0</v>
      </c>
      <c r="D9" s="14">
        <f>'ROZPOČET #1'!I13</f>
        <v>0</v>
      </c>
      <c r="E9" s="15">
        <f>C9+D9</f>
        <v>0</v>
      </c>
    </row>
    <row r="10" spans="1:5" s="4" customFormat="1" ht="10.199999999999999" x14ac:dyDescent="0.2">
      <c r="A10" s="16">
        <v>96</v>
      </c>
      <c r="B10" s="17" t="s">
        <v>124</v>
      </c>
      <c r="C10" s="18">
        <f>'ROZPOČET #1'!G17</f>
        <v>0</v>
      </c>
      <c r="D10" s="18">
        <f>'ROZPOČET #1'!I17</f>
        <v>0</v>
      </c>
      <c r="E10" s="19">
        <f>C10+D10</f>
        <v>0</v>
      </c>
    </row>
    <row r="11" spans="1:5" s="4" customFormat="1" ht="10.8" thickBot="1" x14ac:dyDescent="0.25">
      <c r="A11" s="20"/>
      <c r="B11" s="21" t="s">
        <v>125</v>
      </c>
      <c r="C11" s="22">
        <f>SUM(C9:C10)</f>
        <v>0</v>
      </c>
      <c r="D11" s="22">
        <f>SUM(D9:D10)</f>
        <v>0</v>
      </c>
      <c r="E11" s="23">
        <f>SUM(E9:E10)</f>
        <v>0</v>
      </c>
    </row>
    <row r="12" spans="1:5" s="1" customFormat="1" ht="10.199999999999999" thickBot="1" x14ac:dyDescent="0.25"/>
    <row r="13" spans="1:5" s="4" customFormat="1" ht="10.199999999999999" x14ac:dyDescent="0.2">
      <c r="A13" s="9"/>
      <c r="B13" s="12" t="s">
        <v>45</v>
      </c>
      <c r="C13" s="10"/>
      <c r="D13" s="10"/>
      <c r="E13" s="11"/>
    </row>
    <row r="14" spans="1:5" s="4" customFormat="1" ht="10.199999999999999" x14ac:dyDescent="0.2">
      <c r="A14" s="13">
        <v>784</v>
      </c>
      <c r="B14" s="5" t="s">
        <v>126</v>
      </c>
      <c r="C14" s="14">
        <f>'ROZPOČET #1'!G26</f>
        <v>0</v>
      </c>
      <c r="D14" s="14">
        <f>'ROZPOČET #1'!I26</f>
        <v>0</v>
      </c>
      <c r="E14" s="15">
        <f>C14+D14</f>
        <v>0</v>
      </c>
    </row>
    <row r="15" spans="1:5" s="4" customFormat="1" ht="10.8" thickBot="1" x14ac:dyDescent="0.25">
      <c r="A15" s="20"/>
      <c r="B15" s="21" t="s">
        <v>127</v>
      </c>
      <c r="C15" s="22">
        <f>SUM(C14:C14)</f>
        <v>0</v>
      </c>
      <c r="D15" s="22">
        <f>SUM(D14:D14)</f>
        <v>0</v>
      </c>
      <c r="E15" s="23">
        <f>SUM(E14:E14)</f>
        <v>0</v>
      </c>
    </row>
    <row r="16" spans="1:5" s="1" customFormat="1" ht="10.199999999999999" thickBot="1" x14ac:dyDescent="0.25"/>
    <row r="17" spans="1:5" s="4" customFormat="1" ht="10.199999999999999" x14ac:dyDescent="0.2">
      <c r="A17" s="9"/>
      <c r="B17" s="12" t="s">
        <v>52</v>
      </c>
      <c r="C17" s="10"/>
      <c r="D17" s="10"/>
      <c r="E17" s="11"/>
    </row>
    <row r="18" spans="1:5" s="4" customFormat="1" ht="10.199999999999999" x14ac:dyDescent="0.2">
      <c r="A18" s="13" t="s">
        <v>101</v>
      </c>
      <c r="B18" s="5" t="s">
        <v>128</v>
      </c>
      <c r="C18" s="14">
        <f>'ROZPOČET #1'!G50</f>
        <v>0</v>
      </c>
      <c r="D18" s="14">
        <f>'ROZPOČET #1'!I50</f>
        <v>0</v>
      </c>
      <c r="E18" s="15">
        <f>C18+D18</f>
        <v>0</v>
      </c>
    </row>
    <row r="19" spans="1:5" s="4" customFormat="1" ht="10.199999999999999" x14ac:dyDescent="0.2">
      <c r="A19" s="16" t="s">
        <v>115</v>
      </c>
      <c r="B19" s="17" t="s">
        <v>130</v>
      </c>
      <c r="C19" s="18">
        <f>'ROZPOČET #1'!G54</f>
        <v>0</v>
      </c>
      <c r="D19" s="18">
        <f>'ROZPOČET #1'!I54</f>
        <v>0</v>
      </c>
      <c r="E19" s="19">
        <f>C19+D19</f>
        <v>0</v>
      </c>
    </row>
    <row r="20" spans="1:5" s="4" customFormat="1" ht="10.8" thickBot="1" x14ac:dyDescent="0.25">
      <c r="A20" s="20"/>
      <c r="B20" s="21" t="s">
        <v>131</v>
      </c>
      <c r="C20" s="22">
        <f>SUM(C18:C19)</f>
        <v>0</v>
      </c>
      <c r="D20" s="22">
        <f>SUM(D18:D19)</f>
        <v>0</v>
      </c>
      <c r="E20" s="23">
        <f>SUM(E18:E19)</f>
        <v>0</v>
      </c>
    </row>
    <row r="21" spans="1:5" s="1" customFormat="1" ht="10.199999999999999" thickBot="1" x14ac:dyDescent="0.25"/>
    <row r="22" spans="1:5" s="4" customFormat="1" ht="10.8" thickBot="1" x14ac:dyDescent="0.25">
      <c r="A22" s="24"/>
      <c r="B22" s="25" t="s">
        <v>132</v>
      </c>
      <c r="C22" s="26">
        <f>C11+C15+C20</f>
        <v>0</v>
      </c>
      <c r="D22" s="26">
        <f>D11+D15+D20</f>
        <v>0</v>
      </c>
      <c r="E22" s="27">
        <f>E11+E15+E20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2E319-5314-4EBD-8711-70CB747540EB}">
  <dimension ref="A1:J56"/>
  <sheetViews>
    <sheetView topLeftCell="A17" zoomScaleNormal="100" workbookViewId="0">
      <selection activeCell="F50" sqref="F50"/>
    </sheetView>
  </sheetViews>
  <sheetFormatPr defaultRowHeight="13.2" x14ac:dyDescent="0.25"/>
  <cols>
    <col min="1" max="1" width="3.77734375" style="71" customWidth="1"/>
    <col min="2" max="2" width="11.109375" style="71" customWidth="1"/>
    <col min="3" max="3" width="43.44140625" style="71" customWidth="1"/>
    <col min="4" max="4" width="4.44140625" style="71" customWidth="1"/>
    <col min="5" max="5" width="8.77734375" style="71" customWidth="1"/>
    <col min="6" max="9" width="10.6640625" style="71" customWidth="1"/>
    <col min="10" max="10" width="13.21875" style="71" customWidth="1"/>
    <col min="11" max="16384" width="8.88671875" style="71"/>
  </cols>
  <sheetData>
    <row r="1" spans="1:10" s="70" customFormat="1" x14ac:dyDescent="0.25">
      <c r="A1" s="224" t="s">
        <v>0</v>
      </c>
      <c r="B1" s="225"/>
      <c r="C1" s="225"/>
      <c r="D1" s="225"/>
      <c r="E1" s="225"/>
      <c r="F1" s="225"/>
      <c r="G1" s="225"/>
      <c r="H1" s="225"/>
      <c r="I1" s="224" t="s">
        <v>1</v>
      </c>
      <c r="J1" s="225"/>
    </row>
    <row r="2" spans="1:10" s="70" customFormat="1" x14ac:dyDescent="0.25">
      <c r="A2" s="224" t="s">
        <v>224</v>
      </c>
      <c r="B2" s="225"/>
      <c r="C2" s="225"/>
      <c r="D2" s="225"/>
      <c r="E2" s="225"/>
      <c r="F2" s="225"/>
      <c r="G2" s="225"/>
      <c r="H2" s="225"/>
      <c r="I2" s="224" t="s">
        <v>3</v>
      </c>
      <c r="J2" s="225"/>
    </row>
    <row r="3" spans="1:10" s="72" customFormat="1" ht="9.6" x14ac:dyDescent="0.2"/>
    <row r="4" spans="1:10" x14ac:dyDescent="0.25">
      <c r="A4" s="226" t="s">
        <v>4</v>
      </c>
      <c r="B4" s="225"/>
      <c r="C4" s="225"/>
      <c r="D4" s="225"/>
      <c r="E4" s="225"/>
      <c r="F4" s="225"/>
      <c r="G4" s="225"/>
      <c r="H4" s="225"/>
      <c r="I4" s="225"/>
      <c r="J4" s="225"/>
    </row>
    <row r="5" spans="1:10" s="72" customFormat="1" ht="10.199999999999999" thickBot="1" x14ac:dyDescent="0.25"/>
    <row r="6" spans="1:10" s="72" customFormat="1" ht="9.75" customHeight="1" x14ac:dyDescent="0.25">
      <c r="A6" s="238" t="s">
        <v>5</v>
      </c>
      <c r="B6" s="240" t="s">
        <v>9</v>
      </c>
      <c r="C6" s="240" t="s">
        <v>11</v>
      </c>
      <c r="D6" s="240" t="s">
        <v>13</v>
      </c>
      <c r="E6" s="240" t="s">
        <v>15</v>
      </c>
      <c r="F6" s="242" t="s">
        <v>17</v>
      </c>
      <c r="G6" s="243"/>
      <c r="H6" s="243"/>
      <c r="I6" s="243"/>
      <c r="J6" s="244" t="s">
        <v>26</v>
      </c>
    </row>
    <row r="7" spans="1:10" s="72" customFormat="1" ht="9.75" customHeight="1" x14ac:dyDescent="0.25">
      <c r="A7" s="239" t="s">
        <v>6</v>
      </c>
      <c r="B7" s="241"/>
      <c r="C7" s="241"/>
      <c r="D7" s="241"/>
      <c r="E7" s="241"/>
      <c r="F7" s="246" t="s">
        <v>18</v>
      </c>
      <c r="G7" s="247"/>
      <c r="H7" s="248" t="s">
        <v>23</v>
      </c>
      <c r="I7" s="247"/>
      <c r="J7" s="245"/>
    </row>
    <row r="8" spans="1:10" s="72" customFormat="1" ht="9.75" customHeight="1" x14ac:dyDescent="0.2">
      <c r="A8" s="239" t="s">
        <v>7</v>
      </c>
      <c r="B8" s="241"/>
      <c r="C8" s="241"/>
      <c r="D8" s="241"/>
      <c r="E8" s="241"/>
      <c r="F8" s="249" t="s">
        <v>19</v>
      </c>
      <c r="G8" s="250" t="s">
        <v>21</v>
      </c>
      <c r="H8" s="251" t="s">
        <v>19</v>
      </c>
      <c r="I8" s="250" t="s">
        <v>21</v>
      </c>
      <c r="J8" s="245"/>
    </row>
    <row r="9" spans="1:10" s="72" customFormat="1" ht="9.75" customHeight="1" thickBot="1" x14ac:dyDescent="0.25">
      <c r="A9" s="300" t="s">
        <v>8</v>
      </c>
      <c r="B9" s="301" t="s">
        <v>10</v>
      </c>
      <c r="C9" s="301" t="s">
        <v>12</v>
      </c>
      <c r="D9" s="301" t="s">
        <v>14</v>
      </c>
      <c r="E9" s="301" t="s">
        <v>16</v>
      </c>
      <c r="F9" s="302" t="s">
        <v>20</v>
      </c>
      <c r="G9" s="303" t="s">
        <v>22</v>
      </c>
      <c r="H9" s="304" t="s">
        <v>24</v>
      </c>
      <c r="I9" s="303" t="s">
        <v>25</v>
      </c>
      <c r="J9" s="305" t="s">
        <v>27</v>
      </c>
    </row>
    <row r="10" spans="1:10" s="79" customFormat="1" ht="10.199999999999999" x14ac:dyDescent="0.2">
      <c r="A10" s="252"/>
      <c r="B10" s="253"/>
      <c r="C10" s="254" t="s">
        <v>28</v>
      </c>
      <c r="D10" s="253"/>
      <c r="E10" s="253"/>
      <c r="F10" s="255"/>
      <c r="G10" s="256"/>
      <c r="H10" s="257"/>
      <c r="I10" s="258"/>
      <c r="J10" s="259"/>
    </row>
    <row r="11" spans="1:10" s="79" customFormat="1" ht="10.199999999999999" x14ac:dyDescent="0.2">
      <c r="A11" s="260"/>
      <c r="B11" s="261" t="s">
        <v>29</v>
      </c>
      <c r="C11" s="262" t="s">
        <v>30</v>
      </c>
      <c r="D11" s="263"/>
      <c r="E11" s="263"/>
      <c r="F11" s="264"/>
      <c r="G11" s="265"/>
      <c r="H11" s="266"/>
      <c r="I11" s="267"/>
      <c r="J11" s="268"/>
    </row>
    <row r="12" spans="1:10" s="72" customFormat="1" ht="9.6" x14ac:dyDescent="0.2">
      <c r="A12" s="276">
        <v>1</v>
      </c>
      <c r="B12" s="269" t="s">
        <v>31</v>
      </c>
      <c r="C12" s="270" t="s">
        <v>32</v>
      </c>
      <c r="D12" s="271" t="s">
        <v>33</v>
      </c>
      <c r="E12" s="278">
        <v>12</v>
      </c>
      <c r="F12" s="273">
        <v>0</v>
      </c>
      <c r="G12" s="274">
        <f>E12*F12</f>
        <v>0</v>
      </c>
      <c r="H12" s="81">
        <v>0</v>
      </c>
      <c r="I12" s="274">
        <f>E12*H12</f>
        <v>0</v>
      </c>
      <c r="J12" s="275" t="s">
        <v>34</v>
      </c>
    </row>
    <row r="13" spans="1:10" s="79" customFormat="1" ht="10.199999999999999" x14ac:dyDescent="0.2">
      <c r="A13" s="292"/>
      <c r="B13" s="293">
        <v>9</v>
      </c>
      <c r="C13" s="294" t="s">
        <v>35</v>
      </c>
      <c r="D13" s="295"/>
      <c r="E13" s="295"/>
      <c r="F13" s="306"/>
      <c r="G13" s="296">
        <f>SUM(G12:G12)</f>
        <v>0</v>
      </c>
      <c r="H13" s="299"/>
      <c r="I13" s="282">
        <f>SUM(I12:I12)</f>
        <v>0</v>
      </c>
      <c r="J13" s="283"/>
    </row>
    <row r="14" spans="1:10" s="79" customFormat="1" ht="10.199999999999999" x14ac:dyDescent="0.2">
      <c r="A14" s="260"/>
      <c r="B14" s="261" t="s">
        <v>36</v>
      </c>
      <c r="C14" s="262" t="s">
        <v>37</v>
      </c>
      <c r="D14" s="263"/>
      <c r="E14" s="263"/>
      <c r="F14" s="264"/>
      <c r="G14" s="265"/>
      <c r="H14" s="266"/>
      <c r="I14" s="267"/>
      <c r="J14" s="268"/>
    </row>
    <row r="15" spans="1:10" s="72" customFormat="1" ht="9.6" x14ac:dyDescent="0.2">
      <c r="A15" s="276">
        <f>A12+1</f>
        <v>2</v>
      </c>
      <c r="B15" s="269" t="s">
        <v>225</v>
      </c>
      <c r="C15" s="270" t="s">
        <v>226</v>
      </c>
      <c r="D15" s="271" t="s">
        <v>40</v>
      </c>
      <c r="E15" s="278">
        <v>120</v>
      </c>
      <c r="F15" s="273">
        <v>0</v>
      </c>
      <c r="G15" s="274">
        <f>E15*F15</f>
        <v>0</v>
      </c>
      <c r="H15" s="81">
        <v>0</v>
      </c>
      <c r="I15" s="274">
        <f>E15*H15</f>
        <v>0</v>
      </c>
      <c r="J15" s="275" t="s">
        <v>34</v>
      </c>
    </row>
    <row r="16" spans="1:10" s="72" customFormat="1" ht="9.6" x14ac:dyDescent="0.2">
      <c r="A16" s="276">
        <f>A15+1</f>
        <v>3</v>
      </c>
      <c r="B16" s="269" t="s">
        <v>41</v>
      </c>
      <c r="C16" s="270" t="s">
        <v>42</v>
      </c>
      <c r="D16" s="271" t="s">
        <v>43</v>
      </c>
      <c r="E16" s="298">
        <v>0.5</v>
      </c>
      <c r="F16" s="273">
        <v>0</v>
      </c>
      <c r="G16" s="274">
        <f>E16*F16</f>
        <v>0</v>
      </c>
      <c r="H16" s="81">
        <v>0</v>
      </c>
      <c r="I16" s="274">
        <f>E16*H16</f>
        <v>0</v>
      </c>
      <c r="J16" s="275" t="s">
        <v>34</v>
      </c>
    </row>
    <row r="17" spans="1:10" s="79" customFormat="1" ht="10.8" thickBot="1" x14ac:dyDescent="0.25">
      <c r="A17" s="307"/>
      <c r="B17" s="308">
        <v>96</v>
      </c>
      <c r="C17" s="309" t="s">
        <v>44</v>
      </c>
      <c r="D17" s="277"/>
      <c r="E17" s="277"/>
      <c r="F17" s="310"/>
      <c r="G17" s="311">
        <f>SUM(G15:G16)</f>
        <v>0</v>
      </c>
      <c r="H17" s="313"/>
      <c r="I17" s="284">
        <f>SUM(I15:I16)</f>
        <v>0</v>
      </c>
      <c r="J17" s="285"/>
    </row>
    <row r="18" spans="1:10" ht="13.8" thickBot="1" x14ac:dyDescent="0.3">
      <c r="A18" s="286"/>
      <c r="B18" s="286"/>
      <c r="C18" s="286"/>
      <c r="D18" s="286"/>
      <c r="E18" s="286"/>
      <c r="F18" s="286"/>
      <c r="G18" s="286"/>
      <c r="H18" s="286"/>
      <c r="I18" s="286"/>
      <c r="J18" s="286"/>
    </row>
    <row r="19" spans="1:10" s="72" customFormat="1" ht="9.75" customHeight="1" x14ac:dyDescent="0.25">
      <c r="A19" s="238" t="s">
        <v>5</v>
      </c>
      <c r="B19" s="240" t="s">
        <v>9</v>
      </c>
      <c r="C19" s="240" t="s">
        <v>11</v>
      </c>
      <c r="D19" s="240" t="s">
        <v>13</v>
      </c>
      <c r="E19" s="240" t="s">
        <v>15</v>
      </c>
      <c r="F19" s="242" t="s">
        <v>17</v>
      </c>
      <c r="G19" s="243"/>
      <c r="H19" s="243"/>
      <c r="I19" s="243"/>
      <c r="J19" s="244" t="s">
        <v>26</v>
      </c>
    </row>
    <row r="20" spans="1:10" s="72" customFormat="1" ht="9.75" customHeight="1" x14ac:dyDescent="0.25">
      <c r="A20" s="239" t="s">
        <v>6</v>
      </c>
      <c r="B20" s="241"/>
      <c r="C20" s="241"/>
      <c r="D20" s="241"/>
      <c r="E20" s="241"/>
      <c r="F20" s="246" t="s">
        <v>18</v>
      </c>
      <c r="G20" s="247"/>
      <c r="H20" s="248" t="s">
        <v>23</v>
      </c>
      <c r="I20" s="247"/>
      <c r="J20" s="245"/>
    </row>
    <row r="21" spans="1:10" s="72" customFormat="1" ht="9.75" customHeight="1" x14ac:dyDescent="0.2">
      <c r="A21" s="239" t="s">
        <v>7</v>
      </c>
      <c r="B21" s="241"/>
      <c r="C21" s="241"/>
      <c r="D21" s="241"/>
      <c r="E21" s="241"/>
      <c r="F21" s="249" t="s">
        <v>19</v>
      </c>
      <c r="G21" s="250" t="s">
        <v>21</v>
      </c>
      <c r="H21" s="251" t="s">
        <v>19</v>
      </c>
      <c r="I21" s="250" t="s">
        <v>21</v>
      </c>
      <c r="J21" s="245"/>
    </row>
    <row r="22" spans="1:10" s="72" customFormat="1" ht="9.75" customHeight="1" thickBot="1" x14ac:dyDescent="0.25">
      <c r="A22" s="300" t="s">
        <v>8</v>
      </c>
      <c r="B22" s="301" t="s">
        <v>10</v>
      </c>
      <c r="C22" s="301" t="s">
        <v>12</v>
      </c>
      <c r="D22" s="301" t="s">
        <v>14</v>
      </c>
      <c r="E22" s="301" t="s">
        <v>16</v>
      </c>
      <c r="F22" s="302" t="s">
        <v>20</v>
      </c>
      <c r="G22" s="303" t="s">
        <v>22</v>
      </c>
      <c r="H22" s="304" t="s">
        <v>24</v>
      </c>
      <c r="I22" s="303" t="s">
        <v>25</v>
      </c>
      <c r="J22" s="305" t="s">
        <v>27</v>
      </c>
    </row>
    <row r="23" spans="1:10" s="79" customFormat="1" ht="10.199999999999999" x14ac:dyDescent="0.2">
      <c r="A23" s="252"/>
      <c r="B23" s="253"/>
      <c r="C23" s="254" t="s">
        <v>45</v>
      </c>
      <c r="D23" s="253"/>
      <c r="E23" s="253"/>
      <c r="F23" s="255"/>
      <c r="G23" s="256"/>
      <c r="H23" s="257"/>
      <c r="I23" s="258"/>
      <c r="J23" s="259"/>
    </row>
    <row r="24" spans="1:10" s="79" customFormat="1" ht="10.199999999999999" x14ac:dyDescent="0.2">
      <c r="A24" s="260"/>
      <c r="B24" s="261" t="s">
        <v>46</v>
      </c>
      <c r="C24" s="262" t="s">
        <v>47</v>
      </c>
      <c r="D24" s="263"/>
      <c r="E24" s="263"/>
      <c r="F24" s="264"/>
      <c r="G24" s="265"/>
      <c r="H24" s="266"/>
      <c r="I24" s="267"/>
      <c r="J24" s="268"/>
    </row>
    <row r="25" spans="1:10" s="72" customFormat="1" ht="9.6" x14ac:dyDescent="0.2">
      <c r="A25" s="276">
        <f>A16+1</f>
        <v>4</v>
      </c>
      <c r="B25" s="269" t="s">
        <v>48</v>
      </c>
      <c r="C25" s="270" t="s">
        <v>49</v>
      </c>
      <c r="D25" s="271" t="s">
        <v>50</v>
      </c>
      <c r="E25" s="278">
        <v>80</v>
      </c>
      <c r="F25" s="273">
        <v>0</v>
      </c>
      <c r="G25" s="274">
        <f>E25*F25</f>
        <v>0</v>
      </c>
      <c r="H25" s="81">
        <v>0</v>
      </c>
      <c r="I25" s="274">
        <f>E25*H25</f>
        <v>0</v>
      </c>
      <c r="J25" s="275" t="s">
        <v>34</v>
      </c>
    </row>
    <row r="26" spans="1:10" s="79" customFormat="1" ht="10.8" thickBot="1" x14ac:dyDescent="0.25">
      <c r="A26" s="307"/>
      <c r="B26" s="308">
        <v>784</v>
      </c>
      <c r="C26" s="309" t="s">
        <v>51</v>
      </c>
      <c r="D26" s="277"/>
      <c r="E26" s="277"/>
      <c r="F26" s="310"/>
      <c r="G26" s="311">
        <f>SUM(G25:G25)</f>
        <v>0</v>
      </c>
      <c r="H26" s="92"/>
      <c r="I26" s="93">
        <f>SUM(I25:I25)</f>
        <v>0</v>
      </c>
      <c r="J26" s="94"/>
    </row>
    <row r="27" spans="1:10" ht="13.8" thickBot="1" x14ac:dyDescent="0.3">
      <c r="A27" s="286"/>
      <c r="B27" s="286"/>
      <c r="C27" s="286"/>
      <c r="D27" s="286"/>
      <c r="E27" s="286"/>
      <c r="F27" s="286"/>
      <c r="G27" s="286"/>
      <c r="H27" s="286"/>
      <c r="I27" s="286"/>
      <c r="J27" s="286"/>
    </row>
    <row r="28" spans="1:10" s="72" customFormat="1" ht="9.75" customHeight="1" x14ac:dyDescent="0.25">
      <c r="A28" s="238" t="s">
        <v>5</v>
      </c>
      <c r="B28" s="240" t="s">
        <v>9</v>
      </c>
      <c r="C28" s="240" t="s">
        <v>11</v>
      </c>
      <c r="D28" s="240" t="s">
        <v>13</v>
      </c>
      <c r="E28" s="240" t="s">
        <v>15</v>
      </c>
      <c r="F28" s="242" t="s">
        <v>17</v>
      </c>
      <c r="G28" s="243"/>
      <c r="H28" s="243"/>
      <c r="I28" s="243"/>
      <c r="J28" s="244" t="s">
        <v>26</v>
      </c>
    </row>
    <row r="29" spans="1:10" s="72" customFormat="1" ht="9.75" customHeight="1" x14ac:dyDescent="0.25">
      <c r="A29" s="239" t="s">
        <v>6</v>
      </c>
      <c r="B29" s="241"/>
      <c r="C29" s="241"/>
      <c r="D29" s="241"/>
      <c r="E29" s="241"/>
      <c r="F29" s="246" t="s">
        <v>18</v>
      </c>
      <c r="G29" s="247"/>
      <c r="H29" s="248" t="s">
        <v>23</v>
      </c>
      <c r="I29" s="247"/>
      <c r="J29" s="245"/>
    </row>
    <row r="30" spans="1:10" s="72" customFormat="1" ht="9.75" customHeight="1" x14ac:dyDescent="0.2">
      <c r="A30" s="239" t="s">
        <v>7</v>
      </c>
      <c r="B30" s="241"/>
      <c r="C30" s="241"/>
      <c r="D30" s="241"/>
      <c r="E30" s="241"/>
      <c r="F30" s="249" t="s">
        <v>19</v>
      </c>
      <c r="G30" s="250" t="s">
        <v>21</v>
      </c>
      <c r="H30" s="251" t="s">
        <v>19</v>
      </c>
      <c r="I30" s="250" t="s">
        <v>21</v>
      </c>
      <c r="J30" s="245"/>
    </row>
    <row r="31" spans="1:10" s="72" customFormat="1" ht="9.75" customHeight="1" thickBot="1" x14ac:dyDescent="0.25">
      <c r="A31" s="300" t="s">
        <v>8</v>
      </c>
      <c r="B31" s="301" t="s">
        <v>10</v>
      </c>
      <c r="C31" s="301" t="s">
        <v>12</v>
      </c>
      <c r="D31" s="301" t="s">
        <v>14</v>
      </c>
      <c r="E31" s="301" t="s">
        <v>16</v>
      </c>
      <c r="F31" s="302" t="s">
        <v>20</v>
      </c>
      <c r="G31" s="303" t="s">
        <v>22</v>
      </c>
      <c r="H31" s="304" t="s">
        <v>24</v>
      </c>
      <c r="I31" s="303" t="s">
        <v>25</v>
      </c>
      <c r="J31" s="305" t="s">
        <v>27</v>
      </c>
    </row>
    <row r="32" spans="1:10" s="79" customFormat="1" ht="10.199999999999999" x14ac:dyDescent="0.2">
      <c r="A32" s="252"/>
      <c r="B32" s="253"/>
      <c r="C32" s="254" t="s">
        <v>52</v>
      </c>
      <c r="D32" s="253"/>
      <c r="E32" s="253"/>
      <c r="F32" s="255"/>
      <c r="G32" s="256"/>
      <c r="H32" s="257"/>
      <c r="I32" s="258"/>
      <c r="J32" s="259"/>
    </row>
    <row r="33" spans="1:10" s="79" customFormat="1" ht="10.199999999999999" x14ac:dyDescent="0.2">
      <c r="A33" s="260"/>
      <c r="B33" s="261" t="s">
        <v>53</v>
      </c>
      <c r="C33" s="262" t="s">
        <v>54</v>
      </c>
      <c r="D33" s="263"/>
      <c r="E33" s="263"/>
      <c r="F33" s="264"/>
      <c r="G33" s="265"/>
      <c r="H33" s="266"/>
      <c r="I33" s="267"/>
      <c r="J33" s="268"/>
    </row>
    <row r="34" spans="1:10" s="72" customFormat="1" ht="9.6" x14ac:dyDescent="0.2">
      <c r="A34" s="276">
        <f>A25+1</f>
        <v>5</v>
      </c>
      <c r="B34" s="269" t="s">
        <v>55</v>
      </c>
      <c r="C34" s="270" t="s">
        <v>56</v>
      </c>
      <c r="D34" s="271" t="s">
        <v>57</v>
      </c>
      <c r="E34" s="278">
        <v>10</v>
      </c>
      <c r="F34" s="273">
        <v>0</v>
      </c>
      <c r="G34" s="274">
        <f t="shared" ref="G34:G49" si="0">E34*F34</f>
        <v>0</v>
      </c>
      <c r="H34" s="81">
        <v>0</v>
      </c>
      <c r="I34" s="274">
        <f t="shared" ref="I34:I49" si="1">E34*H34</f>
        <v>0</v>
      </c>
      <c r="J34" s="275" t="s">
        <v>34</v>
      </c>
    </row>
    <row r="35" spans="1:10" s="72" customFormat="1" ht="9.6" x14ac:dyDescent="0.2">
      <c r="A35" s="276">
        <f t="shared" ref="A35:A49" si="2">A34+1</f>
        <v>6</v>
      </c>
      <c r="B35" s="269" t="s">
        <v>227</v>
      </c>
      <c r="C35" s="270" t="s">
        <v>228</v>
      </c>
      <c r="D35" s="271" t="s">
        <v>60</v>
      </c>
      <c r="E35" s="278">
        <v>1</v>
      </c>
      <c r="F35" s="96">
        <v>0</v>
      </c>
      <c r="G35" s="274">
        <f t="shared" si="0"/>
        <v>0</v>
      </c>
      <c r="H35" s="81">
        <v>0</v>
      </c>
      <c r="I35" s="274">
        <f t="shared" si="1"/>
        <v>0</v>
      </c>
      <c r="J35" s="275" t="s">
        <v>61</v>
      </c>
    </row>
    <row r="36" spans="1:10" s="72" customFormat="1" ht="9.6" x14ac:dyDescent="0.2">
      <c r="A36" s="276">
        <f t="shared" si="2"/>
        <v>7</v>
      </c>
      <c r="B36" s="269" t="s">
        <v>229</v>
      </c>
      <c r="C36" s="270" t="s">
        <v>230</v>
      </c>
      <c r="D36" s="271" t="s">
        <v>60</v>
      </c>
      <c r="E36" s="278">
        <v>1</v>
      </c>
      <c r="F36" s="273">
        <v>0</v>
      </c>
      <c r="G36" s="274">
        <f t="shared" si="0"/>
        <v>0</v>
      </c>
      <c r="H36" s="81">
        <v>0</v>
      </c>
      <c r="I36" s="274">
        <f t="shared" si="1"/>
        <v>0</v>
      </c>
      <c r="J36" s="275" t="s">
        <v>61</v>
      </c>
    </row>
    <row r="37" spans="1:10" s="72" customFormat="1" ht="9.6" x14ac:dyDescent="0.2">
      <c r="A37" s="276">
        <f t="shared" si="2"/>
        <v>8</v>
      </c>
      <c r="B37" s="269" t="s">
        <v>231</v>
      </c>
      <c r="C37" s="270" t="s">
        <v>232</v>
      </c>
      <c r="D37" s="271" t="s">
        <v>60</v>
      </c>
      <c r="E37" s="278">
        <v>1</v>
      </c>
      <c r="F37" s="273">
        <v>0</v>
      </c>
      <c r="G37" s="274">
        <f t="shared" si="0"/>
        <v>0</v>
      </c>
      <c r="H37" s="81">
        <v>0</v>
      </c>
      <c r="I37" s="274">
        <f t="shared" si="1"/>
        <v>0</v>
      </c>
      <c r="J37" s="275" t="s">
        <v>61</v>
      </c>
    </row>
    <row r="38" spans="1:10" s="72" customFormat="1" ht="9.6" x14ac:dyDescent="0.2">
      <c r="A38" s="276">
        <f t="shared" si="2"/>
        <v>9</v>
      </c>
      <c r="B38" s="269" t="s">
        <v>233</v>
      </c>
      <c r="C38" s="270" t="s">
        <v>234</v>
      </c>
      <c r="D38" s="271" t="s">
        <v>60</v>
      </c>
      <c r="E38" s="278">
        <v>1</v>
      </c>
      <c r="F38" s="273">
        <v>0</v>
      </c>
      <c r="G38" s="274">
        <f t="shared" si="0"/>
        <v>0</v>
      </c>
      <c r="H38" s="81">
        <v>0</v>
      </c>
      <c r="I38" s="274">
        <f t="shared" si="1"/>
        <v>0</v>
      </c>
      <c r="J38" s="275" t="s">
        <v>61</v>
      </c>
    </row>
    <row r="39" spans="1:10" s="72" customFormat="1" ht="9.6" x14ac:dyDescent="0.2">
      <c r="A39" s="276">
        <f t="shared" si="2"/>
        <v>10</v>
      </c>
      <c r="B39" s="269" t="s">
        <v>235</v>
      </c>
      <c r="C39" s="270" t="s">
        <v>236</v>
      </c>
      <c r="D39" s="271" t="s">
        <v>60</v>
      </c>
      <c r="E39" s="278">
        <v>1</v>
      </c>
      <c r="F39" s="273">
        <v>0</v>
      </c>
      <c r="G39" s="274">
        <f t="shared" si="0"/>
        <v>0</v>
      </c>
      <c r="H39" s="81">
        <v>0</v>
      </c>
      <c r="I39" s="274">
        <f t="shared" si="1"/>
        <v>0</v>
      </c>
      <c r="J39" s="275" t="s">
        <v>61</v>
      </c>
    </row>
    <row r="40" spans="1:10" s="72" customFormat="1" ht="9.6" x14ac:dyDescent="0.2">
      <c r="A40" s="276">
        <f t="shared" si="2"/>
        <v>11</v>
      </c>
      <c r="B40" s="269" t="s">
        <v>237</v>
      </c>
      <c r="C40" s="270" t="s">
        <v>238</v>
      </c>
      <c r="D40" s="271" t="s">
        <v>40</v>
      </c>
      <c r="E40" s="278">
        <v>30</v>
      </c>
      <c r="F40" s="273">
        <v>0</v>
      </c>
      <c r="G40" s="274">
        <f t="shared" si="0"/>
        <v>0</v>
      </c>
      <c r="H40" s="81">
        <v>0</v>
      </c>
      <c r="I40" s="274">
        <f t="shared" si="1"/>
        <v>0</v>
      </c>
      <c r="J40" s="275" t="s">
        <v>34</v>
      </c>
    </row>
    <row r="41" spans="1:10" s="72" customFormat="1" ht="9.6" x14ac:dyDescent="0.2">
      <c r="A41" s="287">
        <f t="shared" si="2"/>
        <v>12</v>
      </c>
      <c r="B41" s="288" t="s">
        <v>239</v>
      </c>
      <c r="C41" s="289" t="s">
        <v>240</v>
      </c>
      <c r="D41" s="290" t="s">
        <v>40</v>
      </c>
      <c r="E41" s="291">
        <v>30</v>
      </c>
      <c r="F41" s="97">
        <v>0</v>
      </c>
      <c r="G41" s="280">
        <f t="shared" si="0"/>
        <v>0</v>
      </c>
      <c r="H41" s="297">
        <v>0</v>
      </c>
      <c r="I41" s="280">
        <f t="shared" si="1"/>
        <v>0</v>
      </c>
      <c r="J41" s="281" t="s">
        <v>34</v>
      </c>
    </row>
    <row r="42" spans="1:10" s="72" customFormat="1" ht="9.6" x14ac:dyDescent="0.2">
      <c r="A42" s="287">
        <f t="shared" si="2"/>
        <v>13</v>
      </c>
      <c r="B42" s="288" t="s">
        <v>241</v>
      </c>
      <c r="C42" s="289" t="s">
        <v>242</v>
      </c>
      <c r="D42" s="290" t="s">
        <v>40</v>
      </c>
      <c r="E42" s="291">
        <v>120</v>
      </c>
      <c r="F42" s="97">
        <v>0</v>
      </c>
      <c r="G42" s="280">
        <f t="shared" si="0"/>
        <v>0</v>
      </c>
      <c r="H42" s="297">
        <v>0</v>
      </c>
      <c r="I42" s="280">
        <f t="shared" si="1"/>
        <v>0</v>
      </c>
      <c r="J42" s="281" t="s">
        <v>34</v>
      </c>
    </row>
    <row r="43" spans="1:10" s="72" customFormat="1" ht="9.6" x14ac:dyDescent="0.2">
      <c r="A43" s="287">
        <f t="shared" si="2"/>
        <v>14</v>
      </c>
      <c r="B43" s="288" t="s">
        <v>243</v>
      </c>
      <c r="C43" s="289" t="s">
        <v>244</v>
      </c>
      <c r="D43" s="290" t="s">
        <v>40</v>
      </c>
      <c r="E43" s="291">
        <v>25</v>
      </c>
      <c r="F43" s="97">
        <v>0</v>
      </c>
      <c r="G43" s="280">
        <f t="shared" si="0"/>
        <v>0</v>
      </c>
      <c r="H43" s="98">
        <v>0</v>
      </c>
      <c r="I43" s="280">
        <f t="shared" si="1"/>
        <v>0</v>
      </c>
      <c r="J43" s="281" t="s">
        <v>34</v>
      </c>
    </row>
    <row r="44" spans="1:10" s="72" customFormat="1" ht="9.6" x14ac:dyDescent="0.2">
      <c r="A44" s="276">
        <f t="shared" si="2"/>
        <v>15</v>
      </c>
      <c r="B44" s="269" t="s">
        <v>245</v>
      </c>
      <c r="C44" s="270" t="s">
        <v>246</v>
      </c>
      <c r="D44" s="271" t="s">
        <v>40</v>
      </c>
      <c r="E44" s="278">
        <v>120</v>
      </c>
      <c r="F44" s="273">
        <v>0</v>
      </c>
      <c r="G44" s="274">
        <f t="shared" si="0"/>
        <v>0</v>
      </c>
      <c r="H44" s="81">
        <v>0</v>
      </c>
      <c r="I44" s="274">
        <f t="shared" si="1"/>
        <v>0</v>
      </c>
      <c r="J44" s="275" t="s">
        <v>34</v>
      </c>
    </row>
    <row r="45" spans="1:10" s="72" customFormat="1" ht="9.6" x14ac:dyDescent="0.2">
      <c r="A45" s="287">
        <f t="shared" si="2"/>
        <v>16</v>
      </c>
      <c r="B45" s="288" t="s">
        <v>84</v>
      </c>
      <c r="C45" s="289" t="s">
        <v>85</v>
      </c>
      <c r="D45" s="290" t="s">
        <v>40</v>
      </c>
      <c r="E45" s="291">
        <v>80</v>
      </c>
      <c r="F45" s="97">
        <v>0</v>
      </c>
      <c r="G45" s="280">
        <f t="shared" si="0"/>
        <v>0</v>
      </c>
      <c r="H45" s="98">
        <v>0</v>
      </c>
      <c r="I45" s="280">
        <f t="shared" si="1"/>
        <v>0</v>
      </c>
      <c r="J45" s="281" t="s">
        <v>34</v>
      </c>
    </row>
    <row r="46" spans="1:10" s="72" customFormat="1" ht="9.6" x14ac:dyDescent="0.2">
      <c r="A46" s="287">
        <f t="shared" si="2"/>
        <v>17</v>
      </c>
      <c r="B46" s="288" t="s">
        <v>247</v>
      </c>
      <c r="C46" s="289" t="s">
        <v>248</v>
      </c>
      <c r="D46" s="290" t="s">
        <v>40</v>
      </c>
      <c r="E46" s="291">
        <v>30</v>
      </c>
      <c r="F46" s="97">
        <v>0</v>
      </c>
      <c r="G46" s="280">
        <f t="shared" si="0"/>
        <v>0</v>
      </c>
      <c r="H46" s="98">
        <v>0</v>
      </c>
      <c r="I46" s="280">
        <f t="shared" si="1"/>
        <v>0</v>
      </c>
      <c r="J46" s="281" t="s">
        <v>34</v>
      </c>
    </row>
    <row r="47" spans="1:10" s="72" customFormat="1" ht="9.6" x14ac:dyDescent="0.2">
      <c r="A47" s="276">
        <f t="shared" si="2"/>
        <v>18</v>
      </c>
      <c r="B47" s="269" t="s">
        <v>82</v>
      </c>
      <c r="C47" s="270" t="s">
        <v>83</v>
      </c>
      <c r="D47" s="271" t="s">
        <v>50</v>
      </c>
      <c r="E47" s="298">
        <v>0.5</v>
      </c>
      <c r="F47" s="273">
        <v>0</v>
      </c>
      <c r="G47" s="274">
        <f t="shared" si="0"/>
        <v>0</v>
      </c>
      <c r="H47" s="81">
        <v>0</v>
      </c>
      <c r="I47" s="274">
        <f t="shared" si="1"/>
        <v>0</v>
      </c>
      <c r="J47" s="275" t="s">
        <v>34</v>
      </c>
    </row>
    <row r="48" spans="1:10" s="72" customFormat="1" ht="9.6" x14ac:dyDescent="0.2">
      <c r="A48" s="276">
        <f t="shared" si="2"/>
        <v>19</v>
      </c>
      <c r="B48" s="269" t="s">
        <v>95</v>
      </c>
      <c r="C48" s="270" t="s">
        <v>96</v>
      </c>
      <c r="D48" s="271" t="s">
        <v>60</v>
      </c>
      <c r="E48" s="278">
        <v>1</v>
      </c>
      <c r="F48" s="96">
        <v>0</v>
      </c>
      <c r="G48" s="274">
        <f t="shared" si="0"/>
        <v>0</v>
      </c>
      <c r="H48" s="298">
        <v>0</v>
      </c>
      <c r="I48" s="274">
        <f t="shared" si="1"/>
        <v>0</v>
      </c>
      <c r="J48" s="275" t="s">
        <v>61</v>
      </c>
    </row>
    <row r="49" spans="1:10" s="72" customFormat="1" ht="9.6" x14ac:dyDescent="0.2">
      <c r="A49" s="276">
        <f t="shared" si="2"/>
        <v>20</v>
      </c>
      <c r="B49" s="269" t="s">
        <v>97</v>
      </c>
      <c r="C49" s="270" t="s">
        <v>98</v>
      </c>
      <c r="D49" s="271" t="s">
        <v>60</v>
      </c>
      <c r="E49" s="278">
        <v>1</v>
      </c>
      <c r="F49" s="96">
        <v>0</v>
      </c>
      <c r="G49" s="274">
        <f t="shared" si="0"/>
        <v>0</v>
      </c>
      <c r="H49" s="298">
        <v>0</v>
      </c>
      <c r="I49" s="274">
        <f t="shared" si="1"/>
        <v>0</v>
      </c>
      <c r="J49" s="275" t="s">
        <v>61</v>
      </c>
    </row>
    <row r="50" spans="1:10" s="79" customFormat="1" ht="10.199999999999999" x14ac:dyDescent="0.2">
      <c r="A50" s="292"/>
      <c r="B50" s="293" t="s">
        <v>101</v>
      </c>
      <c r="C50" s="294" t="s">
        <v>102</v>
      </c>
      <c r="D50" s="295"/>
      <c r="E50" s="295"/>
      <c r="F50" s="84"/>
      <c r="G50" s="296">
        <f>SUM(G34:G49)</f>
        <v>0</v>
      </c>
      <c r="H50" s="86"/>
      <c r="I50" s="282">
        <f>SUM(I34:I49)</f>
        <v>0</v>
      </c>
      <c r="J50" s="283"/>
    </row>
    <row r="51" spans="1:10" s="79" customFormat="1" ht="10.199999999999999" x14ac:dyDescent="0.2">
      <c r="A51" s="260"/>
      <c r="B51" s="261" t="s">
        <v>111</v>
      </c>
      <c r="C51" s="262" t="s">
        <v>112</v>
      </c>
      <c r="D51" s="263"/>
      <c r="E51" s="263"/>
      <c r="F51" s="264"/>
      <c r="G51" s="265"/>
      <c r="H51" s="266"/>
      <c r="I51" s="267"/>
      <c r="J51" s="268"/>
    </row>
    <row r="52" spans="1:10" s="72" customFormat="1" ht="9.6" x14ac:dyDescent="0.2">
      <c r="A52" s="276">
        <f>A49+1</f>
        <v>21</v>
      </c>
      <c r="B52" s="269" t="s">
        <v>113</v>
      </c>
      <c r="C52" s="270" t="s">
        <v>114</v>
      </c>
      <c r="D52" s="271" t="s">
        <v>60</v>
      </c>
      <c r="E52" s="278">
        <v>16</v>
      </c>
      <c r="F52" s="273">
        <v>0</v>
      </c>
      <c r="G52" s="274">
        <f>E52*F52</f>
        <v>0</v>
      </c>
      <c r="H52" s="81">
        <v>0</v>
      </c>
      <c r="I52" s="274">
        <f>E52*H52</f>
        <v>0</v>
      </c>
      <c r="J52" s="275" t="s">
        <v>34</v>
      </c>
    </row>
    <row r="53" spans="1:10" s="72" customFormat="1" ht="9.6" x14ac:dyDescent="0.2">
      <c r="A53" s="287">
        <f>A52+1</f>
        <v>22</v>
      </c>
      <c r="B53" s="288" t="s">
        <v>249</v>
      </c>
      <c r="C53" s="289" t="s">
        <v>250</v>
      </c>
      <c r="D53" s="290" t="s">
        <v>43</v>
      </c>
      <c r="E53" s="312">
        <v>0.02</v>
      </c>
      <c r="F53" s="97">
        <v>0</v>
      </c>
      <c r="G53" s="280">
        <f>E53*F53</f>
        <v>0</v>
      </c>
      <c r="H53" s="297">
        <v>0</v>
      </c>
      <c r="I53" s="280">
        <f>E53*H53</f>
        <v>0</v>
      </c>
      <c r="J53" s="281" t="s">
        <v>34</v>
      </c>
    </row>
    <row r="54" spans="1:10" s="79" customFormat="1" ht="10.8" thickBot="1" x14ac:dyDescent="0.25">
      <c r="A54" s="307"/>
      <c r="B54" s="308" t="s">
        <v>115</v>
      </c>
      <c r="C54" s="309" t="s">
        <v>116</v>
      </c>
      <c r="D54" s="277"/>
      <c r="E54" s="277"/>
      <c r="F54" s="90"/>
      <c r="G54" s="91">
        <f>SUM(G52:G53)</f>
        <v>0</v>
      </c>
      <c r="H54" s="92"/>
      <c r="I54" s="93">
        <f>SUM(I52:I53)</f>
        <v>0</v>
      </c>
      <c r="J54" s="94"/>
    </row>
    <row r="55" spans="1:10" ht="13.8" thickBot="1" x14ac:dyDescent="0.3">
      <c r="A55" s="286"/>
      <c r="B55" s="286"/>
      <c r="C55" s="286"/>
      <c r="D55" s="286"/>
      <c r="E55" s="286"/>
      <c r="F55" s="286"/>
      <c r="G55" s="286"/>
      <c r="H55" s="286"/>
      <c r="I55" s="286"/>
      <c r="J55" s="286"/>
    </row>
    <row r="56" spans="1:10" s="79" customFormat="1" ht="13.8" thickBot="1" x14ac:dyDescent="0.3">
      <c r="A56" s="235"/>
      <c r="B56" s="236"/>
      <c r="C56" s="237" t="s">
        <v>117</v>
      </c>
      <c r="D56" s="99"/>
      <c r="E56" s="99"/>
      <c r="F56" s="99"/>
      <c r="G56" s="99"/>
      <c r="H56" s="99"/>
      <c r="I56" s="227">
        <f>'KRYCÍ LIST #1'!E20</f>
        <v>0</v>
      </c>
      <c r="J56" s="228"/>
    </row>
  </sheetData>
  <sheetProtection algorithmName="SHA-512" hashValue="gJBfSqrSaDX4kdF9fAdcGZzbFQOvD4DLN2AomPitjwpIpRnrRKLo4KaCaVHdGD8mewylmTHt0pe9nYojKwGs2w==" saltValue="6U7MCXyr1Oi7uX/4rI+GMg==" spinCount="100000" sheet="1" objects="1" scenarios="1" selectLockedCells="1"/>
  <mergeCells count="30">
    <mergeCell ref="I56:J56"/>
    <mergeCell ref="J19:J21"/>
    <mergeCell ref="B28:B30"/>
    <mergeCell ref="C28:C30"/>
    <mergeCell ref="D28:D30"/>
    <mergeCell ref="E28:E30"/>
    <mergeCell ref="F28:I28"/>
    <mergeCell ref="F29:G29"/>
    <mergeCell ref="H29:I29"/>
    <mergeCell ref="J28:J30"/>
    <mergeCell ref="F7:G7"/>
    <mergeCell ref="H7:I7"/>
    <mergeCell ref="J6:J8"/>
    <mergeCell ref="B19:B21"/>
    <mergeCell ref="C19:C21"/>
    <mergeCell ref="D19:D21"/>
    <mergeCell ref="E19:E21"/>
    <mergeCell ref="F19:I19"/>
    <mergeCell ref="F20:G20"/>
    <mergeCell ref="H20:I20"/>
    <mergeCell ref="B6:B8"/>
    <mergeCell ref="C6:C8"/>
    <mergeCell ref="D6:D8"/>
    <mergeCell ref="E6:E8"/>
    <mergeCell ref="F6:I6"/>
    <mergeCell ref="A1:H1"/>
    <mergeCell ref="I1:J1"/>
    <mergeCell ref="A2:H2"/>
    <mergeCell ref="I2:J2"/>
    <mergeCell ref="A4:J4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F5D6-710C-4E17-9B2F-0034B96F2DFA}">
  <dimension ref="A1:M41"/>
  <sheetViews>
    <sheetView workbookViewId="0">
      <selection activeCell="A3" sqref="A3:D3"/>
    </sheetView>
  </sheetViews>
  <sheetFormatPr defaultRowHeight="13.2" x14ac:dyDescent="0.25"/>
  <cols>
    <col min="1" max="1" width="2.109375" customWidth="1"/>
    <col min="2" max="2" width="4.5546875" customWidth="1"/>
    <col min="3" max="3" width="4.33203125" customWidth="1"/>
    <col min="4" max="4" width="6.6640625" customWidth="1"/>
    <col min="5" max="5" width="6.44140625" customWidth="1"/>
    <col min="6" max="6" width="9.5546875" customWidth="1"/>
    <col min="7" max="7" width="12.33203125" customWidth="1"/>
    <col min="8" max="8" width="6.44140625" customWidth="1"/>
    <col min="9" max="9" width="2.44140625" customWidth="1"/>
    <col min="10" max="10" width="5" customWidth="1"/>
    <col min="11" max="11" width="11.88671875" customWidth="1"/>
    <col min="12" max="12" width="2.33203125" customWidth="1"/>
    <col min="13" max="13" width="13.5546875" customWidth="1"/>
  </cols>
  <sheetData>
    <row r="1" spans="1:13" ht="18.45" customHeight="1" x14ac:dyDescent="0.3">
      <c r="A1" s="160" t="s">
        <v>133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10.050000000000001" customHeight="1" thickBo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3.05" customHeight="1" x14ac:dyDescent="0.25">
      <c r="A3" s="161" t="s">
        <v>134</v>
      </c>
      <c r="B3" s="108"/>
      <c r="C3" s="108"/>
      <c r="D3" s="109"/>
      <c r="E3" s="162" t="s">
        <v>135</v>
      </c>
      <c r="F3" s="108"/>
      <c r="G3" s="108"/>
      <c r="H3" s="108"/>
      <c r="I3" s="108"/>
      <c r="J3" s="109"/>
      <c r="K3" s="162" t="s">
        <v>136</v>
      </c>
      <c r="L3" s="109"/>
      <c r="M3" s="28" t="s">
        <v>137</v>
      </c>
    </row>
    <row r="4" spans="1:13" ht="13.2" customHeight="1" x14ac:dyDescent="0.25">
      <c r="A4" s="158" t="s">
        <v>222</v>
      </c>
      <c r="B4" s="115"/>
      <c r="C4" s="115"/>
      <c r="D4" s="118"/>
      <c r="E4" s="159" t="s">
        <v>223</v>
      </c>
      <c r="F4" s="112"/>
      <c r="G4" s="112"/>
      <c r="H4" s="112"/>
      <c r="I4" s="112"/>
      <c r="J4" s="113"/>
      <c r="K4" s="114" t="s">
        <v>140</v>
      </c>
      <c r="L4" s="118"/>
      <c r="M4" s="29" t="s">
        <v>141</v>
      </c>
    </row>
    <row r="5" spans="1:13" ht="13.05" customHeight="1" x14ac:dyDescent="0.25">
      <c r="A5" s="156" t="s">
        <v>142</v>
      </c>
      <c r="B5" s="101"/>
      <c r="C5" s="101"/>
      <c r="D5" s="102"/>
      <c r="E5" s="157" t="s">
        <v>143</v>
      </c>
      <c r="F5" s="101"/>
      <c r="G5" s="101"/>
      <c r="H5" s="101"/>
      <c r="I5" s="101"/>
      <c r="J5" s="102"/>
      <c r="K5" s="157" t="s">
        <v>144</v>
      </c>
      <c r="L5" s="102"/>
      <c r="M5" s="30" t="s">
        <v>145</v>
      </c>
    </row>
    <row r="6" spans="1:13" ht="13.2" customHeight="1" x14ac:dyDescent="0.25">
      <c r="A6" s="158" t="s">
        <v>140</v>
      </c>
      <c r="B6" s="115"/>
      <c r="C6" s="115"/>
      <c r="D6" s="118"/>
      <c r="E6" s="159" t="s">
        <v>146</v>
      </c>
      <c r="F6" s="112"/>
      <c r="G6" s="112"/>
      <c r="H6" s="112"/>
      <c r="I6" s="112"/>
      <c r="J6" s="113"/>
      <c r="K6" s="114" t="s">
        <v>140</v>
      </c>
      <c r="L6" s="118"/>
      <c r="M6" s="29" t="s">
        <v>140</v>
      </c>
    </row>
    <row r="7" spans="1:13" ht="13.2" customHeight="1" x14ac:dyDescent="0.25">
      <c r="A7" s="174" t="s">
        <v>147</v>
      </c>
      <c r="B7" s="132"/>
      <c r="C7" s="132"/>
      <c r="D7" s="177" t="s">
        <v>151</v>
      </c>
      <c r="E7" s="178"/>
      <c r="F7" s="178"/>
      <c r="G7" s="179"/>
      <c r="H7" s="166" t="s">
        <v>153</v>
      </c>
      <c r="I7" s="132"/>
      <c r="J7" s="132"/>
      <c r="K7" s="132"/>
      <c r="L7" s="132"/>
      <c r="M7" s="31"/>
    </row>
    <row r="8" spans="1:13" ht="13.2" customHeight="1" x14ac:dyDescent="0.25">
      <c r="A8" s="174" t="s">
        <v>148</v>
      </c>
      <c r="B8" s="132"/>
      <c r="C8" s="132"/>
      <c r="D8" s="177" t="s">
        <v>152</v>
      </c>
      <c r="E8" s="178"/>
      <c r="F8" s="178"/>
      <c r="G8" s="179"/>
      <c r="H8" s="166" t="s">
        <v>154</v>
      </c>
      <c r="I8" s="132"/>
      <c r="J8" s="132"/>
      <c r="K8" s="132"/>
      <c r="L8" s="132"/>
      <c r="M8" s="32" t="str">
        <f>IF(M7=0,"",E28/M7)</f>
        <v/>
      </c>
    </row>
    <row r="9" spans="1:13" ht="13.05" customHeight="1" x14ac:dyDescent="0.25">
      <c r="A9" s="175" t="s">
        <v>149</v>
      </c>
      <c r="B9" s="132"/>
      <c r="C9" s="132"/>
      <c r="D9" s="180" t="s">
        <v>140</v>
      </c>
      <c r="E9" s="132"/>
      <c r="F9" s="132"/>
      <c r="G9" s="135"/>
      <c r="H9" s="166" t="s">
        <v>155</v>
      </c>
      <c r="I9" s="132"/>
      <c r="J9" s="132"/>
      <c r="K9" s="168" t="s">
        <v>140</v>
      </c>
      <c r="L9" s="132"/>
      <c r="M9" s="133"/>
    </row>
    <row r="10" spans="1:13" ht="13.2" customHeight="1" x14ac:dyDescent="0.25">
      <c r="A10" s="176" t="s">
        <v>150</v>
      </c>
      <c r="B10" s="101"/>
      <c r="C10" s="101"/>
      <c r="D10" s="169" t="s">
        <v>140</v>
      </c>
      <c r="E10" s="170"/>
      <c r="F10" s="170"/>
      <c r="G10" s="181"/>
      <c r="H10" s="167" t="s">
        <v>156</v>
      </c>
      <c r="I10" s="101"/>
      <c r="J10" s="169" t="s">
        <v>140</v>
      </c>
      <c r="K10" s="170"/>
      <c r="L10" s="170"/>
      <c r="M10" s="171"/>
    </row>
    <row r="11" spans="1:13" ht="13.8" customHeight="1" thickBot="1" x14ac:dyDescent="0.3">
      <c r="A11" s="163" t="s">
        <v>140</v>
      </c>
      <c r="B11" s="164"/>
      <c r="C11" s="164"/>
      <c r="D11" s="164"/>
      <c r="E11" s="164"/>
      <c r="F11" s="164"/>
      <c r="G11" s="165"/>
      <c r="H11" s="172" t="s">
        <v>140</v>
      </c>
      <c r="I11" s="164"/>
      <c r="J11" s="164"/>
      <c r="K11" s="164"/>
      <c r="L11" s="164"/>
      <c r="M11" s="173"/>
    </row>
    <row r="12" spans="1:13" ht="28.5" customHeight="1" thickBot="1" x14ac:dyDescent="0.3">
      <c r="A12" s="128" t="s">
        <v>157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30"/>
    </row>
    <row r="13" spans="1:13" ht="13.05" customHeight="1" x14ac:dyDescent="0.25">
      <c r="A13" s="183" t="s">
        <v>158</v>
      </c>
      <c r="B13" s="121"/>
      <c r="C13" s="121"/>
      <c r="D13" s="121"/>
      <c r="E13" s="121"/>
      <c r="F13" s="121"/>
      <c r="G13" s="183" t="s">
        <v>159</v>
      </c>
      <c r="H13" s="121"/>
      <c r="I13" s="121"/>
      <c r="J13" s="121"/>
      <c r="K13" s="121"/>
      <c r="L13" s="121"/>
      <c r="M13" s="184"/>
    </row>
    <row r="14" spans="1:13" ht="13.05" customHeight="1" x14ac:dyDescent="0.25">
      <c r="A14" s="185"/>
      <c r="B14" s="166" t="s">
        <v>160</v>
      </c>
      <c r="C14" s="132"/>
      <c r="D14" s="135"/>
      <c r="E14" s="136">
        <f>'REKAPITULACE #2'!C22</f>
        <v>0</v>
      </c>
      <c r="F14" s="132"/>
      <c r="G14" s="134" t="s">
        <v>175</v>
      </c>
      <c r="H14" s="187"/>
      <c r="I14" s="187"/>
      <c r="J14" s="188"/>
      <c r="K14" s="36"/>
      <c r="L14" s="37" t="s">
        <v>176</v>
      </c>
      <c r="M14" s="42">
        <f>E20*K14/100</f>
        <v>0</v>
      </c>
    </row>
    <row r="15" spans="1:13" ht="13.05" customHeight="1" x14ac:dyDescent="0.25">
      <c r="A15" s="186"/>
      <c r="B15" s="166" t="s">
        <v>161</v>
      </c>
      <c r="C15" s="132"/>
      <c r="D15" s="135"/>
      <c r="E15" s="136">
        <f>'REKAPITULACE #2'!D22</f>
        <v>0</v>
      </c>
      <c r="F15" s="132"/>
      <c r="G15" s="134" t="s">
        <v>177</v>
      </c>
      <c r="H15" s="187"/>
      <c r="I15" s="187"/>
      <c r="J15" s="188"/>
      <c r="K15" s="36"/>
      <c r="L15" s="37" t="s">
        <v>176</v>
      </c>
      <c r="M15" s="42">
        <f>E20*K15/100</f>
        <v>0</v>
      </c>
    </row>
    <row r="16" spans="1:13" ht="13.05" customHeight="1" x14ac:dyDescent="0.25">
      <c r="A16" s="41" t="s">
        <v>162</v>
      </c>
      <c r="B16" s="182" t="s">
        <v>163</v>
      </c>
      <c r="C16" s="132"/>
      <c r="D16" s="135"/>
      <c r="E16" s="136">
        <f>'REKAPITULACE #2'!E11</f>
        <v>0</v>
      </c>
      <c r="F16" s="132"/>
      <c r="G16" s="134" t="s">
        <v>178</v>
      </c>
      <c r="H16" s="187"/>
      <c r="I16" s="187"/>
      <c r="J16" s="188"/>
      <c r="K16" s="36"/>
      <c r="L16" s="37" t="s">
        <v>176</v>
      </c>
      <c r="M16" s="42">
        <f>E20*K16/100</f>
        <v>0</v>
      </c>
    </row>
    <row r="17" spans="1:13" ht="13.05" customHeight="1" x14ac:dyDescent="0.25">
      <c r="A17" s="41" t="s">
        <v>164</v>
      </c>
      <c r="B17" s="182" t="s">
        <v>165</v>
      </c>
      <c r="C17" s="132"/>
      <c r="D17" s="135"/>
      <c r="E17" s="136">
        <f>'REKAPITULACE #2'!E15</f>
        <v>0</v>
      </c>
      <c r="F17" s="132"/>
      <c r="G17" s="134" t="s">
        <v>179</v>
      </c>
      <c r="H17" s="187"/>
      <c r="I17" s="187"/>
      <c r="J17" s="188"/>
      <c r="K17" s="36"/>
      <c r="L17" s="37" t="s">
        <v>176</v>
      </c>
      <c r="M17" s="42">
        <f>E20*K17/100</f>
        <v>0</v>
      </c>
    </row>
    <row r="18" spans="1:13" ht="13.05" customHeight="1" x14ac:dyDescent="0.25">
      <c r="A18" s="41" t="s">
        <v>166</v>
      </c>
      <c r="B18" s="182" t="s">
        <v>167</v>
      </c>
      <c r="C18" s="132"/>
      <c r="D18" s="135"/>
      <c r="E18" s="136">
        <v>0</v>
      </c>
      <c r="F18" s="132"/>
      <c r="G18" s="134" t="s">
        <v>180</v>
      </c>
      <c r="H18" s="187"/>
      <c r="I18" s="187"/>
      <c r="J18" s="188"/>
      <c r="K18" s="36">
        <v>4</v>
      </c>
      <c r="L18" s="37" t="s">
        <v>176</v>
      </c>
      <c r="M18" s="42">
        <f>E20*K18/100</f>
        <v>0</v>
      </c>
    </row>
    <row r="19" spans="1:13" ht="13.05" customHeight="1" x14ac:dyDescent="0.25">
      <c r="A19" s="41" t="s">
        <v>168</v>
      </c>
      <c r="B19" s="182" t="s">
        <v>169</v>
      </c>
      <c r="C19" s="132"/>
      <c r="D19" s="135"/>
      <c r="E19" s="136">
        <f>'REKAPITULACE #2'!E20</f>
        <v>0</v>
      </c>
      <c r="F19" s="132"/>
      <c r="G19" s="134" t="s">
        <v>181</v>
      </c>
      <c r="H19" s="187"/>
      <c r="I19" s="187"/>
      <c r="J19" s="188"/>
      <c r="K19" s="36"/>
      <c r="L19" s="37" t="s">
        <v>176</v>
      </c>
      <c r="M19" s="42">
        <f>E20*K19/100</f>
        <v>0</v>
      </c>
    </row>
    <row r="20" spans="1:13" ht="13.05" customHeight="1" x14ac:dyDescent="0.25">
      <c r="A20" s="134" t="s">
        <v>170</v>
      </c>
      <c r="B20" s="187"/>
      <c r="C20" s="187"/>
      <c r="D20" s="188"/>
      <c r="E20" s="136">
        <f>SUM(E16:E19)</f>
        <v>0</v>
      </c>
      <c r="F20" s="132"/>
      <c r="G20" s="134" t="s">
        <v>182</v>
      </c>
      <c r="H20" s="187"/>
      <c r="I20" s="187"/>
      <c r="J20" s="188"/>
      <c r="K20" s="36">
        <v>3</v>
      </c>
      <c r="L20" s="37" t="s">
        <v>176</v>
      </c>
      <c r="M20" s="42">
        <f>E20*K20/100</f>
        <v>0</v>
      </c>
    </row>
    <row r="21" spans="1:13" ht="13.05" customHeight="1" x14ac:dyDescent="0.25">
      <c r="A21" s="134" t="s">
        <v>171</v>
      </c>
      <c r="B21" s="187"/>
      <c r="C21" s="187"/>
      <c r="D21" s="188"/>
      <c r="E21" s="136">
        <v>0</v>
      </c>
      <c r="F21" s="132"/>
      <c r="G21" s="134" t="s">
        <v>183</v>
      </c>
      <c r="H21" s="187"/>
      <c r="I21" s="187"/>
      <c r="J21" s="188"/>
      <c r="K21" s="36"/>
      <c r="L21" s="37" t="s">
        <v>176</v>
      </c>
      <c r="M21" s="42">
        <f>E20*K21/100</f>
        <v>0</v>
      </c>
    </row>
    <row r="22" spans="1:13" ht="13.05" customHeight="1" x14ac:dyDescent="0.25">
      <c r="A22" s="134" t="s">
        <v>172</v>
      </c>
      <c r="B22" s="187"/>
      <c r="C22" s="187"/>
      <c r="D22" s="188"/>
      <c r="E22" s="136">
        <v>0</v>
      </c>
      <c r="F22" s="132"/>
      <c r="G22" s="134" t="s">
        <v>184</v>
      </c>
      <c r="H22" s="187"/>
      <c r="I22" s="187"/>
      <c r="J22" s="188"/>
      <c r="K22" s="36"/>
      <c r="L22" s="37" t="s">
        <v>176</v>
      </c>
      <c r="M22" s="42">
        <f>E20*K22/100</f>
        <v>0</v>
      </c>
    </row>
    <row r="23" spans="1:13" ht="13.05" customHeight="1" thickBot="1" x14ac:dyDescent="0.3">
      <c r="A23" s="134" t="s">
        <v>173</v>
      </c>
      <c r="B23" s="187"/>
      <c r="C23" s="187"/>
      <c r="D23" s="188"/>
      <c r="E23" s="136">
        <v>0</v>
      </c>
      <c r="F23" s="132"/>
      <c r="G23" s="100"/>
      <c r="H23" s="103"/>
      <c r="I23" s="103"/>
      <c r="J23" s="189"/>
      <c r="K23" s="38"/>
      <c r="L23" s="39" t="s">
        <v>176</v>
      </c>
      <c r="M23" s="43">
        <f>E20*K23/100</f>
        <v>0</v>
      </c>
    </row>
    <row r="24" spans="1:13" ht="13.05" customHeight="1" x14ac:dyDescent="0.25">
      <c r="A24" s="134" t="s">
        <v>174</v>
      </c>
      <c r="B24" s="187"/>
      <c r="C24" s="187"/>
      <c r="D24" s="187"/>
      <c r="E24" s="136">
        <f>SUM(E20:E23)</f>
        <v>0</v>
      </c>
      <c r="F24" s="132"/>
      <c r="G24" s="183" t="s">
        <v>185</v>
      </c>
      <c r="H24" s="121"/>
      <c r="I24" s="121"/>
      <c r="J24" s="121"/>
      <c r="K24" s="121"/>
      <c r="L24" s="121"/>
      <c r="M24" s="190"/>
    </row>
    <row r="25" spans="1:13" ht="13.05" customHeight="1" x14ac:dyDescent="0.25">
      <c r="A25" s="134" t="s">
        <v>187</v>
      </c>
      <c r="B25" s="187"/>
      <c r="C25" s="187"/>
      <c r="D25" s="188"/>
      <c r="E25" s="136">
        <f>SUM(M14:M23)</f>
        <v>0</v>
      </c>
      <c r="F25" s="132"/>
      <c r="G25" s="134"/>
      <c r="H25" s="187"/>
      <c r="I25" s="187"/>
      <c r="J25" s="188"/>
      <c r="K25" s="36"/>
      <c r="L25" s="37" t="s">
        <v>176</v>
      </c>
      <c r="M25" s="42">
        <f>E20*K25/100</f>
        <v>0</v>
      </c>
    </row>
    <row r="26" spans="1:13" ht="13.05" customHeight="1" thickBot="1" x14ac:dyDescent="0.3">
      <c r="A26" s="134" t="s">
        <v>188</v>
      </c>
      <c r="B26" s="187"/>
      <c r="C26" s="187"/>
      <c r="D26" s="188"/>
      <c r="E26" s="136">
        <f>SUM(M25:M26)</f>
        <v>0</v>
      </c>
      <c r="F26" s="132"/>
      <c r="G26" s="100"/>
      <c r="H26" s="103"/>
      <c r="I26" s="103"/>
      <c r="J26" s="189"/>
      <c r="K26" s="38"/>
      <c r="L26" s="39" t="s">
        <v>176</v>
      </c>
      <c r="M26" s="43">
        <f>E20*K26/100</f>
        <v>0</v>
      </c>
    </row>
    <row r="27" spans="1:13" ht="13.05" customHeight="1" thickBot="1" x14ac:dyDescent="0.3">
      <c r="A27" s="100" t="s">
        <v>189</v>
      </c>
      <c r="B27" s="103"/>
      <c r="C27" s="103"/>
      <c r="D27" s="189"/>
      <c r="E27" s="198">
        <f>SUM(M28:M28)</f>
        <v>0</v>
      </c>
      <c r="F27" s="101"/>
      <c r="G27" s="183" t="s">
        <v>186</v>
      </c>
      <c r="H27" s="121"/>
      <c r="I27" s="121"/>
      <c r="J27" s="121"/>
      <c r="K27" s="121"/>
      <c r="L27" s="121"/>
      <c r="M27" s="190"/>
    </row>
    <row r="28" spans="1:13" ht="13.05" customHeight="1" thickBot="1" x14ac:dyDescent="0.3">
      <c r="A28" s="199" t="s">
        <v>190</v>
      </c>
      <c r="B28" s="200"/>
      <c r="C28" s="200"/>
      <c r="D28" s="201"/>
      <c r="E28" s="202">
        <f>SUM(E24:E27)</f>
        <v>0</v>
      </c>
      <c r="F28" s="108"/>
      <c r="G28" s="100"/>
      <c r="H28" s="103"/>
      <c r="I28" s="103"/>
      <c r="J28" s="189"/>
      <c r="K28" s="38"/>
      <c r="L28" s="39" t="s">
        <v>176</v>
      </c>
      <c r="M28" s="43">
        <f>E20*K28/100</f>
        <v>0</v>
      </c>
    </row>
    <row r="29" spans="1:13" s="3" customFormat="1" ht="13.05" customHeight="1" x14ac:dyDescent="0.25">
      <c r="A29" s="191" t="s">
        <v>191</v>
      </c>
      <c r="B29" s="192"/>
      <c r="C29" s="192"/>
      <c r="D29" s="193"/>
      <c r="E29" s="194" t="s">
        <v>192</v>
      </c>
      <c r="F29" s="192"/>
      <c r="G29" s="193"/>
      <c r="H29" s="194" t="s">
        <v>193</v>
      </c>
      <c r="I29" s="192"/>
      <c r="J29" s="192"/>
      <c r="K29" s="192"/>
      <c r="L29" s="192"/>
      <c r="M29" s="195"/>
    </row>
    <row r="30" spans="1:13" ht="13.05" customHeight="1" x14ac:dyDescent="0.25">
      <c r="A30" s="196" t="s">
        <v>140</v>
      </c>
      <c r="B30" s="101"/>
      <c r="C30" s="101"/>
      <c r="D30" s="102"/>
      <c r="E30" s="44" t="s">
        <v>194</v>
      </c>
      <c r="F30" s="103"/>
      <c r="G30" s="102"/>
      <c r="H30" s="44" t="s">
        <v>194</v>
      </c>
      <c r="I30" s="103"/>
      <c r="J30" s="101"/>
      <c r="K30" s="101"/>
      <c r="L30" s="101"/>
      <c r="M30" s="197"/>
    </row>
    <row r="31" spans="1:13" ht="13.05" customHeight="1" x14ac:dyDescent="0.25">
      <c r="A31" s="207" t="s">
        <v>195</v>
      </c>
      <c r="B31" s="147"/>
      <c r="C31" s="208"/>
      <c r="D31" s="148"/>
      <c r="E31" s="44" t="s">
        <v>195</v>
      </c>
      <c r="F31" s="208"/>
      <c r="G31" s="148"/>
      <c r="H31" s="44" t="s">
        <v>195</v>
      </c>
      <c r="I31" s="208"/>
      <c r="J31" s="147"/>
      <c r="K31" s="147"/>
      <c r="L31" s="147"/>
      <c r="M31" s="209"/>
    </row>
    <row r="32" spans="1:13" ht="13.05" customHeight="1" x14ac:dyDescent="0.25">
      <c r="A32" s="207"/>
      <c r="B32" s="147"/>
      <c r="C32" s="147"/>
      <c r="D32" s="148"/>
      <c r="E32" s="211" t="s">
        <v>196</v>
      </c>
      <c r="F32" s="147"/>
      <c r="G32" s="148"/>
      <c r="H32" s="211" t="s">
        <v>196</v>
      </c>
      <c r="I32" s="147"/>
      <c r="J32" s="147"/>
      <c r="K32" s="147"/>
      <c r="L32" s="147"/>
      <c r="M32" s="209"/>
    </row>
    <row r="33" spans="1:13" x14ac:dyDescent="0.25">
      <c r="A33" s="207"/>
      <c r="B33" s="208"/>
      <c r="C33" s="208"/>
      <c r="D33" s="210"/>
      <c r="E33" s="211"/>
      <c r="F33" s="208"/>
      <c r="G33" s="210"/>
      <c r="H33" s="211"/>
      <c r="I33" s="208"/>
      <c r="J33" s="208"/>
      <c r="K33" s="208"/>
      <c r="L33" s="208"/>
      <c r="M33" s="212"/>
    </row>
    <row r="34" spans="1:13" ht="56.25" customHeight="1" thickBot="1" x14ac:dyDescent="0.3">
      <c r="A34" s="207"/>
      <c r="B34" s="208"/>
      <c r="C34" s="208"/>
      <c r="D34" s="210"/>
      <c r="E34" s="211"/>
      <c r="F34" s="208"/>
      <c r="G34" s="210"/>
      <c r="H34" s="211"/>
      <c r="I34" s="208"/>
      <c r="J34" s="208"/>
      <c r="K34" s="208"/>
      <c r="L34" s="208"/>
      <c r="M34" s="212"/>
    </row>
    <row r="35" spans="1:13" ht="13.05" customHeight="1" x14ac:dyDescent="0.25">
      <c r="A35" s="120" t="s">
        <v>197</v>
      </c>
      <c r="B35" s="203"/>
      <c r="C35" s="203"/>
      <c r="D35" s="204"/>
      <c r="E35" s="205">
        <v>21</v>
      </c>
      <c r="F35" s="121"/>
      <c r="G35" s="45" t="s">
        <v>198</v>
      </c>
      <c r="H35" s="123">
        <f>E28-H37</f>
        <v>0</v>
      </c>
      <c r="I35" s="121"/>
      <c r="J35" s="121"/>
      <c r="K35" s="121"/>
      <c r="L35" s="121"/>
      <c r="M35" s="46" t="s">
        <v>199</v>
      </c>
    </row>
    <row r="36" spans="1:13" ht="13.05" customHeight="1" x14ac:dyDescent="0.25">
      <c r="A36" s="134" t="s">
        <v>200</v>
      </c>
      <c r="B36" s="187"/>
      <c r="C36" s="187"/>
      <c r="D36" s="188"/>
      <c r="E36" s="206">
        <v>21</v>
      </c>
      <c r="F36" s="132"/>
      <c r="G36" s="34" t="s">
        <v>198</v>
      </c>
      <c r="H36" s="136">
        <f>H35*E36/100</f>
        <v>0</v>
      </c>
      <c r="I36" s="132"/>
      <c r="J36" s="132"/>
      <c r="K36" s="132"/>
      <c r="L36" s="132"/>
      <c r="M36" s="47" t="s">
        <v>199</v>
      </c>
    </row>
    <row r="37" spans="1:13" ht="13.05" customHeight="1" x14ac:dyDescent="0.25">
      <c r="A37" s="134" t="s">
        <v>197</v>
      </c>
      <c r="B37" s="187"/>
      <c r="C37" s="187"/>
      <c r="D37" s="188"/>
      <c r="E37" s="206">
        <v>12</v>
      </c>
      <c r="F37" s="132"/>
      <c r="G37" s="34" t="s">
        <v>198</v>
      </c>
      <c r="H37" s="136">
        <v>0</v>
      </c>
      <c r="I37" s="216"/>
      <c r="J37" s="216"/>
      <c r="K37" s="216"/>
      <c r="L37" s="216"/>
      <c r="M37" s="47" t="s">
        <v>199</v>
      </c>
    </row>
    <row r="38" spans="1:13" ht="13.05" customHeight="1" x14ac:dyDescent="0.25">
      <c r="A38" s="134" t="s">
        <v>200</v>
      </c>
      <c r="B38" s="187"/>
      <c r="C38" s="187"/>
      <c r="D38" s="188"/>
      <c r="E38" s="206">
        <v>12</v>
      </c>
      <c r="F38" s="132"/>
      <c r="G38" s="34" t="s">
        <v>198</v>
      </c>
      <c r="H38" s="136">
        <f>H37*E38/100</f>
        <v>0</v>
      </c>
      <c r="I38" s="132"/>
      <c r="J38" s="132"/>
      <c r="K38" s="132"/>
      <c r="L38" s="132"/>
      <c r="M38" s="47" t="s">
        <v>199</v>
      </c>
    </row>
    <row r="39" spans="1:13" s="48" customFormat="1" ht="19.5" customHeight="1" thickBot="1" x14ac:dyDescent="0.3">
      <c r="A39" s="213" t="s">
        <v>201</v>
      </c>
      <c r="B39" s="214"/>
      <c r="C39" s="214"/>
      <c r="D39" s="214"/>
      <c r="E39" s="214"/>
      <c r="F39" s="214"/>
      <c r="G39" s="214"/>
      <c r="H39" s="215">
        <f>SUM(H35:H38)</f>
        <v>0</v>
      </c>
      <c r="I39" s="141"/>
      <c r="J39" s="141"/>
      <c r="K39" s="141"/>
      <c r="L39" s="141"/>
      <c r="M39" s="49" t="s">
        <v>199</v>
      </c>
    </row>
    <row r="40" spans="1:13" ht="13.05" customHeight="1" x14ac:dyDescent="0.25"/>
    <row r="41" spans="1:13" ht="13.05" customHeight="1" x14ac:dyDescent="0.25">
      <c r="A41" s="208" t="s">
        <v>202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8366-6442-425E-BB45-CB46262E2EEF}">
  <dimension ref="A1:E22"/>
  <sheetViews>
    <sheetView workbookViewId="0">
      <selection activeCell="C6" sqref="C6:E6"/>
    </sheetView>
  </sheetViews>
  <sheetFormatPr defaultRowHeight="13.2" x14ac:dyDescent="0.25"/>
  <cols>
    <col min="1" max="1" width="3.88671875" customWidth="1"/>
    <col min="2" max="2" width="45.21875" customWidth="1"/>
    <col min="3" max="5" width="10.6640625" customWidth="1"/>
  </cols>
  <sheetData>
    <row r="1" spans="1:5" s="2" customFormat="1" x14ac:dyDescent="0.25">
      <c r="A1" s="222" t="s">
        <v>0</v>
      </c>
      <c r="B1" s="147"/>
      <c r="C1" s="147"/>
      <c r="D1" s="222" t="s">
        <v>1</v>
      </c>
      <c r="E1" s="147"/>
    </row>
    <row r="2" spans="1:5" s="2" customFormat="1" x14ac:dyDescent="0.25">
      <c r="A2" s="222" t="s">
        <v>203</v>
      </c>
      <c r="B2" s="147"/>
      <c r="C2" s="147"/>
      <c r="D2" s="222" t="s">
        <v>3</v>
      </c>
      <c r="E2" s="147"/>
    </row>
    <row r="3" spans="1:5" s="1" customFormat="1" ht="9.6" x14ac:dyDescent="0.2"/>
    <row r="4" spans="1:5" s="3" customFormat="1" x14ac:dyDescent="0.25">
      <c r="A4" s="223" t="s">
        <v>118</v>
      </c>
      <c r="B4" s="147"/>
      <c r="C4" s="147"/>
      <c r="D4" s="147"/>
      <c r="E4" s="147"/>
    </row>
    <row r="5" spans="1:5" s="1" customFormat="1" ht="10.199999999999999" thickBot="1" x14ac:dyDescent="0.25"/>
    <row r="6" spans="1:5" s="1" customFormat="1" ht="9.75" customHeight="1" x14ac:dyDescent="0.25">
      <c r="A6" s="217" t="s">
        <v>119</v>
      </c>
      <c r="B6" s="219" t="s">
        <v>120</v>
      </c>
      <c r="C6" s="221" t="s">
        <v>121</v>
      </c>
      <c r="D6" s="121"/>
      <c r="E6" s="184"/>
    </row>
    <row r="7" spans="1:5" s="1" customFormat="1" ht="9.75" customHeight="1" thickBot="1" x14ac:dyDescent="0.25">
      <c r="A7" s="218"/>
      <c r="B7" s="220"/>
      <c r="C7" s="6" t="s">
        <v>18</v>
      </c>
      <c r="D7" s="7" t="s">
        <v>23</v>
      </c>
      <c r="E7" s="8" t="s">
        <v>122</v>
      </c>
    </row>
    <row r="8" spans="1:5" s="4" customFormat="1" ht="10.199999999999999" x14ac:dyDescent="0.2">
      <c r="A8" s="9"/>
      <c r="B8" s="12" t="s">
        <v>28</v>
      </c>
      <c r="C8" s="10"/>
      <c r="D8" s="10"/>
      <c r="E8" s="11"/>
    </row>
    <row r="9" spans="1:5" s="4" customFormat="1" ht="10.199999999999999" x14ac:dyDescent="0.2">
      <c r="A9" s="13">
        <v>9</v>
      </c>
      <c r="B9" s="5" t="s">
        <v>123</v>
      </c>
      <c r="C9" s="14">
        <f>'ROZPOČET #2'!G13</f>
        <v>0</v>
      </c>
      <c r="D9" s="14">
        <f>'ROZPOČET #2'!I13</f>
        <v>0</v>
      </c>
      <c r="E9" s="15">
        <f>C9+D9</f>
        <v>0</v>
      </c>
    </row>
    <row r="10" spans="1:5" s="4" customFormat="1" ht="10.199999999999999" x14ac:dyDescent="0.2">
      <c r="A10" s="16">
        <v>96</v>
      </c>
      <c r="B10" s="17" t="s">
        <v>124</v>
      </c>
      <c r="C10" s="18">
        <f>'ROZPOČET #2'!G17</f>
        <v>0</v>
      </c>
      <c r="D10" s="18">
        <f>'ROZPOČET #2'!I17</f>
        <v>0</v>
      </c>
      <c r="E10" s="19">
        <f>C10+D10</f>
        <v>0</v>
      </c>
    </row>
    <row r="11" spans="1:5" s="4" customFormat="1" ht="10.8" thickBot="1" x14ac:dyDescent="0.25">
      <c r="A11" s="20"/>
      <c r="B11" s="21" t="s">
        <v>125</v>
      </c>
      <c r="C11" s="22">
        <f>SUM(C9:C10)</f>
        <v>0</v>
      </c>
      <c r="D11" s="22">
        <f>SUM(D9:D10)</f>
        <v>0</v>
      </c>
      <c r="E11" s="23">
        <f>SUM(E9:E10)</f>
        <v>0</v>
      </c>
    </row>
    <row r="12" spans="1:5" s="1" customFormat="1" ht="10.199999999999999" thickBot="1" x14ac:dyDescent="0.25"/>
    <row r="13" spans="1:5" s="4" customFormat="1" ht="10.199999999999999" x14ac:dyDescent="0.2">
      <c r="A13" s="9"/>
      <c r="B13" s="12" t="s">
        <v>45</v>
      </c>
      <c r="C13" s="10"/>
      <c r="D13" s="10"/>
      <c r="E13" s="11"/>
    </row>
    <row r="14" spans="1:5" s="4" customFormat="1" ht="10.199999999999999" x14ac:dyDescent="0.2">
      <c r="A14" s="13">
        <v>784</v>
      </c>
      <c r="B14" s="5" t="s">
        <v>126</v>
      </c>
      <c r="C14" s="14">
        <f>'ROZPOČET #2'!G26</f>
        <v>0</v>
      </c>
      <c r="D14" s="14">
        <f>'ROZPOČET #2'!I26</f>
        <v>0</v>
      </c>
      <c r="E14" s="15">
        <f>C14+D14</f>
        <v>0</v>
      </c>
    </row>
    <row r="15" spans="1:5" s="4" customFormat="1" ht="10.8" thickBot="1" x14ac:dyDescent="0.25">
      <c r="A15" s="20"/>
      <c r="B15" s="21" t="s">
        <v>127</v>
      </c>
      <c r="C15" s="22">
        <f>SUM(C14:C14)</f>
        <v>0</v>
      </c>
      <c r="D15" s="22">
        <f>SUM(D14:D14)</f>
        <v>0</v>
      </c>
      <c r="E15" s="23">
        <f>SUM(E14:E14)</f>
        <v>0</v>
      </c>
    </row>
    <row r="16" spans="1:5" s="1" customFormat="1" ht="10.199999999999999" thickBot="1" x14ac:dyDescent="0.25"/>
    <row r="17" spans="1:5" s="4" customFormat="1" ht="10.199999999999999" x14ac:dyDescent="0.2">
      <c r="A17" s="9"/>
      <c r="B17" s="12" t="s">
        <v>52</v>
      </c>
      <c r="C17" s="10"/>
      <c r="D17" s="10"/>
      <c r="E17" s="11"/>
    </row>
    <row r="18" spans="1:5" s="4" customFormat="1" ht="10.199999999999999" x14ac:dyDescent="0.2">
      <c r="A18" s="13" t="s">
        <v>101</v>
      </c>
      <c r="B18" s="5" t="s">
        <v>128</v>
      </c>
      <c r="C18" s="14">
        <f>'ROZPOČET #2'!G55</f>
        <v>0</v>
      </c>
      <c r="D18" s="14">
        <f>'ROZPOČET #2'!I55</f>
        <v>0</v>
      </c>
      <c r="E18" s="15">
        <f>C18+D18</f>
        <v>0</v>
      </c>
    </row>
    <row r="19" spans="1:5" s="4" customFormat="1" ht="10.199999999999999" x14ac:dyDescent="0.2">
      <c r="A19" s="16" t="s">
        <v>115</v>
      </c>
      <c r="B19" s="17" t="s">
        <v>130</v>
      </c>
      <c r="C19" s="18">
        <f>'ROZPOČET #2'!G58</f>
        <v>0</v>
      </c>
      <c r="D19" s="18">
        <f>'ROZPOČET #2'!I58</f>
        <v>0</v>
      </c>
      <c r="E19" s="19">
        <f>C19+D19</f>
        <v>0</v>
      </c>
    </row>
    <row r="20" spans="1:5" s="4" customFormat="1" ht="10.8" thickBot="1" x14ac:dyDescent="0.25">
      <c r="A20" s="20"/>
      <c r="B20" s="21" t="s">
        <v>131</v>
      </c>
      <c r="C20" s="22">
        <f>SUM(C18:C19)</f>
        <v>0</v>
      </c>
      <c r="D20" s="22">
        <f>SUM(D18:D19)</f>
        <v>0</v>
      </c>
      <c r="E20" s="23">
        <f>SUM(E18:E19)</f>
        <v>0</v>
      </c>
    </row>
    <row r="21" spans="1:5" s="1" customFormat="1" ht="10.199999999999999" thickBot="1" x14ac:dyDescent="0.25"/>
    <row r="22" spans="1:5" s="4" customFormat="1" ht="10.8" thickBot="1" x14ac:dyDescent="0.25">
      <c r="A22" s="24"/>
      <c r="B22" s="25" t="s">
        <v>132</v>
      </c>
      <c r="C22" s="26">
        <f>C11+C15+C20</f>
        <v>0</v>
      </c>
      <c r="D22" s="26">
        <f>D11+D15+D20</f>
        <v>0</v>
      </c>
      <c r="E22" s="27">
        <f>E11+E15+E20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AAAE8-800F-422C-85D6-BE869F29B235}">
  <dimension ref="A1:J60"/>
  <sheetViews>
    <sheetView topLeftCell="A13" zoomScaleNormal="100" workbookViewId="0">
      <selection activeCell="H25" sqref="H25"/>
    </sheetView>
  </sheetViews>
  <sheetFormatPr defaultRowHeight="13.2" x14ac:dyDescent="0.25"/>
  <cols>
    <col min="1" max="1" width="3.77734375" style="71" customWidth="1"/>
    <col min="2" max="2" width="11.109375" style="71" customWidth="1"/>
    <col min="3" max="3" width="43.44140625" style="71" customWidth="1"/>
    <col min="4" max="4" width="4.44140625" style="71" customWidth="1"/>
    <col min="5" max="5" width="8.77734375" style="71" customWidth="1"/>
    <col min="6" max="9" width="10.6640625" style="71" customWidth="1"/>
    <col min="10" max="10" width="13.21875" style="71" customWidth="1"/>
    <col min="11" max="16384" width="8.88671875" style="71"/>
  </cols>
  <sheetData>
    <row r="1" spans="1:10" s="70" customFormat="1" x14ac:dyDescent="0.25">
      <c r="A1" s="224" t="s">
        <v>0</v>
      </c>
      <c r="B1" s="225"/>
      <c r="C1" s="225"/>
      <c r="D1" s="225"/>
      <c r="E1" s="225"/>
      <c r="F1" s="225"/>
      <c r="G1" s="225"/>
      <c r="H1" s="225"/>
      <c r="I1" s="224" t="s">
        <v>1</v>
      </c>
      <c r="J1" s="225"/>
    </row>
    <row r="2" spans="1:10" s="70" customFormat="1" x14ac:dyDescent="0.25">
      <c r="A2" s="224" t="s">
        <v>203</v>
      </c>
      <c r="B2" s="225"/>
      <c r="C2" s="225"/>
      <c r="D2" s="225"/>
      <c r="E2" s="225"/>
      <c r="F2" s="225"/>
      <c r="G2" s="225"/>
      <c r="H2" s="225"/>
      <c r="I2" s="224" t="s">
        <v>3</v>
      </c>
      <c r="J2" s="225"/>
    </row>
    <row r="3" spans="1:10" s="72" customFormat="1" ht="9.6" x14ac:dyDescent="0.2"/>
    <row r="4" spans="1:10" x14ac:dyDescent="0.25">
      <c r="A4" s="226" t="s">
        <v>4</v>
      </c>
      <c r="B4" s="225"/>
      <c r="C4" s="225"/>
      <c r="D4" s="225"/>
      <c r="E4" s="225"/>
      <c r="F4" s="225"/>
      <c r="G4" s="225"/>
      <c r="H4" s="225"/>
      <c r="I4" s="225"/>
      <c r="J4" s="225"/>
    </row>
    <row r="5" spans="1:10" s="72" customFormat="1" ht="10.199999999999999" thickBot="1" x14ac:dyDescent="0.25"/>
    <row r="6" spans="1:10" s="72" customFormat="1" ht="9.75" customHeight="1" x14ac:dyDescent="0.25">
      <c r="A6" s="238" t="s">
        <v>5</v>
      </c>
      <c r="B6" s="240" t="s">
        <v>9</v>
      </c>
      <c r="C6" s="240" t="s">
        <v>11</v>
      </c>
      <c r="D6" s="240" t="s">
        <v>13</v>
      </c>
      <c r="E6" s="240" t="s">
        <v>15</v>
      </c>
      <c r="F6" s="242" t="s">
        <v>17</v>
      </c>
      <c r="G6" s="243"/>
      <c r="H6" s="243"/>
      <c r="I6" s="243"/>
      <c r="J6" s="244" t="s">
        <v>26</v>
      </c>
    </row>
    <row r="7" spans="1:10" s="72" customFormat="1" ht="9.75" customHeight="1" x14ac:dyDescent="0.25">
      <c r="A7" s="239" t="s">
        <v>6</v>
      </c>
      <c r="B7" s="241"/>
      <c r="C7" s="241"/>
      <c r="D7" s="241"/>
      <c r="E7" s="241"/>
      <c r="F7" s="246" t="s">
        <v>18</v>
      </c>
      <c r="G7" s="247"/>
      <c r="H7" s="248" t="s">
        <v>23</v>
      </c>
      <c r="I7" s="247"/>
      <c r="J7" s="245"/>
    </row>
    <row r="8" spans="1:10" s="72" customFormat="1" ht="9.75" customHeight="1" x14ac:dyDescent="0.2">
      <c r="A8" s="239" t="s">
        <v>7</v>
      </c>
      <c r="B8" s="241"/>
      <c r="C8" s="241"/>
      <c r="D8" s="241"/>
      <c r="E8" s="241"/>
      <c r="F8" s="249" t="s">
        <v>19</v>
      </c>
      <c r="G8" s="250" t="s">
        <v>21</v>
      </c>
      <c r="H8" s="251" t="s">
        <v>19</v>
      </c>
      <c r="I8" s="250" t="s">
        <v>21</v>
      </c>
      <c r="J8" s="245"/>
    </row>
    <row r="9" spans="1:10" s="72" customFormat="1" ht="9.75" customHeight="1" thickBot="1" x14ac:dyDescent="0.25">
      <c r="A9" s="73" t="s">
        <v>8</v>
      </c>
      <c r="B9" s="74" t="s">
        <v>10</v>
      </c>
      <c r="C9" s="74" t="s">
        <v>12</v>
      </c>
      <c r="D9" s="74" t="s">
        <v>14</v>
      </c>
      <c r="E9" s="74" t="s">
        <v>16</v>
      </c>
      <c r="F9" s="75" t="s">
        <v>20</v>
      </c>
      <c r="G9" s="76" t="s">
        <v>22</v>
      </c>
      <c r="H9" s="77" t="s">
        <v>24</v>
      </c>
      <c r="I9" s="76" t="s">
        <v>25</v>
      </c>
      <c r="J9" s="78" t="s">
        <v>27</v>
      </c>
    </row>
    <row r="10" spans="1:10" s="79" customFormat="1" ht="10.199999999999999" x14ac:dyDescent="0.2">
      <c r="A10" s="252"/>
      <c r="B10" s="253"/>
      <c r="C10" s="254" t="s">
        <v>28</v>
      </c>
      <c r="D10" s="253"/>
      <c r="E10" s="253"/>
      <c r="F10" s="255"/>
      <c r="G10" s="256"/>
      <c r="H10" s="257"/>
      <c r="I10" s="258"/>
      <c r="J10" s="259"/>
    </row>
    <row r="11" spans="1:10" s="79" customFormat="1" ht="10.199999999999999" x14ac:dyDescent="0.2">
      <c r="A11" s="260"/>
      <c r="B11" s="261" t="s">
        <v>29</v>
      </c>
      <c r="C11" s="262" t="s">
        <v>30</v>
      </c>
      <c r="D11" s="263"/>
      <c r="E11" s="263"/>
      <c r="F11" s="264"/>
      <c r="G11" s="265"/>
      <c r="H11" s="266"/>
      <c r="I11" s="267"/>
      <c r="J11" s="268"/>
    </row>
    <row r="12" spans="1:10" s="72" customFormat="1" ht="9.6" x14ac:dyDescent="0.2">
      <c r="A12" s="276">
        <v>1</v>
      </c>
      <c r="B12" s="269" t="s">
        <v>31</v>
      </c>
      <c r="C12" s="270" t="s">
        <v>32</v>
      </c>
      <c r="D12" s="271" t="s">
        <v>33</v>
      </c>
      <c r="E12" s="272">
        <v>4</v>
      </c>
      <c r="F12" s="273">
        <v>0</v>
      </c>
      <c r="G12" s="274">
        <f>E12*F12</f>
        <v>0</v>
      </c>
      <c r="H12" s="81">
        <v>0</v>
      </c>
      <c r="I12" s="274">
        <f>E12*H12</f>
        <v>0</v>
      </c>
      <c r="J12" s="275" t="s">
        <v>34</v>
      </c>
    </row>
    <row r="13" spans="1:10" s="79" customFormat="1" ht="10.199999999999999" x14ac:dyDescent="0.2">
      <c r="A13" s="229"/>
      <c r="B13" s="230">
        <v>9</v>
      </c>
      <c r="C13" s="231" t="s">
        <v>35</v>
      </c>
      <c r="D13" s="83"/>
      <c r="E13" s="83"/>
      <c r="F13" s="84"/>
      <c r="G13" s="85">
        <f>SUM(G12:G12)</f>
        <v>0</v>
      </c>
      <c r="H13" s="86"/>
      <c r="I13" s="87">
        <f>SUM(I12:I12)</f>
        <v>0</v>
      </c>
      <c r="J13" s="88"/>
    </row>
    <row r="14" spans="1:10" s="79" customFormat="1" ht="10.199999999999999" x14ac:dyDescent="0.2">
      <c r="A14" s="260"/>
      <c r="B14" s="261" t="s">
        <v>36</v>
      </c>
      <c r="C14" s="262" t="s">
        <v>37</v>
      </c>
      <c r="D14" s="263"/>
      <c r="E14" s="263"/>
      <c r="F14" s="264"/>
      <c r="G14" s="265"/>
      <c r="H14" s="266"/>
      <c r="I14" s="267"/>
      <c r="J14" s="268"/>
    </row>
    <row r="15" spans="1:10" s="72" customFormat="1" ht="9.6" x14ac:dyDescent="0.2">
      <c r="A15" s="276">
        <f>A12+1</f>
        <v>2</v>
      </c>
      <c r="B15" s="269" t="s">
        <v>38</v>
      </c>
      <c r="C15" s="270" t="s">
        <v>39</v>
      </c>
      <c r="D15" s="271" t="s">
        <v>40</v>
      </c>
      <c r="E15" s="278">
        <v>30</v>
      </c>
      <c r="F15" s="273">
        <v>0</v>
      </c>
      <c r="G15" s="274">
        <f>E15*F15</f>
        <v>0</v>
      </c>
      <c r="H15" s="81">
        <v>0</v>
      </c>
      <c r="I15" s="274">
        <f>E15*H15</f>
        <v>0</v>
      </c>
      <c r="J15" s="275" t="s">
        <v>34</v>
      </c>
    </row>
    <row r="16" spans="1:10" s="72" customFormat="1" ht="9.6" x14ac:dyDescent="0.2">
      <c r="A16" s="276">
        <f>A15+1</f>
        <v>3</v>
      </c>
      <c r="B16" s="269" t="s">
        <v>41</v>
      </c>
      <c r="C16" s="270" t="s">
        <v>42</v>
      </c>
      <c r="D16" s="271" t="s">
        <v>43</v>
      </c>
      <c r="E16" s="279">
        <v>0.03</v>
      </c>
      <c r="F16" s="273">
        <v>0</v>
      </c>
      <c r="G16" s="274">
        <f>E16*F16</f>
        <v>0</v>
      </c>
      <c r="H16" s="81">
        <v>0</v>
      </c>
      <c r="I16" s="274">
        <f>E16*H16</f>
        <v>0</v>
      </c>
      <c r="J16" s="275" t="s">
        <v>34</v>
      </c>
    </row>
    <row r="17" spans="1:10" s="79" customFormat="1" ht="10.8" thickBot="1" x14ac:dyDescent="0.25">
      <c r="A17" s="232"/>
      <c r="B17" s="233">
        <v>96</v>
      </c>
      <c r="C17" s="234" t="s">
        <v>44</v>
      </c>
      <c r="D17" s="277"/>
      <c r="E17" s="89"/>
      <c r="F17" s="90"/>
      <c r="G17" s="91">
        <f>SUM(G15:G16)</f>
        <v>0</v>
      </c>
      <c r="H17" s="92"/>
      <c r="I17" s="93">
        <f>SUM(I15:I16)</f>
        <v>0</v>
      </c>
      <c r="J17" s="94"/>
    </row>
    <row r="18" spans="1:10" ht="13.8" thickBot="1" x14ac:dyDescent="0.3">
      <c r="A18" s="95"/>
      <c r="B18" s="95"/>
      <c r="C18" s="95"/>
      <c r="D18" s="95"/>
      <c r="E18" s="95"/>
      <c r="F18" s="95"/>
      <c r="G18" s="95"/>
      <c r="H18" s="95"/>
      <c r="I18" s="95"/>
      <c r="J18" s="95"/>
    </row>
    <row r="19" spans="1:10" s="72" customFormat="1" ht="9.75" customHeight="1" x14ac:dyDescent="0.25">
      <c r="A19" s="238" t="s">
        <v>5</v>
      </c>
      <c r="B19" s="240" t="s">
        <v>9</v>
      </c>
      <c r="C19" s="240" t="s">
        <v>11</v>
      </c>
      <c r="D19" s="240" t="s">
        <v>13</v>
      </c>
      <c r="E19" s="240" t="s">
        <v>15</v>
      </c>
      <c r="F19" s="242" t="s">
        <v>17</v>
      </c>
      <c r="G19" s="243"/>
      <c r="H19" s="243"/>
      <c r="I19" s="243"/>
      <c r="J19" s="244" t="s">
        <v>26</v>
      </c>
    </row>
    <row r="20" spans="1:10" s="72" customFormat="1" ht="9.75" customHeight="1" x14ac:dyDescent="0.25">
      <c r="A20" s="239" t="s">
        <v>6</v>
      </c>
      <c r="B20" s="241"/>
      <c r="C20" s="241"/>
      <c r="D20" s="241"/>
      <c r="E20" s="241"/>
      <c r="F20" s="246" t="s">
        <v>18</v>
      </c>
      <c r="G20" s="247"/>
      <c r="H20" s="248" t="s">
        <v>23</v>
      </c>
      <c r="I20" s="247"/>
      <c r="J20" s="245"/>
    </row>
    <row r="21" spans="1:10" s="72" customFormat="1" ht="9.75" customHeight="1" x14ac:dyDescent="0.2">
      <c r="A21" s="239" t="s">
        <v>7</v>
      </c>
      <c r="B21" s="241"/>
      <c r="C21" s="241"/>
      <c r="D21" s="241"/>
      <c r="E21" s="241"/>
      <c r="F21" s="249" t="s">
        <v>19</v>
      </c>
      <c r="G21" s="250" t="s">
        <v>21</v>
      </c>
      <c r="H21" s="251" t="s">
        <v>19</v>
      </c>
      <c r="I21" s="250" t="s">
        <v>21</v>
      </c>
      <c r="J21" s="245"/>
    </row>
    <row r="22" spans="1:10" s="72" customFormat="1" ht="9.75" customHeight="1" thickBot="1" x14ac:dyDescent="0.25">
      <c r="A22" s="73" t="s">
        <v>8</v>
      </c>
      <c r="B22" s="74" t="s">
        <v>10</v>
      </c>
      <c r="C22" s="74" t="s">
        <v>12</v>
      </c>
      <c r="D22" s="74" t="s">
        <v>14</v>
      </c>
      <c r="E22" s="74" t="s">
        <v>16</v>
      </c>
      <c r="F22" s="75" t="s">
        <v>20</v>
      </c>
      <c r="G22" s="76" t="s">
        <v>22</v>
      </c>
      <c r="H22" s="77" t="s">
        <v>24</v>
      </c>
      <c r="I22" s="76" t="s">
        <v>25</v>
      </c>
      <c r="J22" s="78" t="s">
        <v>27</v>
      </c>
    </row>
    <row r="23" spans="1:10" s="79" customFormat="1" ht="10.199999999999999" x14ac:dyDescent="0.2">
      <c r="A23" s="252"/>
      <c r="B23" s="253"/>
      <c r="C23" s="254" t="s">
        <v>45</v>
      </c>
      <c r="D23" s="253"/>
      <c r="E23" s="253"/>
      <c r="F23" s="255"/>
      <c r="G23" s="256"/>
      <c r="H23" s="257"/>
      <c r="I23" s="258"/>
      <c r="J23" s="259"/>
    </row>
    <row r="24" spans="1:10" s="79" customFormat="1" ht="10.199999999999999" x14ac:dyDescent="0.2">
      <c r="A24" s="260"/>
      <c r="B24" s="261" t="s">
        <v>46</v>
      </c>
      <c r="C24" s="262" t="s">
        <v>47</v>
      </c>
      <c r="D24" s="263"/>
      <c r="E24" s="263"/>
      <c r="F24" s="264"/>
      <c r="G24" s="265"/>
      <c r="H24" s="266"/>
      <c r="I24" s="267"/>
      <c r="J24" s="268"/>
    </row>
    <row r="25" spans="1:10" s="72" customFormat="1" ht="9.6" x14ac:dyDescent="0.2">
      <c r="A25" s="276">
        <f>A16+1</f>
        <v>4</v>
      </c>
      <c r="B25" s="269" t="s">
        <v>48</v>
      </c>
      <c r="C25" s="270" t="s">
        <v>49</v>
      </c>
      <c r="D25" s="271" t="s">
        <v>50</v>
      </c>
      <c r="E25" s="278">
        <v>10</v>
      </c>
      <c r="F25" s="273">
        <v>0</v>
      </c>
      <c r="G25" s="274">
        <f>E25*F25</f>
        <v>0</v>
      </c>
      <c r="H25" s="81">
        <v>0</v>
      </c>
      <c r="I25" s="274">
        <f>E25*H25</f>
        <v>0</v>
      </c>
      <c r="J25" s="275" t="s">
        <v>34</v>
      </c>
    </row>
    <row r="26" spans="1:10" s="79" customFormat="1" ht="10.8" thickBot="1" x14ac:dyDescent="0.25">
      <c r="A26" s="232"/>
      <c r="B26" s="233">
        <v>784</v>
      </c>
      <c r="C26" s="234" t="s">
        <v>51</v>
      </c>
      <c r="D26" s="89"/>
      <c r="E26" s="89"/>
      <c r="F26" s="90"/>
      <c r="G26" s="91">
        <f>SUM(G25:G25)</f>
        <v>0</v>
      </c>
      <c r="H26" s="92"/>
      <c r="I26" s="93">
        <f>SUM(I25:I25)</f>
        <v>0</v>
      </c>
      <c r="J26" s="94"/>
    </row>
    <row r="27" spans="1:10" ht="13.8" thickBot="1" x14ac:dyDescent="0.3">
      <c r="A27" s="95"/>
      <c r="B27" s="95"/>
      <c r="C27" s="95"/>
      <c r="D27" s="95"/>
      <c r="E27" s="95"/>
      <c r="F27" s="95"/>
      <c r="G27" s="95"/>
      <c r="H27" s="95"/>
      <c r="I27" s="95"/>
      <c r="J27" s="95"/>
    </row>
    <row r="28" spans="1:10" s="72" customFormat="1" ht="9.75" customHeight="1" x14ac:dyDescent="0.25">
      <c r="A28" s="238" t="s">
        <v>5</v>
      </c>
      <c r="B28" s="240" t="s">
        <v>9</v>
      </c>
      <c r="C28" s="240" t="s">
        <v>11</v>
      </c>
      <c r="D28" s="240" t="s">
        <v>13</v>
      </c>
      <c r="E28" s="240" t="s">
        <v>15</v>
      </c>
      <c r="F28" s="242" t="s">
        <v>17</v>
      </c>
      <c r="G28" s="243"/>
      <c r="H28" s="243"/>
      <c r="I28" s="243"/>
      <c r="J28" s="244" t="s">
        <v>26</v>
      </c>
    </row>
    <row r="29" spans="1:10" s="72" customFormat="1" ht="9.75" customHeight="1" x14ac:dyDescent="0.25">
      <c r="A29" s="239" t="s">
        <v>6</v>
      </c>
      <c r="B29" s="241"/>
      <c r="C29" s="241"/>
      <c r="D29" s="241"/>
      <c r="E29" s="241"/>
      <c r="F29" s="246" t="s">
        <v>18</v>
      </c>
      <c r="G29" s="247"/>
      <c r="H29" s="248" t="s">
        <v>23</v>
      </c>
      <c r="I29" s="247"/>
      <c r="J29" s="245"/>
    </row>
    <row r="30" spans="1:10" s="72" customFormat="1" ht="9.75" customHeight="1" x14ac:dyDescent="0.2">
      <c r="A30" s="239" t="s">
        <v>7</v>
      </c>
      <c r="B30" s="241"/>
      <c r="C30" s="241"/>
      <c r="D30" s="241"/>
      <c r="E30" s="241"/>
      <c r="F30" s="249" t="s">
        <v>19</v>
      </c>
      <c r="G30" s="250" t="s">
        <v>21</v>
      </c>
      <c r="H30" s="251" t="s">
        <v>19</v>
      </c>
      <c r="I30" s="250" t="s">
        <v>21</v>
      </c>
      <c r="J30" s="245"/>
    </row>
    <row r="31" spans="1:10" s="72" customFormat="1" ht="9.75" customHeight="1" thickBot="1" x14ac:dyDescent="0.25">
      <c r="A31" s="73" t="s">
        <v>8</v>
      </c>
      <c r="B31" s="74" t="s">
        <v>10</v>
      </c>
      <c r="C31" s="74" t="s">
        <v>12</v>
      </c>
      <c r="D31" s="74" t="s">
        <v>14</v>
      </c>
      <c r="E31" s="74" t="s">
        <v>16</v>
      </c>
      <c r="F31" s="75" t="s">
        <v>20</v>
      </c>
      <c r="G31" s="76" t="s">
        <v>22</v>
      </c>
      <c r="H31" s="77" t="s">
        <v>24</v>
      </c>
      <c r="I31" s="76" t="s">
        <v>25</v>
      </c>
      <c r="J31" s="78" t="s">
        <v>27</v>
      </c>
    </row>
    <row r="32" spans="1:10" s="79" customFormat="1" ht="10.199999999999999" x14ac:dyDescent="0.2">
      <c r="A32" s="252"/>
      <c r="B32" s="253"/>
      <c r="C32" s="254" t="s">
        <v>52</v>
      </c>
      <c r="D32" s="253"/>
      <c r="E32" s="253"/>
      <c r="F32" s="255"/>
      <c r="G32" s="256"/>
      <c r="H32" s="257"/>
      <c r="I32" s="258"/>
      <c r="J32" s="259"/>
    </row>
    <row r="33" spans="1:10" s="79" customFormat="1" ht="10.199999999999999" x14ac:dyDescent="0.2">
      <c r="A33" s="260"/>
      <c r="B33" s="261" t="s">
        <v>53</v>
      </c>
      <c r="C33" s="262" t="s">
        <v>54</v>
      </c>
      <c r="D33" s="263"/>
      <c r="E33" s="263"/>
      <c r="F33" s="264"/>
      <c r="G33" s="265"/>
      <c r="H33" s="266"/>
      <c r="I33" s="267"/>
      <c r="J33" s="268"/>
    </row>
    <row r="34" spans="1:10" s="72" customFormat="1" ht="9.6" x14ac:dyDescent="0.2">
      <c r="A34" s="276">
        <f>A25+1</f>
        <v>5</v>
      </c>
      <c r="B34" s="269" t="s">
        <v>55</v>
      </c>
      <c r="C34" s="270" t="s">
        <v>56</v>
      </c>
      <c r="D34" s="271" t="s">
        <v>57</v>
      </c>
      <c r="E34" s="278">
        <v>5</v>
      </c>
      <c r="F34" s="273">
        <v>0</v>
      </c>
      <c r="G34" s="274">
        <f t="shared" ref="G34:G54" si="0">E34*F34</f>
        <v>0</v>
      </c>
      <c r="H34" s="81">
        <v>0</v>
      </c>
      <c r="I34" s="274">
        <f t="shared" ref="I34:I54" si="1">E34*H34</f>
        <v>0</v>
      </c>
      <c r="J34" s="275" t="s">
        <v>34</v>
      </c>
    </row>
    <row r="35" spans="1:10" s="72" customFormat="1" ht="9.6" x14ac:dyDescent="0.2">
      <c r="A35" s="276">
        <f t="shared" ref="A35:A54" si="2">A34+1</f>
        <v>6</v>
      </c>
      <c r="B35" s="269" t="s">
        <v>204</v>
      </c>
      <c r="C35" s="270" t="s">
        <v>205</v>
      </c>
      <c r="D35" s="271" t="s">
        <v>60</v>
      </c>
      <c r="E35" s="278">
        <v>4</v>
      </c>
      <c r="F35" s="96">
        <v>0</v>
      </c>
      <c r="G35" s="274">
        <f t="shared" si="0"/>
        <v>0</v>
      </c>
      <c r="H35" s="81">
        <v>0</v>
      </c>
      <c r="I35" s="274">
        <f t="shared" si="1"/>
        <v>0</v>
      </c>
      <c r="J35" s="275" t="s">
        <v>34</v>
      </c>
    </row>
    <row r="36" spans="1:10" s="72" customFormat="1" ht="9.6" x14ac:dyDescent="0.2">
      <c r="A36" s="276">
        <f t="shared" si="2"/>
        <v>7</v>
      </c>
      <c r="B36" s="269" t="s">
        <v>206</v>
      </c>
      <c r="C36" s="270" t="s">
        <v>207</v>
      </c>
      <c r="D36" s="271" t="s">
        <v>60</v>
      </c>
      <c r="E36" s="278">
        <v>1</v>
      </c>
      <c r="F36" s="96">
        <v>0</v>
      </c>
      <c r="G36" s="274">
        <f t="shared" si="0"/>
        <v>0</v>
      </c>
      <c r="H36" s="81">
        <v>0</v>
      </c>
      <c r="I36" s="274">
        <f t="shared" si="1"/>
        <v>0</v>
      </c>
      <c r="J36" s="275" t="s">
        <v>34</v>
      </c>
    </row>
    <row r="37" spans="1:10" s="72" customFormat="1" ht="9.6" x14ac:dyDescent="0.2">
      <c r="A37" s="276">
        <f t="shared" si="2"/>
        <v>8</v>
      </c>
      <c r="B37" s="269" t="s">
        <v>62</v>
      </c>
      <c r="C37" s="270" t="s">
        <v>63</v>
      </c>
      <c r="D37" s="271" t="s">
        <v>60</v>
      </c>
      <c r="E37" s="278">
        <v>1</v>
      </c>
      <c r="F37" s="96">
        <v>0</v>
      </c>
      <c r="G37" s="274">
        <f t="shared" si="0"/>
        <v>0</v>
      </c>
      <c r="H37" s="81">
        <v>0</v>
      </c>
      <c r="I37" s="274">
        <f t="shared" si="1"/>
        <v>0</v>
      </c>
      <c r="J37" s="275" t="s">
        <v>34</v>
      </c>
    </row>
    <row r="38" spans="1:10" s="72" customFormat="1" ht="9.6" x14ac:dyDescent="0.2">
      <c r="A38" s="276">
        <f t="shared" si="2"/>
        <v>9</v>
      </c>
      <c r="B38" s="269" t="s">
        <v>208</v>
      </c>
      <c r="C38" s="270" t="s">
        <v>209</v>
      </c>
      <c r="D38" s="271" t="s">
        <v>60</v>
      </c>
      <c r="E38" s="278">
        <v>10</v>
      </c>
      <c r="F38" s="96">
        <v>0</v>
      </c>
      <c r="G38" s="274">
        <f t="shared" si="0"/>
        <v>0</v>
      </c>
      <c r="H38" s="81">
        <v>0</v>
      </c>
      <c r="I38" s="274">
        <f t="shared" si="1"/>
        <v>0</v>
      </c>
      <c r="J38" s="275" t="s">
        <v>61</v>
      </c>
    </row>
    <row r="39" spans="1:10" s="72" customFormat="1" ht="9.6" x14ac:dyDescent="0.2">
      <c r="A39" s="276">
        <f t="shared" si="2"/>
        <v>10</v>
      </c>
      <c r="B39" s="269" t="s">
        <v>68</v>
      </c>
      <c r="C39" s="270" t="s">
        <v>69</v>
      </c>
      <c r="D39" s="271" t="s">
        <v>60</v>
      </c>
      <c r="E39" s="278">
        <v>2</v>
      </c>
      <c r="F39" s="96">
        <v>0</v>
      </c>
      <c r="G39" s="274">
        <f t="shared" si="0"/>
        <v>0</v>
      </c>
      <c r="H39" s="81">
        <v>0</v>
      </c>
      <c r="I39" s="274">
        <f t="shared" si="1"/>
        <v>0</v>
      </c>
      <c r="J39" s="275" t="s">
        <v>61</v>
      </c>
    </row>
    <row r="40" spans="1:10" s="72" customFormat="1" ht="9.6" x14ac:dyDescent="0.2">
      <c r="A40" s="276">
        <f t="shared" si="2"/>
        <v>11</v>
      </c>
      <c r="B40" s="269" t="s">
        <v>210</v>
      </c>
      <c r="C40" s="270" t="s">
        <v>211</v>
      </c>
      <c r="D40" s="271" t="s">
        <v>60</v>
      </c>
      <c r="E40" s="278">
        <v>1</v>
      </c>
      <c r="F40" s="96">
        <v>0</v>
      </c>
      <c r="G40" s="274">
        <f t="shared" si="0"/>
        <v>0</v>
      </c>
      <c r="H40" s="81">
        <v>0</v>
      </c>
      <c r="I40" s="274">
        <f t="shared" si="1"/>
        <v>0</v>
      </c>
      <c r="J40" s="275" t="s">
        <v>61</v>
      </c>
    </row>
    <row r="41" spans="1:10" s="72" customFormat="1" ht="9.6" x14ac:dyDescent="0.2">
      <c r="A41" s="276">
        <f t="shared" si="2"/>
        <v>12</v>
      </c>
      <c r="B41" s="269" t="s">
        <v>212</v>
      </c>
      <c r="C41" s="270" t="s">
        <v>213</v>
      </c>
      <c r="D41" s="271" t="s">
        <v>60</v>
      </c>
      <c r="E41" s="278">
        <v>6</v>
      </c>
      <c r="F41" s="96">
        <v>0</v>
      </c>
      <c r="G41" s="274">
        <f t="shared" si="0"/>
        <v>0</v>
      </c>
      <c r="H41" s="81">
        <v>0</v>
      </c>
      <c r="I41" s="274">
        <f t="shared" si="1"/>
        <v>0</v>
      </c>
      <c r="J41" s="275" t="s">
        <v>34</v>
      </c>
    </row>
    <row r="42" spans="1:10" s="72" customFormat="1" ht="9.6" x14ac:dyDescent="0.2">
      <c r="A42" s="287">
        <f t="shared" si="2"/>
        <v>13</v>
      </c>
      <c r="B42" s="288" t="s">
        <v>214</v>
      </c>
      <c r="C42" s="289" t="s">
        <v>215</v>
      </c>
      <c r="D42" s="290" t="s">
        <v>60</v>
      </c>
      <c r="E42" s="291">
        <v>7</v>
      </c>
      <c r="F42" s="97">
        <v>0</v>
      </c>
      <c r="G42" s="280">
        <f t="shared" si="0"/>
        <v>0</v>
      </c>
      <c r="H42" s="98">
        <v>0</v>
      </c>
      <c r="I42" s="280">
        <f t="shared" si="1"/>
        <v>0</v>
      </c>
      <c r="J42" s="281" t="s">
        <v>34</v>
      </c>
    </row>
    <row r="43" spans="1:10" s="72" customFormat="1" ht="9.6" x14ac:dyDescent="0.2">
      <c r="A43" s="287">
        <f t="shared" si="2"/>
        <v>14</v>
      </c>
      <c r="B43" s="288" t="s">
        <v>80</v>
      </c>
      <c r="C43" s="289" t="s">
        <v>81</v>
      </c>
      <c r="D43" s="290" t="s">
        <v>60</v>
      </c>
      <c r="E43" s="291">
        <v>10</v>
      </c>
      <c r="F43" s="97">
        <v>0</v>
      </c>
      <c r="G43" s="280">
        <f t="shared" si="0"/>
        <v>0</v>
      </c>
      <c r="H43" s="98">
        <v>0</v>
      </c>
      <c r="I43" s="280">
        <f t="shared" si="1"/>
        <v>0</v>
      </c>
      <c r="J43" s="281" t="s">
        <v>34</v>
      </c>
    </row>
    <row r="44" spans="1:10" s="72" customFormat="1" ht="9.6" x14ac:dyDescent="0.2">
      <c r="A44" s="287">
        <f t="shared" si="2"/>
        <v>15</v>
      </c>
      <c r="B44" s="288" t="s">
        <v>216</v>
      </c>
      <c r="C44" s="289" t="s">
        <v>217</v>
      </c>
      <c r="D44" s="290" t="s">
        <v>40</v>
      </c>
      <c r="E44" s="291">
        <v>5</v>
      </c>
      <c r="F44" s="97">
        <v>0</v>
      </c>
      <c r="G44" s="280">
        <f t="shared" si="0"/>
        <v>0</v>
      </c>
      <c r="H44" s="297">
        <v>0</v>
      </c>
      <c r="I44" s="280">
        <f t="shared" si="1"/>
        <v>0</v>
      </c>
      <c r="J44" s="281" t="s">
        <v>34</v>
      </c>
    </row>
    <row r="45" spans="1:10" s="72" customFormat="1" ht="9.6" x14ac:dyDescent="0.2">
      <c r="A45" s="287">
        <f t="shared" si="2"/>
        <v>16</v>
      </c>
      <c r="B45" s="288" t="s">
        <v>88</v>
      </c>
      <c r="C45" s="289" t="s">
        <v>92</v>
      </c>
      <c r="D45" s="290" t="s">
        <v>40</v>
      </c>
      <c r="E45" s="291">
        <v>75</v>
      </c>
      <c r="F45" s="97">
        <v>0</v>
      </c>
      <c r="G45" s="280">
        <f t="shared" si="0"/>
        <v>0</v>
      </c>
      <c r="H45" s="297">
        <v>0</v>
      </c>
      <c r="I45" s="280">
        <f t="shared" si="1"/>
        <v>0</v>
      </c>
      <c r="J45" s="281" t="s">
        <v>34</v>
      </c>
    </row>
    <row r="46" spans="1:10" s="72" customFormat="1" ht="9.6" x14ac:dyDescent="0.2">
      <c r="A46" s="287">
        <f t="shared" si="2"/>
        <v>17</v>
      </c>
      <c r="B46" s="288" t="s">
        <v>90</v>
      </c>
      <c r="C46" s="289" t="s">
        <v>91</v>
      </c>
      <c r="D46" s="290" t="s">
        <v>40</v>
      </c>
      <c r="E46" s="291">
        <v>95</v>
      </c>
      <c r="F46" s="97">
        <v>0</v>
      </c>
      <c r="G46" s="280">
        <f t="shared" si="0"/>
        <v>0</v>
      </c>
      <c r="H46" s="297">
        <v>0</v>
      </c>
      <c r="I46" s="280">
        <f t="shared" si="1"/>
        <v>0</v>
      </c>
      <c r="J46" s="281" t="s">
        <v>34</v>
      </c>
    </row>
    <row r="47" spans="1:10" s="72" customFormat="1" ht="9.6" x14ac:dyDescent="0.2">
      <c r="A47" s="287">
        <f t="shared" si="2"/>
        <v>18</v>
      </c>
      <c r="B47" s="288" t="s">
        <v>86</v>
      </c>
      <c r="C47" s="289" t="s">
        <v>87</v>
      </c>
      <c r="D47" s="290" t="s">
        <v>40</v>
      </c>
      <c r="E47" s="291">
        <v>35</v>
      </c>
      <c r="F47" s="97">
        <v>0</v>
      </c>
      <c r="G47" s="280">
        <f t="shared" si="0"/>
        <v>0</v>
      </c>
      <c r="H47" s="297">
        <v>0</v>
      </c>
      <c r="I47" s="280">
        <f t="shared" si="1"/>
        <v>0</v>
      </c>
      <c r="J47" s="281" t="s">
        <v>34</v>
      </c>
    </row>
    <row r="48" spans="1:10" s="72" customFormat="1" ht="9.6" x14ac:dyDescent="0.2">
      <c r="A48" s="287">
        <f t="shared" si="2"/>
        <v>19</v>
      </c>
      <c r="B48" s="288" t="s">
        <v>218</v>
      </c>
      <c r="C48" s="289" t="s">
        <v>219</v>
      </c>
      <c r="D48" s="290" t="s">
        <v>40</v>
      </c>
      <c r="E48" s="291">
        <v>25</v>
      </c>
      <c r="F48" s="97">
        <v>0</v>
      </c>
      <c r="G48" s="280">
        <f t="shared" si="0"/>
        <v>0</v>
      </c>
      <c r="H48" s="297">
        <v>0</v>
      </c>
      <c r="I48" s="280">
        <f t="shared" si="1"/>
        <v>0</v>
      </c>
      <c r="J48" s="281" t="s">
        <v>34</v>
      </c>
    </row>
    <row r="49" spans="1:10" s="72" customFormat="1" ht="9.6" x14ac:dyDescent="0.2">
      <c r="A49" s="276">
        <f t="shared" si="2"/>
        <v>20</v>
      </c>
      <c r="B49" s="269" t="s">
        <v>93</v>
      </c>
      <c r="C49" s="270" t="s">
        <v>94</v>
      </c>
      <c r="D49" s="271" t="s">
        <v>40</v>
      </c>
      <c r="E49" s="278">
        <v>170</v>
      </c>
      <c r="F49" s="273">
        <v>0</v>
      </c>
      <c r="G49" s="274">
        <f t="shared" si="0"/>
        <v>0</v>
      </c>
      <c r="H49" s="81">
        <v>0</v>
      </c>
      <c r="I49" s="274">
        <f t="shared" si="1"/>
        <v>0</v>
      </c>
      <c r="J49" s="275" t="s">
        <v>34</v>
      </c>
    </row>
    <row r="50" spans="1:10" s="72" customFormat="1" ht="9.6" x14ac:dyDescent="0.2">
      <c r="A50" s="276">
        <f t="shared" si="2"/>
        <v>21</v>
      </c>
      <c r="B50" s="269" t="s">
        <v>220</v>
      </c>
      <c r="C50" s="270" t="s">
        <v>221</v>
      </c>
      <c r="D50" s="271" t="s">
        <v>40</v>
      </c>
      <c r="E50" s="278">
        <v>5</v>
      </c>
      <c r="F50" s="273">
        <v>0</v>
      </c>
      <c r="G50" s="274">
        <f t="shared" si="0"/>
        <v>0</v>
      </c>
      <c r="H50" s="81">
        <v>0</v>
      </c>
      <c r="I50" s="274">
        <f t="shared" si="1"/>
        <v>0</v>
      </c>
      <c r="J50" s="275" t="s">
        <v>34</v>
      </c>
    </row>
    <row r="51" spans="1:10" s="72" customFormat="1" ht="9.6" x14ac:dyDescent="0.2">
      <c r="A51" s="287">
        <f t="shared" si="2"/>
        <v>22</v>
      </c>
      <c r="B51" s="288" t="s">
        <v>84</v>
      </c>
      <c r="C51" s="289" t="s">
        <v>85</v>
      </c>
      <c r="D51" s="290" t="s">
        <v>40</v>
      </c>
      <c r="E51" s="291">
        <v>15</v>
      </c>
      <c r="F51" s="97">
        <v>0</v>
      </c>
      <c r="G51" s="280">
        <f t="shared" si="0"/>
        <v>0</v>
      </c>
      <c r="H51" s="98">
        <v>0</v>
      </c>
      <c r="I51" s="280">
        <f t="shared" si="1"/>
        <v>0</v>
      </c>
      <c r="J51" s="281" t="s">
        <v>34</v>
      </c>
    </row>
    <row r="52" spans="1:10" s="72" customFormat="1" ht="9.6" x14ac:dyDescent="0.2">
      <c r="A52" s="276">
        <f t="shared" si="2"/>
        <v>23</v>
      </c>
      <c r="B52" s="269" t="s">
        <v>95</v>
      </c>
      <c r="C52" s="270" t="s">
        <v>96</v>
      </c>
      <c r="D52" s="271" t="s">
        <v>60</v>
      </c>
      <c r="E52" s="278">
        <v>1</v>
      </c>
      <c r="F52" s="96">
        <v>0</v>
      </c>
      <c r="G52" s="274">
        <f t="shared" si="0"/>
        <v>0</v>
      </c>
      <c r="H52" s="298">
        <v>0</v>
      </c>
      <c r="I52" s="274">
        <f t="shared" si="1"/>
        <v>0</v>
      </c>
      <c r="J52" s="275" t="s">
        <v>61</v>
      </c>
    </row>
    <row r="53" spans="1:10" s="72" customFormat="1" ht="9.6" x14ac:dyDescent="0.2">
      <c r="A53" s="276">
        <f t="shared" si="2"/>
        <v>24</v>
      </c>
      <c r="B53" s="269" t="s">
        <v>97</v>
      </c>
      <c r="C53" s="270" t="s">
        <v>98</v>
      </c>
      <c r="D53" s="271" t="s">
        <v>60</v>
      </c>
      <c r="E53" s="278">
        <v>1</v>
      </c>
      <c r="F53" s="96">
        <v>0</v>
      </c>
      <c r="G53" s="274">
        <f t="shared" si="0"/>
        <v>0</v>
      </c>
      <c r="H53" s="298">
        <v>0</v>
      </c>
      <c r="I53" s="274">
        <f t="shared" si="1"/>
        <v>0</v>
      </c>
      <c r="J53" s="275" t="s">
        <v>61</v>
      </c>
    </row>
    <row r="54" spans="1:10" s="72" customFormat="1" ht="9.6" x14ac:dyDescent="0.2">
      <c r="A54" s="276">
        <f t="shared" si="2"/>
        <v>25</v>
      </c>
      <c r="B54" s="269" t="s">
        <v>99</v>
      </c>
      <c r="C54" s="270" t="s">
        <v>100</v>
      </c>
      <c r="D54" s="271" t="s">
        <v>60</v>
      </c>
      <c r="E54" s="278">
        <v>1</v>
      </c>
      <c r="F54" s="96">
        <v>0</v>
      </c>
      <c r="G54" s="274">
        <f t="shared" si="0"/>
        <v>0</v>
      </c>
      <c r="H54" s="298">
        <v>0</v>
      </c>
      <c r="I54" s="274">
        <f t="shared" si="1"/>
        <v>0</v>
      </c>
      <c r="J54" s="275" t="s">
        <v>61</v>
      </c>
    </row>
    <row r="55" spans="1:10" s="79" customFormat="1" ht="10.199999999999999" x14ac:dyDescent="0.2">
      <c r="A55" s="292"/>
      <c r="B55" s="293" t="s">
        <v>101</v>
      </c>
      <c r="C55" s="294" t="s">
        <v>102</v>
      </c>
      <c r="D55" s="295"/>
      <c r="E55" s="295"/>
      <c r="F55" s="84"/>
      <c r="G55" s="296">
        <f>SUM(G34:G54)</f>
        <v>0</v>
      </c>
      <c r="H55" s="299"/>
      <c r="I55" s="282">
        <f>SUM(I34:I54)</f>
        <v>0</v>
      </c>
      <c r="J55" s="283"/>
    </row>
    <row r="56" spans="1:10" s="79" customFormat="1" ht="10.199999999999999" x14ac:dyDescent="0.2">
      <c r="A56" s="260"/>
      <c r="B56" s="261" t="s">
        <v>111</v>
      </c>
      <c r="C56" s="262" t="s">
        <v>112</v>
      </c>
      <c r="D56" s="263"/>
      <c r="E56" s="263"/>
      <c r="F56" s="264"/>
      <c r="G56" s="265"/>
      <c r="H56" s="266"/>
      <c r="I56" s="267"/>
      <c r="J56" s="268"/>
    </row>
    <row r="57" spans="1:10" s="72" customFormat="1" ht="9.6" x14ac:dyDescent="0.2">
      <c r="A57" s="276">
        <f>A54+1</f>
        <v>26</v>
      </c>
      <c r="B57" s="269" t="s">
        <v>113</v>
      </c>
      <c r="C57" s="270" t="s">
        <v>114</v>
      </c>
      <c r="D57" s="271" t="s">
        <v>60</v>
      </c>
      <c r="E57" s="278">
        <v>3</v>
      </c>
      <c r="F57" s="273">
        <v>0</v>
      </c>
      <c r="G57" s="274">
        <f>E57*F57</f>
        <v>0</v>
      </c>
      <c r="I57" s="274">
        <f>E57*H58</f>
        <v>0</v>
      </c>
      <c r="J57" s="275" t="s">
        <v>34</v>
      </c>
    </row>
    <row r="58" spans="1:10" s="79" customFormat="1" ht="10.8" thickBot="1" x14ac:dyDescent="0.25">
      <c r="A58" s="232"/>
      <c r="B58" s="233" t="s">
        <v>115</v>
      </c>
      <c r="C58" s="234" t="s">
        <v>116</v>
      </c>
      <c r="D58" s="89"/>
      <c r="E58" s="89"/>
      <c r="F58" s="90"/>
      <c r="G58" s="91">
        <f>SUM(G57:G57)</f>
        <v>0</v>
      </c>
      <c r="H58" s="81">
        <v>0</v>
      </c>
      <c r="I58" s="284">
        <f>SUM(I57:I57)</f>
        <v>0</v>
      </c>
      <c r="J58" s="285"/>
    </row>
    <row r="59" spans="1:10" ht="13.8" thickBot="1" x14ac:dyDescent="0.3">
      <c r="A59" s="95"/>
      <c r="B59" s="95"/>
      <c r="C59" s="95"/>
      <c r="D59" s="95"/>
      <c r="E59" s="95"/>
      <c r="F59" s="95"/>
      <c r="G59" s="95"/>
      <c r="H59" s="95"/>
      <c r="I59" s="286"/>
      <c r="J59" s="286"/>
    </row>
    <row r="60" spans="1:10" s="79" customFormat="1" ht="13.8" thickBot="1" x14ac:dyDescent="0.3">
      <c r="A60" s="235"/>
      <c r="B60" s="236"/>
      <c r="C60" s="237" t="s">
        <v>117</v>
      </c>
      <c r="D60" s="99"/>
      <c r="E60" s="99"/>
      <c r="F60" s="99"/>
      <c r="G60" s="99"/>
      <c r="H60" s="99"/>
      <c r="I60" s="227">
        <f>'KRYCÍ LIST #2'!E20</f>
        <v>0</v>
      </c>
      <c r="J60" s="228"/>
    </row>
  </sheetData>
  <sheetProtection algorithmName="SHA-512" hashValue="U0XxdR+i8CUi4uqOlJS/xq/y/L6ZelqaEJcNvteY9+YKL0lI3tzexM/dt+I1+RwXPrcnaptn17qiWPNFIDwINw==" saltValue="qYeGSGi27DxS5sWSTgPnlQ==" spinCount="100000" sheet="1" objects="1" scenarios="1" selectLockedCells="1"/>
  <mergeCells count="30">
    <mergeCell ref="I60:J60"/>
    <mergeCell ref="J19:J21"/>
    <mergeCell ref="B28:B30"/>
    <mergeCell ref="C28:C30"/>
    <mergeCell ref="D28:D30"/>
    <mergeCell ref="E28:E30"/>
    <mergeCell ref="F28:I28"/>
    <mergeCell ref="F29:G29"/>
    <mergeCell ref="H29:I29"/>
    <mergeCell ref="J28:J30"/>
    <mergeCell ref="F7:G7"/>
    <mergeCell ref="H7:I7"/>
    <mergeCell ref="J6:J8"/>
    <mergeCell ref="B19:B21"/>
    <mergeCell ref="C19:C21"/>
    <mergeCell ref="D19:D21"/>
    <mergeCell ref="E19:E21"/>
    <mergeCell ref="F19:I19"/>
    <mergeCell ref="F20:G20"/>
    <mergeCell ref="H20:I20"/>
    <mergeCell ref="B6:B8"/>
    <mergeCell ref="C6:C8"/>
    <mergeCell ref="D6:D8"/>
    <mergeCell ref="E6:E8"/>
    <mergeCell ref="F6:I6"/>
    <mergeCell ref="A1:H1"/>
    <mergeCell ref="I1:J1"/>
    <mergeCell ref="A2:H2"/>
    <mergeCell ref="I2:J2"/>
    <mergeCell ref="A4:J4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356D-334A-493D-978A-4F794FD11179}">
  <dimension ref="A1:M41"/>
  <sheetViews>
    <sheetView workbookViewId="0">
      <selection activeCell="A3" sqref="A3:D3"/>
    </sheetView>
  </sheetViews>
  <sheetFormatPr defaultRowHeight="13.2" x14ac:dyDescent="0.25"/>
  <cols>
    <col min="1" max="1" width="2.109375" customWidth="1"/>
    <col min="2" max="2" width="4.5546875" customWidth="1"/>
    <col min="3" max="3" width="4.33203125" customWidth="1"/>
    <col min="4" max="4" width="6.6640625" customWidth="1"/>
    <col min="5" max="5" width="6.44140625" customWidth="1"/>
    <col min="6" max="6" width="9.5546875" customWidth="1"/>
    <col min="7" max="7" width="12.33203125" customWidth="1"/>
    <col min="8" max="8" width="6.44140625" customWidth="1"/>
    <col min="9" max="9" width="2.44140625" customWidth="1"/>
    <col min="10" max="10" width="5" customWidth="1"/>
    <col min="11" max="11" width="11.88671875" customWidth="1"/>
    <col min="12" max="12" width="2.33203125" customWidth="1"/>
    <col min="13" max="13" width="13.5546875" customWidth="1"/>
  </cols>
  <sheetData>
    <row r="1" spans="1:13" ht="18.45" customHeight="1" x14ac:dyDescent="0.3">
      <c r="A1" s="160" t="s">
        <v>133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10.050000000000001" customHeight="1" thickBo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3.05" customHeight="1" x14ac:dyDescent="0.25">
      <c r="A3" s="161" t="s">
        <v>134</v>
      </c>
      <c r="B3" s="108"/>
      <c r="C3" s="108"/>
      <c r="D3" s="109"/>
      <c r="E3" s="162" t="s">
        <v>135</v>
      </c>
      <c r="F3" s="108"/>
      <c r="G3" s="108"/>
      <c r="H3" s="108"/>
      <c r="I3" s="108"/>
      <c r="J3" s="109"/>
      <c r="K3" s="162" t="s">
        <v>136</v>
      </c>
      <c r="L3" s="109"/>
      <c r="M3" s="28" t="s">
        <v>137</v>
      </c>
    </row>
    <row r="4" spans="1:13" ht="13.2" customHeight="1" x14ac:dyDescent="0.25">
      <c r="A4" s="158" t="s">
        <v>138</v>
      </c>
      <c r="B4" s="115"/>
      <c r="C4" s="115"/>
      <c r="D4" s="118"/>
      <c r="E4" s="159" t="s">
        <v>139</v>
      </c>
      <c r="F4" s="112"/>
      <c r="G4" s="112"/>
      <c r="H4" s="112"/>
      <c r="I4" s="112"/>
      <c r="J4" s="113"/>
      <c r="K4" s="114" t="s">
        <v>140</v>
      </c>
      <c r="L4" s="118"/>
      <c r="M4" s="29" t="s">
        <v>141</v>
      </c>
    </row>
    <row r="5" spans="1:13" ht="13.05" customHeight="1" x14ac:dyDescent="0.25">
      <c r="A5" s="156" t="s">
        <v>142</v>
      </c>
      <c r="B5" s="101"/>
      <c r="C5" s="101"/>
      <c r="D5" s="102"/>
      <c r="E5" s="157" t="s">
        <v>143</v>
      </c>
      <c r="F5" s="101"/>
      <c r="G5" s="101"/>
      <c r="H5" s="101"/>
      <c r="I5" s="101"/>
      <c r="J5" s="102"/>
      <c r="K5" s="157" t="s">
        <v>144</v>
      </c>
      <c r="L5" s="102"/>
      <c r="M5" s="30" t="s">
        <v>145</v>
      </c>
    </row>
    <row r="6" spans="1:13" ht="13.2" customHeight="1" x14ac:dyDescent="0.25">
      <c r="A6" s="158" t="s">
        <v>140</v>
      </c>
      <c r="B6" s="115"/>
      <c r="C6" s="115"/>
      <c r="D6" s="118"/>
      <c r="E6" s="159" t="s">
        <v>146</v>
      </c>
      <c r="F6" s="112"/>
      <c r="G6" s="112"/>
      <c r="H6" s="112"/>
      <c r="I6" s="112"/>
      <c r="J6" s="113"/>
      <c r="K6" s="114" t="s">
        <v>140</v>
      </c>
      <c r="L6" s="118"/>
      <c r="M6" s="29" t="s">
        <v>140</v>
      </c>
    </row>
    <row r="7" spans="1:13" ht="13.2" customHeight="1" x14ac:dyDescent="0.25">
      <c r="A7" s="174" t="s">
        <v>147</v>
      </c>
      <c r="B7" s="132"/>
      <c r="C7" s="132"/>
      <c r="D7" s="177" t="s">
        <v>151</v>
      </c>
      <c r="E7" s="178"/>
      <c r="F7" s="178"/>
      <c r="G7" s="179"/>
      <c r="H7" s="166" t="s">
        <v>153</v>
      </c>
      <c r="I7" s="132"/>
      <c r="J7" s="132"/>
      <c r="K7" s="132"/>
      <c r="L7" s="132"/>
      <c r="M7" s="31"/>
    </row>
    <row r="8" spans="1:13" ht="13.2" customHeight="1" x14ac:dyDescent="0.25">
      <c r="A8" s="174" t="s">
        <v>148</v>
      </c>
      <c r="B8" s="132"/>
      <c r="C8" s="132"/>
      <c r="D8" s="177" t="s">
        <v>152</v>
      </c>
      <c r="E8" s="178"/>
      <c r="F8" s="178"/>
      <c r="G8" s="179"/>
      <c r="H8" s="166" t="s">
        <v>154</v>
      </c>
      <c r="I8" s="132"/>
      <c r="J8" s="132"/>
      <c r="K8" s="132"/>
      <c r="L8" s="132"/>
      <c r="M8" s="32" t="str">
        <f>IF(M7=0,"",E28/M7)</f>
        <v/>
      </c>
    </row>
    <row r="9" spans="1:13" ht="13.05" customHeight="1" x14ac:dyDescent="0.25">
      <c r="A9" s="175" t="s">
        <v>149</v>
      </c>
      <c r="B9" s="132"/>
      <c r="C9" s="132"/>
      <c r="D9" s="180" t="s">
        <v>140</v>
      </c>
      <c r="E9" s="132"/>
      <c r="F9" s="132"/>
      <c r="G9" s="135"/>
      <c r="H9" s="166" t="s">
        <v>155</v>
      </c>
      <c r="I9" s="132"/>
      <c r="J9" s="132"/>
      <c r="K9" s="168" t="s">
        <v>140</v>
      </c>
      <c r="L9" s="132"/>
      <c r="M9" s="133"/>
    </row>
    <row r="10" spans="1:13" ht="13.2" customHeight="1" x14ac:dyDescent="0.25">
      <c r="A10" s="176" t="s">
        <v>150</v>
      </c>
      <c r="B10" s="101"/>
      <c r="C10" s="101"/>
      <c r="D10" s="169" t="s">
        <v>140</v>
      </c>
      <c r="E10" s="170"/>
      <c r="F10" s="170"/>
      <c r="G10" s="181"/>
      <c r="H10" s="167" t="s">
        <v>156</v>
      </c>
      <c r="I10" s="101"/>
      <c r="J10" s="169" t="s">
        <v>140</v>
      </c>
      <c r="K10" s="170"/>
      <c r="L10" s="170"/>
      <c r="M10" s="171"/>
    </row>
    <row r="11" spans="1:13" ht="13.8" customHeight="1" thickBot="1" x14ac:dyDescent="0.3">
      <c r="A11" s="163" t="s">
        <v>140</v>
      </c>
      <c r="B11" s="164"/>
      <c r="C11" s="164"/>
      <c r="D11" s="164"/>
      <c r="E11" s="164"/>
      <c r="F11" s="164"/>
      <c r="G11" s="165"/>
      <c r="H11" s="172" t="s">
        <v>140</v>
      </c>
      <c r="I11" s="164"/>
      <c r="J11" s="164"/>
      <c r="K11" s="164"/>
      <c r="L11" s="164"/>
      <c r="M11" s="173"/>
    </row>
    <row r="12" spans="1:13" ht="28.5" customHeight="1" thickBot="1" x14ac:dyDescent="0.3">
      <c r="A12" s="128" t="s">
        <v>157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30"/>
    </row>
    <row r="13" spans="1:13" ht="13.05" customHeight="1" x14ac:dyDescent="0.25">
      <c r="A13" s="183" t="s">
        <v>158</v>
      </c>
      <c r="B13" s="121"/>
      <c r="C13" s="121"/>
      <c r="D13" s="121"/>
      <c r="E13" s="121"/>
      <c r="F13" s="121"/>
      <c r="G13" s="183" t="s">
        <v>159</v>
      </c>
      <c r="H13" s="121"/>
      <c r="I13" s="121"/>
      <c r="J13" s="121"/>
      <c r="K13" s="121"/>
      <c r="L13" s="121"/>
      <c r="M13" s="184"/>
    </row>
    <row r="14" spans="1:13" ht="13.05" customHeight="1" x14ac:dyDescent="0.25">
      <c r="A14" s="185"/>
      <c r="B14" s="166" t="s">
        <v>160</v>
      </c>
      <c r="C14" s="132"/>
      <c r="D14" s="135"/>
      <c r="E14" s="136">
        <f>'REKAPITULACE #3'!C23</f>
        <v>0</v>
      </c>
      <c r="F14" s="132"/>
      <c r="G14" s="134" t="s">
        <v>175</v>
      </c>
      <c r="H14" s="187"/>
      <c r="I14" s="187"/>
      <c r="J14" s="188"/>
      <c r="K14" s="36"/>
      <c r="L14" s="37" t="s">
        <v>176</v>
      </c>
      <c r="M14" s="42">
        <f>E20*K14/100</f>
        <v>0</v>
      </c>
    </row>
    <row r="15" spans="1:13" ht="13.05" customHeight="1" x14ac:dyDescent="0.25">
      <c r="A15" s="186"/>
      <c r="B15" s="166" t="s">
        <v>161</v>
      </c>
      <c r="C15" s="132"/>
      <c r="D15" s="135"/>
      <c r="E15" s="136">
        <f>'REKAPITULACE #3'!D23</f>
        <v>0</v>
      </c>
      <c r="F15" s="132"/>
      <c r="G15" s="134" t="s">
        <v>177</v>
      </c>
      <c r="H15" s="187"/>
      <c r="I15" s="187"/>
      <c r="J15" s="188"/>
      <c r="K15" s="36"/>
      <c r="L15" s="37" t="s">
        <v>176</v>
      </c>
      <c r="M15" s="42">
        <f>E20*K15/100</f>
        <v>0</v>
      </c>
    </row>
    <row r="16" spans="1:13" ht="13.05" customHeight="1" x14ac:dyDescent="0.25">
      <c r="A16" s="41" t="s">
        <v>162</v>
      </c>
      <c r="B16" s="182" t="s">
        <v>163</v>
      </c>
      <c r="C16" s="132"/>
      <c r="D16" s="135"/>
      <c r="E16" s="136">
        <f>'REKAPITULACE #3'!E11</f>
        <v>0</v>
      </c>
      <c r="F16" s="132"/>
      <c r="G16" s="134" t="s">
        <v>178</v>
      </c>
      <c r="H16" s="187"/>
      <c r="I16" s="187"/>
      <c r="J16" s="188"/>
      <c r="K16" s="36"/>
      <c r="L16" s="37" t="s">
        <v>176</v>
      </c>
      <c r="M16" s="42">
        <f>E20*K16/100</f>
        <v>0</v>
      </c>
    </row>
    <row r="17" spans="1:13" ht="13.05" customHeight="1" x14ac:dyDescent="0.25">
      <c r="A17" s="41" t="s">
        <v>164</v>
      </c>
      <c r="B17" s="182" t="s">
        <v>165</v>
      </c>
      <c r="C17" s="132"/>
      <c r="D17" s="135"/>
      <c r="E17" s="136">
        <f>'REKAPITULACE #3'!E15</f>
        <v>0</v>
      </c>
      <c r="F17" s="132"/>
      <c r="G17" s="134" t="s">
        <v>179</v>
      </c>
      <c r="H17" s="187"/>
      <c r="I17" s="187"/>
      <c r="J17" s="188"/>
      <c r="K17" s="36"/>
      <c r="L17" s="37" t="s">
        <v>176</v>
      </c>
      <c r="M17" s="42">
        <f>E20*K17/100</f>
        <v>0</v>
      </c>
    </row>
    <row r="18" spans="1:13" ht="13.05" customHeight="1" x14ac:dyDescent="0.25">
      <c r="A18" s="41" t="s">
        <v>166</v>
      </c>
      <c r="B18" s="182" t="s">
        <v>167</v>
      </c>
      <c r="C18" s="132"/>
      <c r="D18" s="135"/>
      <c r="E18" s="136">
        <v>0</v>
      </c>
      <c r="F18" s="132"/>
      <c r="G18" s="134" t="s">
        <v>180</v>
      </c>
      <c r="H18" s="187"/>
      <c r="I18" s="187"/>
      <c r="J18" s="188"/>
      <c r="K18" s="36"/>
      <c r="L18" s="37" t="s">
        <v>176</v>
      </c>
      <c r="M18" s="42">
        <f>E20*K18/100</f>
        <v>0</v>
      </c>
    </row>
    <row r="19" spans="1:13" ht="13.05" customHeight="1" x14ac:dyDescent="0.25">
      <c r="A19" s="41" t="s">
        <v>168</v>
      </c>
      <c r="B19" s="182" t="s">
        <v>169</v>
      </c>
      <c r="C19" s="132"/>
      <c r="D19" s="135"/>
      <c r="E19" s="136">
        <f>'REKAPITULACE #3'!E21</f>
        <v>0</v>
      </c>
      <c r="F19" s="132"/>
      <c r="G19" s="134" t="s">
        <v>181</v>
      </c>
      <c r="H19" s="187"/>
      <c r="I19" s="187"/>
      <c r="J19" s="188"/>
      <c r="K19" s="36"/>
      <c r="L19" s="37" t="s">
        <v>176</v>
      </c>
      <c r="M19" s="42">
        <f>E20*K19/100</f>
        <v>0</v>
      </c>
    </row>
    <row r="20" spans="1:13" ht="13.05" customHeight="1" x14ac:dyDescent="0.25">
      <c r="A20" s="134" t="s">
        <v>170</v>
      </c>
      <c r="B20" s="187"/>
      <c r="C20" s="187"/>
      <c r="D20" s="188"/>
      <c r="E20" s="136">
        <f>SUM(E16:E19)</f>
        <v>0</v>
      </c>
      <c r="F20" s="132"/>
      <c r="G20" s="134" t="s">
        <v>182</v>
      </c>
      <c r="H20" s="187"/>
      <c r="I20" s="187"/>
      <c r="J20" s="188"/>
      <c r="K20" s="36"/>
      <c r="L20" s="37" t="s">
        <v>176</v>
      </c>
      <c r="M20" s="42">
        <f>E20*K20/100</f>
        <v>0</v>
      </c>
    </row>
    <row r="21" spans="1:13" ht="13.05" customHeight="1" x14ac:dyDescent="0.25">
      <c r="A21" s="134" t="s">
        <v>171</v>
      </c>
      <c r="B21" s="187"/>
      <c r="C21" s="187"/>
      <c r="D21" s="188"/>
      <c r="E21" s="136">
        <v>0</v>
      </c>
      <c r="F21" s="132"/>
      <c r="G21" s="134" t="s">
        <v>183</v>
      </c>
      <c r="H21" s="187"/>
      <c r="I21" s="187"/>
      <c r="J21" s="188"/>
      <c r="K21" s="36"/>
      <c r="L21" s="37" t="s">
        <v>176</v>
      </c>
      <c r="M21" s="42">
        <f>E20*K21/100</f>
        <v>0</v>
      </c>
    </row>
    <row r="22" spans="1:13" ht="13.05" customHeight="1" x14ac:dyDescent="0.25">
      <c r="A22" s="134" t="s">
        <v>172</v>
      </c>
      <c r="B22" s="187"/>
      <c r="C22" s="187"/>
      <c r="D22" s="188"/>
      <c r="E22" s="136">
        <v>0</v>
      </c>
      <c r="F22" s="132"/>
      <c r="G22" s="134" t="s">
        <v>184</v>
      </c>
      <c r="H22" s="187"/>
      <c r="I22" s="187"/>
      <c r="J22" s="188"/>
      <c r="K22" s="36"/>
      <c r="L22" s="37" t="s">
        <v>176</v>
      </c>
      <c r="M22" s="42">
        <f>E20*K22/100</f>
        <v>0</v>
      </c>
    </row>
    <row r="23" spans="1:13" ht="13.05" customHeight="1" thickBot="1" x14ac:dyDescent="0.3">
      <c r="A23" s="134" t="s">
        <v>173</v>
      </c>
      <c r="B23" s="187"/>
      <c r="C23" s="187"/>
      <c r="D23" s="188"/>
      <c r="E23" s="136">
        <v>0</v>
      </c>
      <c r="F23" s="132"/>
      <c r="G23" s="100"/>
      <c r="H23" s="103"/>
      <c r="I23" s="103"/>
      <c r="J23" s="189"/>
      <c r="K23" s="38"/>
      <c r="L23" s="39" t="s">
        <v>176</v>
      </c>
      <c r="M23" s="43">
        <f>E20*K23/100</f>
        <v>0</v>
      </c>
    </row>
    <row r="24" spans="1:13" ht="13.05" customHeight="1" x14ac:dyDescent="0.25">
      <c r="A24" s="134" t="s">
        <v>174</v>
      </c>
      <c r="B24" s="187"/>
      <c r="C24" s="187"/>
      <c r="D24" s="187"/>
      <c r="E24" s="136">
        <f>SUM(E20:E23)</f>
        <v>0</v>
      </c>
      <c r="F24" s="132"/>
      <c r="G24" s="183" t="s">
        <v>185</v>
      </c>
      <c r="H24" s="121"/>
      <c r="I24" s="121"/>
      <c r="J24" s="121"/>
      <c r="K24" s="121"/>
      <c r="L24" s="121"/>
      <c r="M24" s="190"/>
    </row>
    <row r="25" spans="1:13" ht="13.05" customHeight="1" x14ac:dyDescent="0.25">
      <c r="A25" s="134" t="s">
        <v>187</v>
      </c>
      <c r="B25" s="187"/>
      <c r="C25" s="187"/>
      <c r="D25" s="188"/>
      <c r="E25" s="136">
        <f>SUM(M14:M23)</f>
        <v>0</v>
      </c>
      <c r="F25" s="132"/>
      <c r="G25" s="134"/>
      <c r="H25" s="187"/>
      <c r="I25" s="187"/>
      <c r="J25" s="188"/>
      <c r="K25" s="36"/>
      <c r="L25" s="37" t="s">
        <v>176</v>
      </c>
      <c r="M25" s="42">
        <f>E20*K25/100</f>
        <v>0</v>
      </c>
    </row>
    <row r="26" spans="1:13" ht="13.05" customHeight="1" thickBot="1" x14ac:dyDescent="0.3">
      <c r="A26" s="134" t="s">
        <v>188</v>
      </c>
      <c r="B26" s="187"/>
      <c r="C26" s="187"/>
      <c r="D26" s="188"/>
      <c r="E26" s="136">
        <f>SUM(M25:M26)</f>
        <v>0</v>
      </c>
      <c r="F26" s="132"/>
      <c r="G26" s="100"/>
      <c r="H26" s="103"/>
      <c r="I26" s="103"/>
      <c r="J26" s="189"/>
      <c r="K26" s="38"/>
      <c r="L26" s="39" t="s">
        <v>176</v>
      </c>
      <c r="M26" s="43">
        <f>E20*K26/100</f>
        <v>0</v>
      </c>
    </row>
    <row r="27" spans="1:13" ht="13.05" customHeight="1" thickBot="1" x14ac:dyDescent="0.3">
      <c r="A27" s="100" t="s">
        <v>189</v>
      </c>
      <c r="B27" s="103"/>
      <c r="C27" s="103"/>
      <c r="D27" s="189"/>
      <c r="E27" s="198">
        <f>SUM(M28:M28)</f>
        <v>0</v>
      </c>
      <c r="F27" s="101"/>
      <c r="G27" s="183" t="s">
        <v>186</v>
      </c>
      <c r="H27" s="121"/>
      <c r="I27" s="121"/>
      <c r="J27" s="121"/>
      <c r="K27" s="121"/>
      <c r="L27" s="121"/>
      <c r="M27" s="190"/>
    </row>
    <row r="28" spans="1:13" ht="13.05" customHeight="1" thickBot="1" x14ac:dyDescent="0.3">
      <c r="A28" s="199" t="s">
        <v>190</v>
      </c>
      <c r="B28" s="200"/>
      <c r="C28" s="200"/>
      <c r="D28" s="201"/>
      <c r="E28" s="202">
        <f>SUM(E24:E27)</f>
        <v>0</v>
      </c>
      <c r="F28" s="108"/>
      <c r="G28" s="100"/>
      <c r="H28" s="103"/>
      <c r="I28" s="103"/>
      <c r="J28" s="189"/>
      <c r="K28" s="38"/>
      <c r="L28" s="39" t="s">
        <v>176</v>
      </c>
      <c r="M28" s="43">
        <f>E20*K28/100</f>
        <v>0</v>
      </c>
    </row>
    <row r="29" spans="1:13" s="3" customFormat="1" ht="13.05" customHeight="1" x14ac:dyDescent="0.25">
      <c r="A29" s="191" t="s">
        <v>191</v>
      </c>
      <c r="B29" s="192"/>
      <c r="C29" s="192"/>
      <c r="D29" s="193"/>
      <c r="E29" s="194" t="s">
        <v>192</v>
      </c>
      <c r="F29" s="192"/>
      <c r="G29" s="193"/>
      <c r="H29" s="194" t="s">
        <v>193</v>
      </c>
      <c r="I29" s="192"/>
      <c r="J29" s="192"/>
      <c r="K29" s="192"/>
      <c r="L29" s="192"/>
      <c r="M29" s="195"/>
    </row>
    <row r="30" spans="1:13" ht="13.05" customHeight="1" x14ac:dyDescent="0.25">
      <c r="A30" s="196" t="s">
        <v>140</v>
      </c>
      <c r="B30" s="101"/>
      <c r="C30" s="101"/>
      <c r="D30" s="102"/>
      <c r="E30" s="44" t="s">
        <v>194</v>
      </c>
      <c r="F30" s="103"/>
      <c r="G30" s="102"/>
      <c r="H30" s="44" t="s">
        <v>194</v>
      </c>
      <c r="I30" s="103"/>
      <c r="J30" s="101"/>
      <c r="K30" s="101"/>
      <c r="L30" s="101"/>
      <c r="M30" s="197"/>
    </row>
    <row r="31" spans="1:13" ht="13.05" customHeight="1" x14ac:dyDescent="0.25">
      <c r="A31" s="207" t="s">
        <v>195</v>
      </c>
      <c r="B31" s="147"/>
      <c r="C31" s="208"/>
      <c r="D31" s="148"/>
      <c r="E31" s="44" t="s">
        <v>195</v>
      </c>
      <c r="F31" s="208"/>
      <c r="G31" s="148"/>
      <c r="H31" s="44" t="s">
        <v>195</v>
      </c>
      <c r="I31" s="208"/>
      <c r="J31" s="147"/>
      <c r="K31" s="147"/>
      <c r="L31" s="147"/>
      <c r="M31" s="209"/>
    </row>
    <row r="32" spans="1:13" ht="13.05" customHeight="1" x14ac:dyDescent="0.25">
      <c r="A32" s="207"/>
      <c r="B32" s="147"/>
      <c r="C32" s="147"/>
      <c r="D32" s="148"/>
      <c r="E32" s="211" t="s">
        <v>196</v>
      </c>
      <c r="F32" s="147"/>
      <c r="G32" s="148"/>
      <c r="H32" s="211" t="s">
        <v>196</v>
      </c>
      <c r="I32" s="147"/>
      <c r="J32" s="147"/>
      <c r="K32" s="147"/>
      <c r="L32" s="147"/>
      <c r="M32" s="209"/>
    </row>
    <row r="33" spans="1:13" x14ac:dyDescent="0.25">
      <c r="A33" s="207"/>
      <c r="B33" s="208"/>
      <c r="C33" s="208"/>
      <c r="D33" s="210"/>
      <c r="E33" s="211"/>
      <c r="F33" s="208"/>
      <c r="G33" s="210"/>
      <c r="H33" s="211"/>
      <c r="I33" s="208"/>
      <c r="J33" s="208"/>
      <c r="K33" s="208"/>
      <c r="L33" s="208"/>
      <c r="M33" s="212"/>
    </row>
    <row r="34" spans="1:13" ht="56.25" customHeight="1" thickBot="1" x14ac:dyDescent="0.3">
      <c r="A34" s="207"/>
      <c r="B34" s="208"/>
      <c r="C34" s="208"/>
      <c r="D34" s="210"/>
      <c r="E34" s="211"/>
      <c r="F34" s="208"/>
      <c r="G34" s="210"/>
      <c r="H34" s="211"/>
      <c r="I34" s="208"/>
      <c r="J34" s="208"/>
      <c r="K34" s="208"/>
      <c r="L34" s="208"/>
      <c r="M34" s="212"/>
    </row>
    <row r="35" spans="1:13" ht="13.05" customHeight="1" x14ac:dyDescent="0.25">
      <c r="A35" s="120" t="s">
        <v>197</v>
      </c>
      <c r="B35" s="203"/>
      <c r="C35" s="203"/>
      <c r="D35" s="204"/>
      <c r="E35" s="205">
        <v>21</v>
      </c>
      <c r="F35" s="121"/>
      <c r="G35" s="45" t="s">
        <v>198</v>
      </c>
      <c r="H35" s="123">
        <f>E28-H37</f>
        <v>0</v>
      </c>
      <c r="I35" s="121"/>
      <c r="J35" s="121"/>
      <c r="K35" s="121"/>
      <c r="L35" s="121"/>
      <c r="M35" s="46" t="s">
        <v>199</v>
      </c>
    </row>
    <row r="36" spans="1:13" ht="13.05" customHeight="1" x14ac:dyDescent="0.25">
      <c r="A36" s="134" t="s">
        <v>200</v>
      </c>
      <c r="B36" s="187"/>
      <c r="C36" s="187"/>
      <c r="D36" s="188"/>
      <c r="E36" s="206">
        <v>21</v>
      </c>
      <c r="F36" s="132"/>
      <c r="G36" s="34" t="s">
        <v>198</v>
      </c>
      <c r="H36" s="136">
        <f>H35*E36/100</f>
        <v>0</v>
      </c>
      <c r="I36" s="132"/>
      <c r="J36" s="132"/>
      <c r="K36" s="132"/>
      <c r="L36" s="132"/>
      <c r="M36" s="47" t="s">
        <v>199</v>
      </c>
    </row>
    <row r="37" spans="1:13" ht="13.05" customHeight="1" x14ac:dyDescent="0.25">
      <c r="A37" s="134" t="s">
        <v>197</v>
      </c>
      <c r="B37" s="187"/>
      <c r="C37" s="187"/>
      <c r="D37" s="188"/>
      <c r="E37" s="206">
        <v>12</v>
      </c>
      <c r="F37" s="132"/>
      <c r="G37" s="34" t="s">
        <v>198</v>
      </c>
      <c r="H37" s="136">
        <v>0</v>
      </c>
      <c r="I37" s="216"/>
      <c r="J37" s="216"/>
      <c r="K37" s="216"/>
      <c r="L37" s="216"/>
      <c r="M37" s="47" t="s">
        <v>199</v>
      </c>
    </row>
    <row r="38" spans="1:13" ht="13.05" customHeight="1" x14ac:dyDescent="0.25">
      <c r="A38" s="134" t="s">
        <v>200</v>
      </c>
      <c r="B38" s="187"/>
      <c r="C38" s="187"/>
      <c r="D38" s="188"/>
      <c r="E38" s="206">
        <v>12</v>
      </c>
      <c r="F38" s="132"/>
      <c r="G38" s="34" t="s">
        <v>198</v>
      </c>
      <c r="H38" s="136">
        <f>H37*E38/100</f>
        <v>0</v>
      </c>
      <c r="I38" s="132"/>
      <c r="J38" s="132"/>
      <c r="K38" s="132"/>
      <c r="L38" s="132"/>
      <c r="M38" s="47" t="s">
        <v>199</v>
      </c>
    </row>
    <row r="39" spans="1:13" s="48" customFormat="1" ht="19.5" customHeight="1" thickBot="1" x14ac:dyDescent="0.3">
      <c r="A39" s="213" t="s">
        <v>201</v>
      </c>
      <c r="B39" s="214"/>
      <c r="C39" s="214"/>
      <c r="D39" s="214"/>
      <c r="E39" s="214"/>
      <c r="F39" s="214"/>
      <c r="G39" s="214"/>
      <c r="H39" s="215">
        <f>SUM(H35:H38)</f>
        <v>0</v>
      </c>
      <c r="I39" s="141"/>
      <c r="J39" s="141"/>
      <c r="K39" s="141"/>
      <c r="L39" s="141"/>
      <c r="M39" s="49" t="s">
        <v>199</v>
      </c>
    </row>
    <row r="40" spans="1:13" ht="13.05" customHeight="1" x14ac:dyDescent="0.25"/>
    <row r="41" spans="1:13" ht="13.05" customHeight="1" x14ac:dyDescent="0.25">
      <c r="A41" s="208" t="s">
        <v>202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LIST STAVBY</vt:lpstr>
      <vt:lpstr>REKAPITULACE OBJEKTŮ STAVBY</vt:lpstr>
      <vt:lpstr>KRYCÍ LIST #1</vt:lpstr>
      <vt:lpstr>REKAPITULACE #1</vt:lpstr>
      <vt:lpstr>ROZPOČET #1</vt:lpstr>
      <vt:lpstr>KRYCÍ LIST #2</vt:lpstr>
      <vt:lpstr>REKAPITULACE #2</vt:lpstr>
      <vt:lpstr>ROZPOČET #2</vt:lpstr>
      <vt:lpstr>KRYCÍ LIST #3</vt:lpstr>
      <vt:lpstr>REKAPITULACE #3</vt:lpstr>
      <vt:lpstr>ROZPOČET #3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Vichr</dc:creator>
  <cp:lastModifiedBy>Miroslav Vichr</cp:lastModifiedBy>
  <dcterms:created xsi:type="dcterms:W3CDTF">2025-03-13T11:16:43Z</dcterms:created>
  <dcterms:modified xsi:type="dcterms:W3CDTF">2025-03-13T15:31:34Z</dcterms:modified>
</cp:coreProperties>
</file>